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005"/>
  </bookViews>
  <sheets>
    <sheet name="表紙" sheetId="45" r:id="rId1"/>
    <sheet name="本文目次" sheetId="46" r:id="rId2"/>
    <sheet name="P1" sheetId="47" r:id="rId3"/>
    <sheet name="P2" sheetId="48" r:id="rId4"/>
    <sheet name="P3" sheetId="49" r:id="rId5"/>
    <sheet name="P4" sheetId="50" r:id="rId6"/>
    <sheet name="P5" sheetId="51" r:id="rId7"/>
    <sheet name="P6" sheetId="52" r:id="rId8"/>
    <sheet name="P7" sheetId="87" r:id="rId9"/>
    <sheet name="P8" sheetId="88" r:id="rId10"/>
    <sheet name="P9" sheetId="89" r:id="rId11"/>
    <sheet name="P10" sheetId="90" r:id="rId12"/>
    <sheet name="P11" sheetId="91" r:id="rId13"/>
    <sheet name="P12" sheetId="92" r:id="rId14"/>
    <sheet name="P13" sheetId="93" r:id="rId15"/>
    <sheet name="P14" sheetId="94" r:id="rId16"/>
    <sheet name="P15" sheetId="61" r:id="rId17"/>
    <sheet name="P16" sheetId="62" r:id="rId18"/>
    <sheet name="P17" sheetId="63" r:id="rId19"/>
    <sheet name="P18" sheetId="64" r:id="rId20"/>
    <sheet name="P19" sheetId="65" r:id="rId21"/>
    <sheet name="P20" sheetId="66" r:id="rId22"/>
    <sheet name="P21" sheetId="67" r:id="rId23"/>
    <sheet name="P22" sheetId="68" r:id="rId24"/>
    <sheet name="P23" sheetId="69" r:id="rId25"/>
    <sheet name="P24" sheetId="70" r:id="rId26"/>
    <sheet name="P25" sheetId="71" r:id="rId27"/>
    <sheet name="P26" sheetId="72" r:id="rId28"/>
    <sheet name="P27" sheetId="73" r:id="rId29"/>
    <sheet name="P28" sheetId="95" r:id="rId30"/>
    <sheet name="P29" sheetId="96" r:id="rId31"/>
    <sheet name="P30" sheetId="76" r:id="rId32"/>
    <sheet name="P31" sheetId="77" r:id="rId33"/>
    <sheet name="P32" sheetId="78" r:id="rId34"/>
    <sheet name="P33" sheetId="79" r:id="rId35"/>
    <sheet name="P34" sheetId="80" r:id="rId36"/>
    <sheet name="P35" sheetId="81" r:id="rId37"/>
    <sheet name="P36" sheetId="82" r:id="rId38"/>
    <sheet name="P37" sheetId="83" r:id="rId39"/>
    <sheet name="P38" sheetId="84" r:id="rId40"/>
    <sheet name="P39" sheetId="85" r:id="rId41"/>
    <sheet name="P40" sheetId="86" r:id="rId42"/>
  </sheets>
  <definedNames>
    <definedName name="_xlnm._FilterDatabase" localSheetId="17" hidden="1">'P16'!$A$3:$V$42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94" l="1"/>
  <c r="K17" i="94"/>
  <c r="I17" i="94"/>
  <c r="I19" i="94" s="1"/>
  <c r="H17" i="94"/>
  <c r="H19" i="94" s="1"/>
  <c r="G17" i="94"/>
  <c r="G19" i="94" s="1"/>
  <c r="F17" i="94"/>
  <c r="F19" i="94" s="1"/>
  <c r="E17" i="94"/>
  <c r="E19" i="94" s="1"/>
  <c r="D17" i="94"/>
  <c r="D19" i="94" s="1"/>
  <c r="C17" i="94"/>
  <c r="C19" i="94" s="1"/>
  <c r="B17" i="94"/>
  <c r="B19" i="94" s="1"/>
  <c r="L16" i="94"/>
  <c r="J16" i="94"/>
  <c r="L15" i="94"/>
  <c r="J15" i="94"/>
  <c r="L14" i="94"/>
  <c r="J14" i="94"/>
  <c r="L13" i="94"/>
  <c r="J13" i="94"/>
  <c r="L12" i="94"/>
  <c r="J12" i="94"/>
  <c r="L11" i="94"/>
  <c r="J11" i="94"/>
  <c r="L10" i="94"/>
  <c r="J10" i="94"/>
  <c r="L9" i="94"/>
  <c r="J9" i="94"/>
  <c r="L8" i="94"/>
  <c r="J8" i="94"/>
  <c r="L7" i="94"/>
  <c r="J7" i="94"/>
  <c r="L6" i="94"/>
  <c r="J6" i="94"/>
  <c r="L5" i="94"/>
  <c r="J5" i="94"/>
  <c r="J17" i="94" s="1"/>
  <c r="J18" i="93"/>
  <c r="K17" i="93"/>
  <c r="I17" i="93"/>
  <c r="I19" i="93" s="1"/>
  <c r="H17" i="93"/>
  <c r="H19" i="93" s="1"/>
  <c r="G17" i="93"/>
  <c r="G19" i="93" s="1"/>
  <c r="F17" i="93"/>
  <c r="F19" i="93" s="1"/>
  <c r="E17" i="93"/>
  <c r="E19" i="93" s="1"/>
  <c r="D17" i="93"/>
  <c r="D19" i="93" s="1"/>
  <c r="C17" i="93"/>
  <c r="C19" i="93" s="1"/>
  <c r="B17" i="93"/>
  <c r="B19" i="93" s="1"/>
  <c r="J16" i="93"/>
  <c r="L16" i="93" s="1"/>
  <c r="L15" i="93"/>
  <c r="J15" i="93"/>
  <c r="J14" i="93"/>
  <c r="L14" i="93" s="1"/>
  <c r="L13" i="93"/>
  <c r="J13" i="93"/>
  <c r="J12" i="93"/>
  <c r="L12" i="93" s="1"/>
  <c r="L11" i="93"/>
  <c r="J11" i="93"/>
  <c r="J10" i="93"/>
  <c r="L10" i="93" s="1"/>
  <c r="L9" i="93"/>
  <c r="J9" i="93"/>
  <c r="J8" i="93"/>
  <c r="L8" i="93" s="1"/>
  <c r="L7" i="93"/>
  <c r="J7" i="93"/>
  <c r="J6" i="93"/>
  <c r="L6" i="93" s="1"/>
  <c r="L5" i="93"/>
  <c r="J5" i="93"/>
  <c r="J17" i="93" s="1"/>
  <c r="O23" i="92"/>
  <c r="P22" i="92"/>
  <c r="N22" i="92"/>
  <c r="N24" i="92" s="1"/>
  <c r="M22" i="92"/>
  <c r="M24" i="92" s="1"/>
  <c r="L22" i="92"/>
  <c r="L24" i="92" s="1"/>
  <c r="K22" i="92"/>
  <c r="K24" i="92" s="1"/>
  <c r="J22" i="92"/>
  <c r="J24" i="92" s="1"/>
  <c r="I22" i="92"/>
  <c r="I24" i="92" s="1"/>
  <c r="H22" i="92"/>
  <c r="H24" i="92" s="1"/>
  <c r="G22" i="92"/>
  <c r="G24" i="92" s="1"/>
  <c r="F22" i="92"/>
  <c r="F24" i="92" s="1"/>
  <c r="E22" i="92"/>
  <c r="E24" i="92" s="1"/>
  <c r="D22" i="92"/>
  <c r="D24" i="92" s="1"/>
  <c r="C22" i="92"/>
  <c r="C24" i="92" s="1"/>
  <c r="Q21" i="92"/>
  <c r="O21" i="92"/>
  <c r="Q20" i="92"/>
  <c r="O20" i="92"/>
  <c r="Q19" i="92"/>
  <c r="O19" i="92"/>
  <c r="Q18" i="92"/>
  <c r="O18" i="92"/>
  <c r="Q17" i="92"/>
  <c r="O17" i="92"/>
  <c r="Q16" i="92"/>
  <c r="O16" i="92"/>
  <c r="Q15" i="92"/>
  <c r="O15" i="92"/>
  <c r="Q14" i="92"/>
  <c r="O14" i="92"/>
  <c r="Q13" i="92"/>
  <c r="O13" i="92"/>
  <c r="Q12" i="92"/>
  <c r="O12" i="92"/>
  <c r="Q11" i="92"/>
  <c r="O11" i="92"/>
  <c r="Q10" i="92"/>
  <c r="O10" i="92"/>
  <c r="Q9" i="92"/>
  <c r="O9" i="92"/>
  <c r="Q8" i="92"/>
  <c r="O8" i="92"/>
  <c r="Q7" i="92"/>
  <c r="O7" i="92"/>
  <c r="O22" i="92" s="1"/>
  <c r="O23" i="91"/>
  <c r="P22" i="91"/>
  <c r="N22" i="91"/>
  <c r="N24" i="91" s="1"/>
  <c r="M22" i="91"/>
  <c r="M24" i="91" s="1"/>
  <c r="L22" i="91"/>
  <c r="L24" i="91" s="1"/>
  <c r="K22" i="91"/>
  <c r="K24" i="91" s="1"/>
  <c r="J22" i="91"/>
  <c r="J24" i="91" s="1"/>
  <c r="I22" i="91"/>
  <c r="I24" i="91" s="1"/>
  <c r="H22" i="91"/>
  <c r="H24" i="91" s="1"/>
  <c r="G22" i="91"/>
  <c r="G24" i="91" s="1"/>
  <c r="F22" i="91"/>
  <c r="F24" i="91" s="1"/>
  <c r="E22" i="91"/>
  <c r="E24" i="91" s="1"/>
  <c r="D22" i="91"/>
  <c r="D24" i="91" s="1"/>
  <c r="C22" i="91"/>
  <c r="C24" i="91" s="1"/>
  <c r="O21" i="91"/>
  <c r="Q21" i="91" s="1"/>
  <c r="Q20" i="91"/>
  <c r="O20" i="91"/>
  <c r="O19" i="91"/>
  <c r="Q19" i="91" s="1"/>
  <c r="Q18" i="91"/>
  <c r="O18" i="91"/>
  <c r="O17" i="91"/>
  <c r="Q17" i="91" s="1"/>
  <c r="Q16" i="91"/>
  <c r="O16" i="91"/>
  <c r="O15" i="91"/>
  <c r="Q15" i="91" s="1"/>
  <c r="Q14" i="91"/>
  <c r="O14" i="91"/>
  <c r="O13" i="91"/>
  <c r="Q13" i="91" s="1"/>
  <c r="Q12" i="91"/>
  <c r="O12" i="91"/>
  <c r="O11" i="91"/>
  <c r="Q11" i="91" s="1"/>
  <c r="Q10" i="91"/>
  <c r="O10" i="91"/>
  <c r="O9" i="91"/>
  <c r="Q9" i="91" s="1"/>
  <c r="Q8" i="91"/>
  <c r="O8" i="91"/>
  <c r="O7" i="91"/>
  <c r="Q7" i="91" s="1"/>
  <c r="O28" i="90"/>
  <c r="P27" i="90"/>
  <c r="N27" i="90"/>
  <c r="N29" i="90" s="1"/>
  <c r="M27" i="90"/>
  <c r="M29" i="90" s="1"/>
  <c r="L27" i="90"/>
  <c r="L29" i="90" s="1"/>
  <c r="K27" i="90"/>
  <c r="K29" i="90" s="1"/>
  <c r="J27" i="90"/>
  <c r="J29" i="90" s="1"/>
  <c r="I27" i="90"/>
  <c r="I29" i="90" s="1"/>
  <c r="H27" i="90"/>
  <c r="H29" i="90" s="1"/>
  <c r="G27" i="90"/>
  <c r="G29" i="90" s="1"/>
  <c r="F27" i="90"/>
  <c r="F29" i="90" s="1"/>
  <c r="E27" i="90"/>
  <c r="E29" i="90" s="1"/>
  <c r="D27" i="90"/>
  <c r="D29" i="90" s="1"/>
  <c r="C27" i="90"/>
  <c r="C29" i="90" s="1"/>
  <c r="Q26" i="90"/>
  <c r="O26" i="90"/>
  <c r="Q25" i="90"/>
  <c r="O25" i="90"/>
  <c r="Q24" i="90"/>
  <c r="O24" i="90"/>
  <c r="Q23" i="90"/>
  <c r="O23" i="90"/>
  <c r="Q22" i="90"/>
  <c r="O22" i="90"/>
  <c r="Q21" i="90"/>
  <c r="O21" i="90"/>
  <c r="Q20" i="90"/>
  <c r="O20" i="90"/>
  <c r="Q19" i="90"/>
  <c r="O19" i="90"/>
  <c r="Q18" i="90"/>
  <c r="O18" i="90"/>
  <c r="Q17" i="90"/>
  <c r="O17" i="90"/>
  <c r="Q16" i="90"/>
  <c r="O16" i="90"/>
  <c r="Q15" i="90"/>
  <c r="O15" i="90"/>
  <c r="Q14" i="90"/>
  <c r="O14" i="90"/>
  <c r="Q13" i="90"/>
  <c r="O13" i="90"/>
  <c r="Q12" i="90"/>
  <c r="O12" i="90"/>
  <c r="Q11" i="90"/>
  <c r="O11" i="90"/>
  <c r="Q10" i="90"/>
  <c r="O10" i="90"/>
  <c r="Q9" i="90"/>
  <c r="O9" i="90"/>
  <c r="Q8" i="90"/>
  <c r="O8" i="90"/>
  <c r="Q7" i="90"/>
  <c r="O7" i="90"/>
  <c r="Q6" i="90"/>
  <c r="O6" i="90"/>
  <c r="Q5" i="90"/>
  <c r="O5" i="90"/>
  <c r="Q4" i="90"/>
  <c r="O4" i="90"/>
  <c r="Q24" i="89"/>
  <c r="O24" i="89"/>
  <c r="Q23" i="89"/>
  <c r="O23" i="89"/>
  <c r="Q22" i="89"/>
  <c r="O22" i="89"/>
  <c r="Q21" i="89"/>
  <c r="O21" i="89"/>
  <c r="Q20" i="89"/>
  <c r="O20" i="89"/>
  <c r="Q19" i="89"/>
  <c r="O19" i="89"/>
  <c r="Q18" i="89"/>
  <c r="O18" i="89"/>
  <c r="Q17" i="89"/>
  <c r="O17" i="89"/>
  <c r="Q16" i="89"/>
  <c r="O16" i="89"/>
  <c r="Q15" i="89"/>
  <c r="O15" i="89"/>
  <c r="Q14" i="89"/>
  <c r="O14" i="89"/>
  <c r="Q13" i="89"/>
  <c r="O13" i="89"/>
  <c r="Q12" i="89"/>
  <c r="O12" i="89"/>
  <c r="Q11" i="89"/>
  <c r="O11" i="89"/>
  <c r="Q10" i="89"/>
  <c r="O10" i="89"/>
  <c r="Q9" i="89"/>
  <c r="O9" i="89"/>
  <c r="Q8" i="89"/>
  <c r="O8" i="89"/>
  <c r="O27" i="90" s="1"/>
  <c r="O28" i="88"/>
  <c r="P27" i="88"/>
  <c r="N27" i="88"/>
  <c r="N29" i="88" s="1"/>
  <c r="M27" i="88"/>
  <c r="M29" i="88" s="1"/>
  <c r="L27" i="88"/>
  <c r="L29" i="88" s="1"/>
  <c r="K27" i="88"/>
  <c r="K29" i="88" s="1"/>
  <c r="J27" i="88"/>
  <c r="J29" i="88" s="1"/>
  <c r="I27" i="88"/>
  <c r="I29" i="88" s="1"/>
  <c r="H27" i="88"/>
  <c r="H29" i="88" s="1"/>
  <c r="G27" i="88"/>
  <c r="G29" i="88" s="1"/>
  <c r="F27" i="88"/>
  <c r="F29" i="88" s="1"/>
  <c r="E27" i="88"/>
  <c r="E29" i="88" s="1"/>
  <c r="D27" i="88"/>
  <c r="D29" i="88" s="1"/>
  <c r="C27" i="88"/>
  <c r="C29" i="88" s="1"/>
  <c r="O26" i="88"/>
  <c r="Q26" i="88" s="1"/>
  <c r="O25" i="88"/>
  <c r="Q25" i="88" s="1"/>
  <c r="O24" i="88"/>
  <c r="Q24" i="88" s="1"/>
  <c r="O23" i="88"/>
  <c r="Q23" i="88" s="1"/>
  <c r="O22" i="88"/>
  <c r="Q22" i="88" s="1"/>
  <c r="O21" i="88"/>
  <c r="Q21" i="88" s="1"/>
  <c r="O20" i="88"/>
  <c r="Q20" i="88" s="1"/>
  <c r="O19" i="88"/>
  <c r="Q19" i="88" s="1"/>
  <c r="O18" i="88"/>
  <c r="Q18" i="88" s="1"/>
  <c r="O17" i="88"/>
  <c r="Q17" i="88" s="1"/>
  <c r="O16" i="88"/>
  <c r="Q16" i="88" s="1"/>
  <c r="O15" i="88"/>
  <c r="Q15" i="88" s="1"/>
  <c r="O14" i="88"/>
  <c r="Q14" i="88" s="1"/>
  <c r="O13" i="88"/>
  <c r="Q13" i="88" s="1"/>
  <c r="O12" i="88"/>
  <c r="Q12" i="88" s="1"/>
  <c r="O11" i="88"/>
  <c r="Q11" i="88" s="1"/>
  <c r="O10" i="88"/>
  <c r="Q10" i="88" s="1"/>
  <c r="O9" i="88"/>
  <c r="Q9" i="88" s="1"/>
  <c r="O8" i="88"/>
  <c r="Q8" i="88" s="1"/>
  <c r="O7" i="88"/>
  <c r="Q7" i="88" s="1"/>
  <c r="O6" i="88"/>
  <c r="Q6" i="88" s="1"/>
  <c r="O5" i="88"/>
  <c r="Q5" i="88" s="1"/>
  <c r="O4" i="88"/>
  <c r="Q4" i="88" s="1"/>
  <c r="O26" i="87"/>
  <c r="Q26" i="87" s="1"/>
  <c r="O25" i="87"/>
  <c r="Q25" i="87" s="1"/>
  <c r="O24" i="87"/>
  <c r="Q24" i="87" s="1"/>
  <c r="O23" i="87"/>
  <c r="Q23" i="87" s="1"/>
  <c r="O22" i="87"/>
  <c r="Q22" i="87" s="1"/>
  <c r="O21" i="87"/>
  <c r="Q21" i="87" s="1"/>
  <c r="O20" i="87"/>
  <c r="Q20" i="87" s="1"/>
  <c r="O19" i="87"/>
  <c r="Q19" i="87" s="1"/>
  <c r="O18" i="87"/>
  <c r="Q18" i="87" s="1"/>
  <c r="O17" i="87"/>
  <c r="Q17" i="87" s="1"/>
  <c r="O16" i="87"/>
  <c r="Q16" i="87" s="1"/>
  <c r="O15" i="87"/>
  <c r="Q15" i="87" s="1"/>
  <c r="O14" i="87"/>
  <c r="Q14" i="87" s="1"/>
  <c r="O13" i="87"/>
  <c r="Q13" i="87" s="1"/>
  <c r="O12" i="87"/>
  <c r="Q12" i="87" s="1"/>
  <c r="O11" i="87"/>
  <c r="Q11" i="87" s="1"/>
  <c r="O10" i="87"/>
  <c r="Q10" i="87" s="1"/>
  <c r="O29" i="90" l="1"/>
  <c r="Q27" i="90"/>
  <c r="Q22" i="92"/>
  <c r="O24" i="92"/>
  <c r="J19" i="93"/>
  <c r="L17" i="93"/>
  <c r="J19" i="94"/>
  <c r="L17" i="94"/>
  <c r="O27" i="88"/>
  <c r="O22" i="91"/>
  <c r="I15" i="82"/>
  <c r="H15" i="82"/>
  <c r="G15" i="82"/>
  <c r="F15" i="82"/>
  <c r="E15" i="82"/>
  <c r="J15" i="82" s="1"/>
  <c r="J14" i="82"/>
  <c r="J13" i="82"/>
  <c r="J12" i="82"/>
  <c r="J11" i="82"/>
  <c r="I10" i="82"/>
  <c r="I16" i="82" s="1"/>
  <c r="H10" i="82"/>
  <c r="H16" i="82" s="1"/>
  <c r="G10" i="82"/>
  <c r="G16" i="82" s="1"/>
  <c r="F10" i="82"/>
  <c r="F16" i="82" s="1"/>
  <c r="E10" i="82"/>
  <c r="J10" i="82" s="1"/>
  <c r="J16" i="82" s="1"/>
  <c r="J9" i="82"/>
  <c r="J8" i="82"/>
  <c r="J7" i="82"/>
  <c r="J6" i="82"/>
  <c r="O24" i="91" l="1"/>
  <c r="Q22" i="91"/>
  <c r="Q27" i="88"/>
  <c r="O29" i="88"/>
  <c r="E16" i="82"/>
  <c r="AW18" i="81" l="1"/>
  <c r="AS18" i="81"/>
  <c r="AN18" i="81"/>
  <c r="AJ18" i="81"/>
  <c r="AE18" i="81"/>
  <c r="AA18" i="81"/>
  <c r="W18" i="81"/>
  <c r="R18" i="81"/>
  <c r="N18" i="81"/>
  <c r="BC41" i="80" l="1"/>
  <c r="AR41" i="80"/>
  <c r="AN41" i="80"/>
  <c r="AL41" i="80"/>
  <c r="AF41" i="80"/>
  <c r="AB41" i="80"/>
  <c r="P41" i="80"/>
  <c r="L41" i="80"/>
  <c r="I41" i="80"/>
  <c r="BC40" i="80"/>
  <c r="AZ40" i="80"/>
  <c r="AZ41" i="80" s="1"/>
  <c r="AP40" i="80"/>
  <c r="AP41" i="80" s="1"/>
  <c r="AN40" i="80"/>
  <c r="AJ40" i="80"/>
  <c r="AJ41" i="80" s="1"/>
  <c r="AH40" i="80"/>
  <c r="AH41" i="80" s="1"/>
  <c r="AD40" i="80"/>
  <c r="AD41" i="80" s="1"/>
  <c r="AB40" i="80"/>
  <c r="G24" i="79" l="1"/>
  <c r="G18" i="79"/>
  <c r="G16" i="79"/>
  <c r="G12" i="79"/>
  <c r="G10" i="79"/>
  <c r="O4" i="79"/>
  <c r="F36" i="78" l="1"/>
  <c r="F34" i="78"/>
  <c r="F32" i="78"/>
  <c r="F30" i="78"/>
  <c r="F26" i="78"/>
  <c r="F20" i="78"/>
  <c r="F18" i="78"/>
  <c r="F16" i="78"/>
  <c r="F14" i="78"/>
  <c r="F10" i="78"/>
  <c r="F8" i="78"/>
  <c r="BV28" i="77" l="1"/>
  <c r="BL28" i="77"/>
  <c r="BG28" i="77"/>
  <c r="BQ27" i="77"/>
  <c r="BQ26" i="77"/>
  <c r="BQ25" i="77"/>
  <c r="BQ24" i="77"/>
  <c r="BQ23" i="77"/>
  <c r="BQ22" i="77"/>
  <c r="BQ21" i="77"/>
  <c r="BQ20" i="77"/>
  <c r="BQ28" i="77" s="1"/>
  <c r="H15" i="76" l="1"/>
  <c r="M5" i="73" l="1"/>
  <c r="M4" i="73"/>
  <c r="K19" i="72" l="1"/>
  <c r="K14" i="72"/>
  <c r="J9" i="72"/>
  <c r="M28" i="70" l="1"/>
  <c r="L28" i="70"/>
  <c r="J28" i="70"/>
  <c r="I28" i="70"/>
  <c r="H28" i="70"/>
  <c r="G28" i="70"/>
  <c r="F28" i="70"/>
  <c r="E28" i="70"/>
  <c r="G27" i="70"/>
  <c r="G26" i="70"/>
  <c r="G25" i="70"/>
  <c r="O24" i="70"/>
  <c r="O28" i="70" s="1"/>
  <c r="N24" i="70"/>
  <c r="N28" i="70" s="1"/>
  <c r="G24" i="70"/>
  <c r="O23" i="70"/>
  <c r="L23" i="70"/>
  <c r="J23" i="70"/>
  <c r="I23" i="70"/>
  <c r="H23" i="70"/>
  <c r="F23" i="70"/>
  <c r="E23" i="70"/>
  <c r="G23" i="70" s="1"/>
  <c r="G22" i="70"/>
  <c r="G21" i="70"/>
  <c r="G20" i="70"/>
  <c r="G19" i="70"/>
  <c r="G18" i="70"/>
  <c r="G17" i="70"/>
  <c r="G16" i="70"/>
  <c r="G15" i="70"/>
  <c r="G14" i="70"/>
  <c r="G13" i="70"/>
  <c r="O12" i="70"/>
  <c r="L12" i="70"/>
  <c r="J12" i="70"/>
  <c r="I12" i="70"/>
  <c r="H12" i="70"/>
  <c r="G12" i="70"/>
  <c r="F12" i="70"/>
  <c r="E12" i="70"/>
  <c r="G11" i="70"/>
  <c r="G10" i="70"/>
  <c r="G9" i="70"/>
  <c r="G8" i="70"/>
  <c r="J31" i="69" l="1"/>
  <c r="H31" i="69"/>
  <c r="J29" i="69"/>
  <c r="H29" i="69"/>
  <c r="J27" i="69"/>
  <c r="H27" i="69"/>
  <c r="J25" i="69"/>
  <c r="H25" i="69"/>
  <c r="J23" i="69"/>
  <c r="H23" i="69"/>
  <c r="J21" i="69"/>
  <c r="H21" i="69"/>
  <c r="J19" i="69"/>
  <c r="H19" i="69"/>
  <c r="J17" i="69"/>
  <c r="H17" i="69"/>
  <c r="J15" i="69"/>
  <c r="H15" i="69"/>
  <c r="J13" i="69"/>
  <c r="H13" i="69"/>
  <c r="J11" i="69"/>
  <c r="J9" i="69"/>
  <c r="H9" i="69"/>
  <c r="AG22" i="65" l="1"/>
  <c r="AM22" i="65" s="1"/>
  <c r="AG21" i="65"/>
  <c r="AM21" i="65" s="1"/>
  <c r="AD15" i="65"/>
  <c r="AA15" i="65"/>
  <c r="X15" i="65"/>
  <c r="U15" i="65"/>
  <c r="R15" i="65"/>
  <c r="O15" i="65"/>
  <c r="L15" i="65"/>
  <c r="I15" i="65"/>
  <c r="AG14" i="65"/>
  <c r="AG13" i="65"/>
  <c r="AG12" i="65"/>
  <c r="AG15" i="65" s="1"/>
  <c r="Q35" i="63" l="1"/>
  <c r="P35" i="63"/>
  <c r="O35" i="63"/>
  <c r="N35" i="63"/>
  <c r="M35" i="63"/>
  <c r="L35" i="63"/>
  <c r="K35" i="63"/>
  <c r="J35" i="63"/>
  <c r="R34" i="63"/>
  <c r="R33" i="63"/>
  <c r="R32" i="63"/>
  <c r="R31" i="63"/>
  <c r="R30" i="63"/>
  <c r="R29" i="63"/>
  <c r="R28" i="63"/>
  <c r="R27" i="63"/>
  <c r="R26" i="63"/>
  <c r="R25" i="63"/>
  <c r="R24" i="63"/>
  <c r="R23" i="63"/>
  <c r="R22" i="63"/>
  <c r="R21" i="63"/>
  <c r="R20" i="63"/>
  <c r="R19" i="63"/>
  <c r="R18" i="63"/>
  <c r="R17" i="63"/>
  <c r="R16" i="63"/>
  <c r="R15" i="63"/>
  <c r="R35" i="63" s="1"/>
  <c r="O42" i="62" l="1"/>
  <c r="K42" i="62"/>
  <c r="G42" i="62"/>
  <c r="C42" i="62"/>
  <c r="S41" i="62"/>
  <c r="V41" i="62" s="1"/>
  <c r="S40" i="62"/>
  <c r="V40" i="62" s="1"/>
  <c r="S39" i="62"/>
  <c r="V39" i="62" s="1"/>
  <c r="S38" i="62"/>
  <c r="V38" i="62" s="1"/>
  <c r="S37" i="62"/>
  <c r="V37" i="62" s="1"/>
  <c r="S36" i="62"/>
  <c r="V36" i="62" s="1"/>
  <c r="S35" i="62"/>
  <c r="V35" i="62" s="1"/>
  <c r="S34" i="62"/>
  <c r="V34" i="62" s="1"/>
  <c r="S33" i="62"/>
  <c r="V33" i="62" s="1"/>
  <c r="S32" i="62"/>
  <c r="V32" i="62" s="1"/>
  <c r="S31" i="62"/>
  <c r="V31" i="62" s="1"/>
  <c r="U30" i="62"/>
  <c r="U42" i="62" s="1"/>
  <c r="T30" i="62"/>
  <c r="T42" i="62" s="1"/>
  <c r="R30" i="62"/>
  <c r="R42" i="62" s="1"/>
  <c r="Q30" i="62"/>
  <c r="Q42" i="62" s="1"/>
  <c r="P30" i="62"/>
  <c r="P42" i="62" s="1"/>
  <c r="O30" i="62"/>
  <c r="N30" i="62"/>
  <c r="N42" i="62" s="1"/>
  <c r="M30" i="62"/>
  <c r="M42" i="62" s="1"/>
  <c r="L30" i="62"/>
  <c r="L42" i="62" s="1"/>
  <c r="K30" i="62"/>
  <c r="J30" i="62"/>
  <c r="J42" i="62" s="1"/>
  <c r="I30" i="62"/>
  <c r="I42" i="62" s="1"/>
  <c r="H30" i="62"/>
  <c r="H42" i="62" s="1"/>
  <c r="G30" i="62"/>
  <c r="F30" i="62"/>
  <c r="F42" i="62" s="1"/>
  <c r="E30" i="62"/>
  <c r="E42" i="62" s="1"/>
  <c r="D30" i="62"/>
  <c r="D42" i="62" s="1"/>
  <c r="C30" i="62"/>
  <c r="S29" i="62"/>
  <c r="V29" i="62" s="1"/>
  <c r="V28" i="62"/>
  <c r="S28" i="62"/>
  <c r="S27" i="62"/>
  <c r="V27" i="62" s="1"/>
  <c r="S26" i="62"/>
  <c r="V26" i="62" s="1"/>
  <c r="S25" i="62"/>
  <c r="V25" i="62" s="1"/>
  <c r="S24" i="62"/>
  <c r="V24" i="62" s="1"/>
  <c r="S23" i="62"/>
  <c r="V23" i="62" s="1"/>
  <c r="S22" i="62"/>
  <c r="V22" i="62" s="1"/>
  <c r="S21" i="62"/>
  <c r="V21" i="62" s="1"/>
  <c r="S20" i="62"/>
  <c r="V20" i="62" s="1"/>
  <c r="S19" i="62"/>
  <c r="V19" i="62" s="1"/>
  <c r="S18" i="62"/>
  <c r="V18" i="62" s="1"/>
  <c r="S17" i="62"/>
  <c r="V17" i="62" s="1"/>
  <c r="S16" i="62"/>
  <c r="V16" i="62" s="1"/>
  <c r="S15" i="62"/>
  <c r="V15" i="62" s="1"/>
  <c r="S14" i="62"/>
  <c r="V14" i="62" s="1"/>
  <c r="S13" i="62"/>
  <c r="V13" i="62" s="1"/>
  <c r="S12" i="62"/>
  <c r="V12" i="62" s="1"/>
  <c r="S11" i="62"/>
  <c r="V11" i="62" s="1"/>
  <c r="S10" i="62"/>
  <c r="V10" i="62" s="1"/>
  <c r="S9" i="62"/>
  <c r="V9" i="62" s="1"/>
  <c r="S8" i="62"/>
  <c r="V8" i="62" s="1"/>
  <c r="S7" i="62"/>
  <c r="V7" i="62" s="1"/>
  <c r="S6" i="62"/>
  <c r="V6" i="62" s="1"/>
  <c r="S5" i="62"/>
  <c r="V5" i="62" s="1"/>
  <c r="S4" i="62"/>
  <c r="V4" i="62" s="1"/>
  <c r="V30" i="62" l="1"/>
  <c r="V42" i="62" s="1"/>
  <c r="S30" i="62"/>
  <c r="S42" i="62" s="1"/>
  <c r="O43" i="61" l="1"/>
  <c r="K43" i="61"/>
  <c r="G43" i="61"/>
  <c r="C43" i="61"/>
  <c r="S42" i="61"/>
  <c r="V42" i="61" s="1"/>
  <c r="S41" i="61"/>
  <c r="V41" i="61" s="1"/>
  <c r="S40" i="61"/>
  <c r="V40" i="61" s="1"/>
  <c r="S39" i="61"/>
  <c r="V39" i="61" s="1"/>
  <c r="S38" i="61"/>
  <c r="V38" i="61" s="1"/>
  <c r="S37" i="61"/>
  <c r="V37" i="61" s="1"/>
  <c r="S36" i="61"/>
  <c r="V36" i="61" s="1"/>
  <c r="S35" i="61"/>
  <c r="V35" i="61" s="1"/>
  <c r="S34" i="61"/>
  <c r="V34" i="61" s="1"/>
  <c r="S33" i="61"/>
  <c r="V33" i="61" s="1"/>
  <c r="S32" i="61"/>
  <c r="V32" i="61" s="1"/>
  <c r="U31" i="61"/>
  <c r="U43" i="61" s="1"/>
  <c r="T31" i="61"/>
  <c r="T43" i="61" s="1"/>
  <c r="R31" i="61"/>
  <c r="R43" i="61" s="1"/>
  <c r="Q31" i="61"/>
  <c r="Q43" i="61" s="1"/>
  <c r="P31" i="61"/>
  <c r="P43" i="61" s="1"/>
  <c r="O31" i="61"/>
  <c r="N31" i="61"/>
  <c r="N43" i="61" s="1"/>
  <c r="M31" i="61"/>
  <c r="M43" i="61" s="1"/>
  <c r="L31" i="61"/>
  <c r="L43" i="61" s="1"/>
  <c r="K31" i="61"/>
  <c r="J31" i="61"/>
  <c r="J43" i="61" s="1"/>
  <c r="I31" i="61"/>
  <c r="I43" i="61" s="1"/>
  <c r="H31" i="61"/>
  <c r="H43" i="61" s="1"/>
  <c r="G31" i="61"/>
  <c r="F31" i="61"/>
  <c r="F43" i="61" s="1"/>
  <c r="E31" i="61"/>
  <c r="E43" i="61" s="1"/>
  <c r="D31" i="61"/>
  <c r="D43" i="61" s="1"/>
  <c r="C31" i="61"/>
  <c r="S31" i="61" s="1"/>
  <c r="V31" i="61" s="1"/>
  <c r="S30" i="61"/>
  <c r="V30" i="61" s="1"/>
  <c r="S29" i="61"/>
  <c r="V29" i="61" s="1"/>
  <c r="S28" i="61"/>
  <c r="V28" i="61" s="1"/>
  <c r="S27" i="61"/>
  <c r="V27" i="61" s="1"/>
  <c r="S26" i="61"/>
  <c r="V26" i="61" s="1"/>
  <c r="S25" i="61"/>
  <c r="V25" i="61" s="1"/>
  <c r="S24" i="61"/>
  <c r="V24" i="61" s="1"/>
  <c r="S23" i="61"/>
  <c r="V23" i="61" s="1"/>
  <c r="S22" i="61"/>
  <c r="V22" i="61" s="1"/>
  <c r="S21" i="61"/>
  <c r="V21" i="61" s="1"/>
  <c r="S20" i="61"/>
  <c r="V20" i="61" s="1"/>
  <c r="S19" i="61"/>
  <c r="V19" i="61" s="1"/>
  <c r="S18" i="61"/>
  <c r="V18" i="61" s="1"/>
  <c r="S17" i="61"/>
  <c r="V17" i="61" s="1"/>
  <c r="S16" i="61"/>
  <c r="V16" i="61" s="1"/>
  <c r="S15" i="61"/>
  <c r="V15" i="61" s="1"/>
  <c r="S14" i="61"/>
  <c r="V14" i="61" s="1"/>
  <c r="S13" i="61"/>
  <c r="V13" i="61" s="1"/>
  <c r="S12" i="61"/>
  <c r="V12" i="61" s="1"/>
  <c r="S11" i="61"/>
  <c r="V11" i="61" s="1"/>
  <c r="S10" i="61"/>
  <c r="V10" i="61" s="1"/>
  <c r="S9" i="61"/>
  <c r="V9" i="61" s="1"/>
  <c r="S8" i="61"/>
  <c r="V8" i="61" s="1"/>
  <c r="S7" i="61"/>
  <c r="V7" i="61" s="1"/>
  <c r="S6" i="61"/>
  <c r="V6" i="61" s="1"/>
  <c r="S5" i="61"/>
  <c r="V5" i="61" s="1"/>
  <c r="S43" i="61" l="1"/>
  <c r="V43" i="61"/>
  <c r="P21" i="52" l="1"/>
  <c r="P20" i="52"/>
  <c r="H20" i="52"/>
  <c r="Q20" i="52" s="1"/>
  <c r="P19" i="52"/>
  <c r="H19" i="52"/>
  <c r="Q19" i="52" s="1"/>
  <c r="Q18" i="52"/>
  <c r="P18" i="52"/>
  <c r="H18" i="52"/>
  <c r="P17" i="52"/>
  <c r="P23" i="52" s="1"/>
  <c r="H17" i="52"/>
  <c r="P16" i="52"/>
  <c r="H16" i="52"/>
  <c r="H22" i="52" s="1"/>
  <c r="P15" i="52"/>
  <c r="H15" i="52"/>
  <c r="Q15" i="52" s="1"/>
  <c r="Q14" i="52"/>
  <c r="P14" i="52"/>
  <c r="H14" i="52"/>
  <c r="P13" i="52"/>
  <c r="P22" i="52" s="1"/>
  <c r="H13" i="52"/>
  <c r="P12" i="52"/>
  <c r="H12" i="52"/>
  <c r="H21" i="52" s="1"/>
  <c r="Q13" i="52" l="1"/>
  <c r="Q22" i="52" s="1"/>
  <c r="Q17" i="52"/>
  <c r="Q23" i="52" s="1"/>
  <c r="H23" i="52"/>
  <c r="Q12" i="52"/>
  <c r="Q21" i="52" s="1"/>
  <c r="Q16" i="52"/>
  <c r="B37" i="49" l="1"/>
  <c r="H33" i="49"/>
  <c r="H22" i="49"/>
  <c r="H24" i="49" s="1"/>
</calcChain>
</file>

<file path=xl/comments1.xml><?xml version="1.0" encoding="utf-8"?>
<comments xmlns="http://schemas.openxmlformats.org/spreadsheetml/2006/main">
  <authors>
    <author>作成者</author>
  </authors>
  <commentList>
    <comment ref="A2" authorId="0" shape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authors>
    <author>作成者</author>
  </authors>
  <commentList>
    <comment ref="AG3" authorId="0" shapeId="0">
      <text>
        <r>
          <rPr>
            <sz val="9"/>
            <color indexed="81"/>
            <rFont val="ＭＳ Ｐゴシック"/>
            <family val="3"/>
            <charset val="128"/>
          </rPr>
          <t xml:space="preserve">山形県が許可
</t>
        </r>
      </text>
    </comment>
    <comment ref="AM3" authorId="0" shapeId="0">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<sst xmlns="http://schemas.openxmlformats.org/spreadsheetml/2006/main" count="3366" uniqueCount="2047">
  <si>
    <t>山　形　県　の　水　産</t>
    <rPh sb="0" eb="1">
      <t>ヤマ</t>
    </rPh>
    <rPh sb="2" eb="3">
      <t>カタチ</t>
    </rPh>
    <rPh sb="4" eb="5">
      <t>ケン</t>
    </rPh>
    <rPh sb="8" eb="9">
      <t>ミズ</t>
    </rPh>
    <rPh sb="10" eb="11">
      <t>サン</t>
    </rPh>
    <phoneticPr fontId="1"/>
  </si>
  <si>
    <t>山　　形　　県</t>
    <rPh sb="0" eb="1">
      <t>ヤマ</t>
    </rPh>
    <rPh sb="3" eb="4">
      <t>カタチ</t>
    </rPh>
    <rPh sb="6" eb="7">
      <t>ケン</t>
    </rPh>
    <phoneticPr fontId="1"/>
  </si>
  <si>
    <t>令和５年８月</t>
    <rPh sb="0" eb="2">
      <t>レイワ</t>
    </rPh>
    <rPh sb="3" eb="4">
      <t>ネン</t>
    </rPh>
    <rPh sb="5" eb="6">
      <t>ガツ</t>
    </rPh>
    <phoneticPr fontId="1"/>
  </si>
  <si>
    <t>令和４年度</t>
    <rPh sb="0" eb="2">
      <t>レイワ</t>
    </rPh>
    <rPh sb="3" eb="5">
      <t>ネンド</t>
    </rPh>
    <rPh sb="4" eb="5">
      <t>ガンネン</t>
    </rPh>
    <phoneticPr fontId="1"/>
  </si>
  <si>
    <r>
      <rPr>
        <sz val="16"/>
        <color theme="1"/>
        <rFont val="ＭＳ 明朝"/>
        <family val="1"/>
        <charset val="128"/>
      </rPr>
      <t>目　　　　　　次　</t>
    </r>
    <rPh sb="0" eb="1">
      <t>メ</t>
    </rPh>
    <rPh sb="7" eb="8">
      <t>ツギ</t>
    </rPh>
    <phoneticPr fontId="1"/>
  </si>
  <si>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1"/>
  </si>
  <si>
    <r>
      <t>(9)</t>
    </r>
    <r>
      <rPr>
        <sz val="10"/>
        <color theme="1"/>
        <rFont val="ＭＳ 明朝"/>
        <family val="1"/>
        <charset val="128"/>
      </rPr>
      <t>その他の団体･････････････････････････････････････</t>
    </r>
  </si>
  <si>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1"/>
  </si>
  <si>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1"/>
  </si>
  <si>
    <r>
      <rPr>
        <sz val="10"/>
        <color theme="1"/>
        <rFont val="ＭＳ 明朝"/>
        <family val="1"/>
        <charset val="128"/>
      </rPr>
      <t>　</t>
    </r>
    <r>
      <rPr>
        <sz val="10"/>
        <color theme="1"/>
        <rFont val="Century"/>
        <family val="1"/>
      </rPr>
      <t>(2)</t>
    </r>
    <r>
      <rPr>
        <sz val="10"/>
        <color theme="1"/>
        <rFont val="ＭＳ 明朝"/>
        <family val="1"/>
        <charset val="128"/>
      </rPr>
      <t>漁業近代化資金令和</t>
    </r>
    <r>
      <rPr>
        <sz val="10"/>
        <color theme="1"/>
        <rFont val="Century"/>
        <family val="1"/>
      </rPr>
      <t>4</t>
    </r>
    <r>
      <rPr>
        <sz val="10"/>
        <color theme="1"/>
        <rFont val="ＭＳ 明朝"/>
        <family val="1"/>
        <charset val="128"/>
      </rPr>
      <t>年度融資実績････････････････</t>
    </r>
    <rPh sb="11" eb="13">
      <t>レイワ</t>
    </rPh>
    <rPh sb="14" eb="15">
      <t>ネン</t>
    </rPh>
    <phoneticPr fontId="1"/>
  </si>
  <si>
    <r>
      <rPr>
        <sz val="10"/>
        <color theme="1"/>
        <rFont val="ＭＳ 明朝"/>
        <family val="1"/>
        <charset val="128"/>
      </rPr>
      <t>　</t>
    </r>
    <r>
      <rPr>
        <sz val="10"/>
        <color theme="1"/>
        <rFont val="Century"/>
        <family val="1"/>
      </rPr>
      <t>(3)</t>
    </r>
    <r>
      <rPr>
        <sz val="10"/>
        <color theme="1"/>
        <rFont val="ＭＳ 明朝"/>
        <family val="1"/>
        <charset val="128"/>
      </rPr>
      <t>沿岸漁業改善資金令和</t>
    </r>
    <r>
      <rPr>
        <sz val="10"/>
        <color theme="1"/>
        <rFont val="Century"/>
        <family val="1"/>
      </rPr>
      <t>4</t>
    </r>
    <r>
      <rPr>
        <sz val="10"/>
        <color theme="1"/>
        <rFont val="ＭＳ 明朝"/>
        <family val="1"/>
        <charset val="128"/>
      </rPr>
      <t>年度融資実績･･････････････</t>
    </r>
    <rPh sb="12" eb="14">
      <t>レイワ</t>
    </rPh>
    <rPh sb="15" eb="16">
      <t>ネン</t>
    </rPh>
    <phoneticPr fontId="1"/>
  </si>
  <si>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1"/>
  </si>
  <si>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</si>
  <si>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1"/>
  </si>
  <si>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1"/>
  </si>
  <si>
    <r>
      <rPr>
        <sz val="10"/>
        <color theme="1"/>
        <rFont val="ＭＳ 明朝"/>
        <family val="1"/>
        <charset val="128"/>
      </rPr>
      <t>　</t>
    </r>
    <r>
      <rPr>
        <sz val="10"/>
        <color theme="1"/>
        <rFont val="Century"/>
        <family val="1"/>
      </rPr>
      <t>(2)</t>
    </r>
    <r>
      <rPr>
        <sz val="10"/>
        <color theme="1"/>
        <rFont val="ＭＳ 明朝"/>
        <family val="1"/>
        <charset val="128"/>
      </rPr>
      <t>漁港管理･････････････････････････････････････････</t>
    </r>
    <phoneticPr fontId="1"/>
  </si>
  <si>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1"/>
  </si>
  <si>
    <r>
      <t>(1)</t>
    </r>
    <r>
      <rPr>
        <sz val="10"/>
        <color theme="1"/>
        <rFont val="ＭＳ 明朝"/>
        <family val="1"/>
        <charset val="128"/>
      </rPr>
      <t>海面生産高</t>
    </r>
    <phoneticPr fontId="1"/>
  </si>
  <si>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1"/>
  </si>
  <si>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1"/>
  </si>
  <si>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</si>
  <si>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1"/>
  </si>
  <si>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1"/>
  </si>
  <si>
    <t>9~10</t>
  </si>
  <si>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1"/>
  </si>
  <si>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1"/>
  </si>
  <si>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1"/>
  </si>
  <si>
    <r>
      <rPr>
        <sz val="10"/>
        <color theme="1"/>
        <rFont val="ＭＳ 明朝"/>
        <family val="1"/>
        <charset val="128"/>
      </rPr>
      <t>　</t>
    </r>
    <r>
      <rPr>
        <sz val="10"/>
        <color theme="1"/>
        <rFont val="Century"/>
        <family val="1"/>
      </rPr>
      <t>(2)</t>
    </r>
    <r>
      <rPr>
        <sz val="10"/>
        <color theme="1"/>
        <rFont val="ＭＳ 明朝"/>
        <family val="1"/>
        <charset val="128"/>
      </rPr>
      <t>短期研修････････････････････････････････････</t>
    </r>
    <phoneticPr fontId="1"/>
  </si>
  <si>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1"/>
  </si>
  <si>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1"/>
  </si>
  <si>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1"/>
  </si>
  <si>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1"/>
  </si>
  <si>
    <r>
      <t>(2)</t>
    </r>
    <r>
      <rPr>
        <sz val="10"/>
        <color theme="1"/>
        <rFont val="ＭＳ 明朝"/>
        <family val="1"/>
        <charset val="128"/>
      </rPr>
      <t>内水面生産高</t>
    </r>
    <phoneticPr fontId="1"/>
  </si>
  <si>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1"/>
  </si>
  <si>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1"/>
  </si>
  <si>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1"/>
  </si>
  <si>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1"/>
  </si>
  <si>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1"/>
  </si>
  <si>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1"/>
  </si>
  <si>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1"/>
  </si>
  <si>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1"/>
  </si>
  <si>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1"/>
  </si>
  <si>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1"/>
  </si>
  <si>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1"/>
  </si>
  <si>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1"/>
  </si>
  <si>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1"/>
  </si>
  <si>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1"/>
  </si>
  <si>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1"/>
  </si>
  <si>
    <r>
      <rPr>
        <sz val="10"/>
        <color theme="1"/>
        <rFont val="ＭＳ 明朝"/>
        <family val="1"/>
        <charset val="128"/>
      </rPr>
      <t>　</t>
    </r>
    <r>
      <rPr>
        <sz val="10"/>
        <color theme="1"/>
        <rFont val="Century"/>
        <family val="1"/>
      </rPr>
      <t>(6)</t>
    </r>
    <r>
      <rPr>
        <sz val="10"/>
        <color theme="1"/>
        <rFont val="ＭＳ 明朝"/>
        <family val="1"/>
        <charset val="128"/>
      </rPr>
      <t>日本漁船保険組合山形県支所･･････････････</t>
    </r>
    <rPh sb="4" eb="6">
      <t>ニホン</t>
    </rPh>
    <phoneticPr fontId="1"/>
  </si>
  <si>
    <r>
      <rPr>
        <sz val="10"/>
        <color theme="1"/>
        <rFont val="ＭＳ 明朝"/>
        <family val="1"/>
        <charset val="128"/>
      </rPr>
      <t>　</t>
    </r>
    <r>
      <rPr>
        <sz val="10"/>
        <color theme="1"/>
        <rFont val="Century"/>
        <family val="1"/>
      </rPr>
      <t>(7)</t>
    </r>
    <r>
      <rPr>
        <sz val="10"/>
        <color theme="1"/>
        <rFont val="ＭＳ 明朝"/>
        <family val="1"/>
        <charset val="128"/>
      </rPr>
      <t>全国漁業信用基金協会山形支所･･････････････････････</t>
    </r>
    <rPh sb="4" eb="6">
      <t>ゼンコク</t>
    </rPh>
    <rPh sb="14" eb="16">
      <t>ヤマガタ</t>
    </rPh>
    <rPh sb="16" eb="18">
      <t>シショ</t>
    </rPh>
    <phoneticPr fontId="1"/>
  </si>
  <si>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1"/>
  </si>
  <si>
    <r>
      <rPr>
        <sz val="12"/>
        <rFont val="ＭＳ 明朝"/>
        <family val="1"/>
        <charset val="128"/>
      </rPr>
      <t>２</t>
    </r>
    <r>
      <rPr>
        <sz val="12"/>
        <rFont val="Century"/>
        <family val="1"/>
      </rPr>
      <t xml:space="preserve">  </t>
    </r>
    <r>
      <rPr>
        <sz val="12"/>
        <rFont val="ＭＳ 明朝"/>
        <family val="1"/>
        <charset val="128"/>
      </rPr>
      <t>水産行政・研究組織機構</t>
    </r>
  </si>
  <si>
    <r>
      <rPr>
        <sz val="12"/>
        <rFont val="ＭＳ 明朝"/>
        <family val="1"/>
        <charset val="128"/>
      </rPr>
      <t>（令和</t>
    </r>
    <r>
      <rPr>
        <sz val="12"/>
        <rFont val="Century"/>
        <family val="1"/>
      </rPr>
      <t>5</t>
    </r>
    <r>
      <rPr>
        <sz val="12"/>
        <rFont val="ＭＳ 明朝"/>
        <family val="1"/>
        <charset val="128"/>
      </rPr>
      <t>年</t>
    </r>
    <r>
      <rPr>
        <sz val="12"/>
        <rFont val="Century"/>
        <family val="1"/>
      </rPr>
      <t>4</t>
    </r>
    <r>
      <rPr>
        <sz val="12"/>
        <rFont val="ＭＳ 明朝"/>
        <family val="1"/>
        <charset val="128"/>
      </rPr>
      <t>月</t>
    </r>
    <r>
      <rPr>
        <sz val="12"/>
        <rFont val="Century"/>
        <family val="1"/>
      </rPr>
      <t>1</t>
    </r>
    <r>
      <rPr>
        <sz val="12"/>
        <rFont val="ＭＳ 明朝"/>
        <family val="1"/>
        <charset val="128"/>
      </rPr>
      <t>日）</t>
    </r>
    <rPh sb="1" eb="3">
      <t>レイワ</t>
    </rPh>
    <rPh sb="4" eb="5">
      <t>ネン</t>
    </rPh>
    <rPh sb="6" eb="7">
      <t>ガツ</t>
    </rPh>
    <rPh sb="8" eb="9">
      <t>ニチ</t>
    </rPh>
    <phoneticPr fontId="15"/>
  </si>
  <si>
    <r>
      <rPr>
        <sz val="11"/>
        <rFont val="ＭＳ 明朝"/>
        <family val="1"/>
        <charset val="128"/>
      </rPr>
      <t>県庁農林水産部</t>
    </r>
  </si>
  <si>
    <r>
      <rPr>
        <sz val="11"/>
        <rFont val="ＭＳ 明朝"/>
        <family val="1"/>
        <charset val="128"/>
      </rPr>
      <t>農政企画課</t>
    </r>
  </si>
  <si>
    <r>
      <rPr>
        <sz val="10"/>
        <rFont val="ＭＳ 明朝"/>
        <family val="1"/>
        <charset val="128"/>
      </rPr>
      <t>･団体検査指導室</t>
    </r>
    <rPh sb="1" eb="3">
      <t>ダンタイ</t>
    </rPh>
    <rPh sb="3" eb="5">
      <t>ケンサ</t>
    </rPh>
    <rPh sb="5" eb="7">
      <t>シドウ</t>
    </rPh>
    <rPh sb="7" eb="8">
      <t>シツ</t>
    </rPh>
    <phoneticPr fontId="15"/>
  </si>
  <si>
    <r>
      <rPr>
        <sz val="10"/>
        <rFont val="ＭＳ 明朝"/>
        <family val="1"/>
        <charset val="128"/>
      </rPr>
      <t>団体検査指導室長</t>
    </r>
    <rPh sb="0" eb="2">
      <t>ダンタイ</t>
    </rPh>
    <rPh sb="2" eb="4">
      <t>ケンサ</t>
    </rPh>
    <rPh sb="4" eb="6">
      <t>シドウ</t>
    </rPh>
    <rPh sb="6" eb="8">
      <t>シツチョウ</t>
    </rPh>
    <phoneticPr fontId="15"/>
  </si>
  <si>
    <r>
      <rPr>
        <sz val="10"/>
        <rFont val="ＭＳ 明朝"/>
        <family val="1"/>
        <charset val="128"/>
      </rPr>
      <t>団体検査担当</t>
    </r>
    <rPh sb="0" eb="2">
      <t>ダンタイ</t>
    </rPh>
    <rPh sb="2" eb="4">
      <t>ケンサ</t>
    </rPh>
    <rPh sb="4" eb="6">
      <t>タントウ</t>
    </rPh>
    <phoneticPr fontId="15"/>
  </si>
  <si>
    <r>
      <rPr>
        <sz val="11"/>
        <rFont val="ＭＳ 明朝"/>
        <family val="1"/>
        <charset val="128"/>
      </rPr>
      <t>山形県漁協の常例検査</t>
    </r>
  </si>
  <si>
    <r>
      <t>TEL</t>
    </r>
    <r>
      <rPr>
        <sz val="12"/>
        <rFont val="ＭＳ 明朝"/>
        <family val="1"/>
        <charset val="128"/>
      </rPr>
      <t>　</t>
    </r>
    <r>
      <rPr>
        <sz val="12"/>
        <rFont val="Century"/>
        <family val="1"/>
      </rPr>
      <t>023-630</t>
    </r>
  </si>
  <si>
    <r>
      <rPr>
        <sz val="11"/>
        <rFont val="ＭＳ 明朝"/>
        <family val="1"/>
        <charset val="128"/>
      </rPr>
      <t>室長補佐</t>
    </r>
  </si>
  <si>
    <r>
      <t>(</t>
    </r>
    <r>
      <rPr>
        <sz val="11"/>
        <rFont val="ＭＳ 明朝"/>
        <family val="1"/>
        <charset val="128"/>
      </rPr>
      <t>団体検査</t>
    </r>
    <r>
      <rPr>
        <sz val="11"/>
        <rFont val="Century"/>
        <family val="1"/>
      </rPr>
      <t>)</t>
    </r>
    <r>
      <rPr>
        <sz val="11"/>
        <rFont val="ＭＳ 明朝"/>
        <family val="1"/>
        <charset val="128"/>
      </rPr>
      <t>　</t>
    </r>
    <r>
      <rPr>
        <sz val="11"/>
        <rFont val="Century"/>
        <family val="1"/>
      </rPr>
      <t xml:space="preserve"> </t>
    </r>
    <rPh sb="1" eb="3">
      <t>ダンタイ</t>
    </rPh>
    <rPh sb="3" eb="5">
      <t>ケンサ</t>
    </rPh>
    <phoneticPr fontId="15"/>
  </si>
  <si>
    <r>
      <rPr>
        <sz val="11"/>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5"/>
  </si>
  <si>
    <r>
      <rPr>
        <sz val="10"/>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5"/>
  </si>
  <si>
    <r>
      <rPr>
        <sz val="10"/>
        <rFont val="ＭＳ 明朝"/>
        <family val="1"/>
        <charset val="128"/>
      </rPr>
      <t>金融担当</t>
    </r>
    <rPh sb="0" eb="2">
      <t>キンユウ</t>
    </rPh>
    <rPh sb="2" eb="4">
      <t>タントウ</t>
    </rPh>
    <phoneticPr fontId="15"/>
  </si>
  <si>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5"/>
  </si>
  <si>
    <r>
      <t>(</t>
    </r>
    <r>
      <rPr>
        <sz val="10"/>
        <rFont val="ＭＳ 明朝"/>
        <family val="1"/>
        <charset val="128"/>
      </rPr>
      <t>農業経営・所得向上推進課</t>
    </r>
    <r>
      <rPr>
        <sz val="10"/>
        <rFont val="Century"/>
        <family val="1"/>
      </rPr>
      <t xml:space="preserve">) </t>
    </r>
    <r>
      <rPr>
        <sz val="10"/>
        <rFont val="ＭＳ 明朝"/>
        <family val="1"/>
        <charset val="128"/>
      </rPr>
      <t>　</t>
    </r>
    <rPh sb="1" eb="3">
      <t>ノウギョウ</t>
    </rPh>
    <rPh sb="3" eb="5">
      <t>ケイエイ</t>
    </rPh>
    <rPh sb="6" eb="8">
      <t>ショトク</t>
    </rPh>
    <rPh sb="8" eb="10">
      <t>コウジョウ</t>
    </rPh>
    <rPh sb="10" eb="12">
      <t>スイシン</t>
    </rPh>
    <rPh sb="12" eb="13">
      <t>カ</t>
    </rPh>
    <phoneticPr fontId="15"/>
  </si>
  <si>
    <r>
      <rPr>
        <sz val="10"/>
        <rFont val="ＭＳ 明朝"/>
        <family val="1"/>
        <charset val="128"/>
      </rPr>
      <t>課長補佐</t>
    </r>
    <rPh sb="0" eb="2">
      <t>カチョウ</t>
    </rPh>
    <rPh sb="2" eb="4">
      <t>ホサ</t>
    </rPh>
    <phoneticPr fontId="15"/>
  </si>
  <si>
    <r>
      <rPr>
        <sz val="10"/>
        <rFont val="ＭＳ 明朝"/>
        <family val="1"/>
        <charset val="128"/>
      </rPr>
      <t>水産振興課</t>
    </r>
    <rPh sb="0" eb="2">
      <t>スイサン</t>
    </rPh>
    <rPh sb="2" eb="5">
      <t>シンコウカ</t>
    </rPh>
    <phoneticPr fontId="15"/>
  </si>
  <si>
    <r>
      <rPr>
        <sz val="10"/>
        <rFont val="ＭＳ 明朝"/>
        <family val="1"/>
        <charset val="128"/>
      </rPr>
      <t>水産振興課長</t>
    </r>
    <rPh sb="0" eb="2">
      <t>スイサン</t>
    </rPh>
    <rPh sb="2" eb="4">
      <t>シンコウ</t>
    </rPh>
    <rPh sb="4" eb="6">
      <t>カチョウ</t>
    </rPh>
    <phoneticPr fontId="15"/>
  </si>
  <si>
    <r>
      <rPr>
        <sz val="11"/>
        <rFont val="ＭＳ 明朝"/>
        <family val="1"/>
        <charset val="128"/>
      </rPr>
      <t>漁業調整､水産団体の許認可</t>
    </r>
  </si>
  <si>
    <r>
      <t>(</t>
    </r>
    <r>
      <rPr>
        <sz val="11"/>
        <rFont val="ＭＳ 明朝"/>
        <family val="1"/>
        <charset val="128"/>
      </rPr>
      <t>水産振興課</t>
    </r>
    <r>
      <rPr>
        <sz val="11"/>
        <rFont val="Century"/>
        <family val="1"/>
      </rPr>
      <t xml:space="preserve">) </t>
    </r>
    <r>
      <rPr>
        <sz val="11"/>
        <rFont val="ＭＳ 明朝"/>
        <family val="1"/>
        <charset val="128"/>
      </rPr>
      <t>　</t>
    </r>
    <r>
      <rPr>
        <sz val="9"/>
        <rFont val="Century"/>
        <family val="1"/>
      </rPr>
      <t/>
    </r>
    <rPh sb="1" eb="3">
      <t>スイサン</t>
    </rPh>
    <rPh sb="3" eb="5">
      <t>シンコウ</t>
    </rPh>
    <rPh sb="5" eb="6">
      <t>カ</t>
    </rPh>
    <phoneticPr fontId="15"/>
  </si>
  <si>
    <r>
      <t>2477</t>
    </r>
    <r>
      <rPr>
        <sz val="11"/>
        <rFont val="ＭＳ 明朝"/>
        <family val="1"/>
        <charset val="128"/>
      </rPr>
      <t>･</t>
    </r>
    <r>
      <rPr>
        <sz val="11"/>
        <rFont val="Century"/>
        <family val="1"/>
      </rPr>
      <t>2478</t>
    </r>
    <phoneticPr fontId="1"/>
  </si>
  <si>
    <r>
      <rPr>
        <sz val="10"/>
        <rFont val="ＭＳ 明朝"/>
        <family val="1"/>
        <charset val="128"/>
      </rPr>
      <t>海面漁業振興対策、加工・流通対策</t>
    </r>
    <rPh sb="0" eb="2">
      <t>カイメン</t>
    </rPh>
    <rPh sb="9" eb="11">
      <t>カコウ</t>
    </rPh>
    <rPh sb="12" eb="14">
      <t>リュウツウ</t>
    </rPh>
    <rPh sb="14" eb="16">
      <t>タイサク</t>
    </rPh>
    <phoneticPr fontId="15"/>
  </si>
  <si>
    <r>
      <rPr>
        <sz val="11"/>
        <rFont val="ＭＳ 明朝"/>
        <family val="1"/>
        <charset val="128"/>
      </rPr>
      <t>内水面漁業振興対策､さけ･ます増殖対策</t>
    </r>
  </si>
  <si>
    <r>
      <t>(</t>
    </r>
    <r>
      <rPr>
        <sz val="11"/>
        <rFont val="ＭＳ 明朝"/>
        <family val="1"/>
        <charset val="128"/>
      </rPr>
      <t>農政企画課</t>
    </r>
    <r>
      <rPr>
        <sz val="11"/>
        <rFont val="Century"/>
        <family val="1"/>
      </rPr>
      <t>)</t>
    </r>
    <r>
      <rPr>
        <sz val="11"/>
        <rFont val="ＭＳ 明朝"/>
        <family val="1"/>
        <charset val="128"/>
      </rPr>
      <t>　</t>
    </r>
    <phoneticPr fontId="1"/>
  </si>
  <si>
    <r>
      <rPr>
        <sz val="11"/>
        <rFont val="ＭＳ 明朝"/>
        <family val="1"/>
        <charset val="128"/>
      </rPr>
      <t>魚類防疫対策</t>
    </r>
  </si>
  <si>
    <r>
      <t>(</t>
    </r>
    <r>
      <rPr>
        <sz val="10"/>
        <rFont val="ＭＳ 明朝"/>
        <family val="1"/>
        <charset val="128"/>
      </rPr>
      <t>農業経営・所得向上推進課</t>
    </r>
    <r>
      <rPr>
        <sz val="10"/>
        <rFont val="Century"/>
        <family val="1"/>
      </rPr>
      <t>)</t>
    </r>
    <rPh sb="1" eb="3">
      <t>ノウギョウ</t>
    </rPh>
    <rPh sb="3" eb="5">
      <t>ケイエイ</t>
    </rPh>
    <rPh sb="6" eb="12">
      <t>ショトクコウジョウスイシン</t>
    </rPh>
    <rPh sb="12" eb="13">
      <t>カ</t>
    </rPh>
    <phoneticPr fontId="15"/>
  </si>
  <si>
    <r>
      <rPr>
        <sz val="10"/>
        <rFont val="ＭＳ 明朝"/>
        <family val="1"/>
        <charset val="128"/>
      </rPr>
      <t>漁業共済組合の指導</t>
    </r>
    <rPh sb="0" eb="2">
      <t>ギョギョウ</t>
    </rPh>
    <rPh sb="2" eb="4">
      <t>キョウサイ</t>
    </rPh>
    <rPh sb="4" eb="6">
      <t>クミアイ</t>
    </rPh>
    <rPh sb="7" eb="9">
      <t>シドウ</t>
    </rPh>
    <phoneticPr fontId="15"/>
  </si>
  <si>
    <r>
      <rPr>
        <sz val="11"/>
        <rFont val="ＭＳ 明朝"/>
        <family val="1"/>
        <charset val="128"/>
      </rPr>
      <t>漁港･漁場･海岸の整備管理</t>
    </r>
  </si>
  <si>
    <r>
      <t>(</t>
    </r>
    <r>
      <rPr>
        <sz val="11"/>
        <rFont val="ＭＳ 明朝"/>
        <family val="1"/>
        <charset val="128"/>
      </rPr>
      <t>水産振興課</t>
    </r>
    <r>
      <rPr>
        <sz val="11"/>
        <rFont val="Century"/>
        <family val="1"/>
      </rPr>
      <t>)</t>
    </r>
    <r>
      <rPr>
        <sz val="11"/>
        <rFont val="ＭＳ 明朝"/>
        <family val="1"/>
        <charset val="128"/>
      </rPr>
      <t>　</t>
    </r>
    <r>
      <rPr>
        <sz val="11"/>
        <rFont val="Century"/>
        <family val="1"/>
      </rPr>
      <t xml:space="preserve"> </t>
    </r>
    <rPh sb="1" eb="3">
      <t>スイサン</t>
    </rPh>
    <rPh sb="3" eb="5">
      <t>シンコウ</t>
    </rPh>
    <phoneticPr fontId="15"/>
  </si>
  <si>
    <r>
      <rPr>
        <sz val="10"/>
        <rFont val="ＭＳ 明朝"/>
        <family val="1"/>
        <charset val="128"/>
      </rPr>
      <t>庄内総合支庁産業経済部</t>
    </r>
    <r>
      <rPr>
        <sz val="10"/>
        <rFont val="Century"/>
        <family val="1"/>
      </rPr>
      <t xml:space="preserve"> </t>
    </r>
    <rPh sb="6" eb="8">
      <t>サンギョウ</t>
    </rPh>
    <rPh sb="8" eb="10">
      <t>ケイザイ</t>
    </rPh>
    <rPh sb="10" eb="11">
      <t>ブ</t>
    </rPh>
    <phoneticPr fontId="15"/>
  </si>
  <si>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</si>
  <si>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</si>
  <si>
    <r>
      <t>TEL</t>
    </r>
    <r>
      <rPr>
        <sz val="11"/>
        <rFont val="ＭＳ 明朝"/>
        <family val="1"/>
        <charset val="128"/>
      </rPr>
      <t>　</t>
    </r>
    <r>
      <rPr>
        <sz val="11"/>
        <rFont val="Century"/>
        <family val="1"/>
      </rPr>
      <t>(</t>
    </r>
    <r>
      <rPr>
        <sz val="11"/>
        <rFont val="ＭＳ 明朝"/>
        <family val="1"/>
        <charset val="128"/>
      </rPr>
      <t>代表</t>
    </r>
    <r>
      <rPr>
        <sz val="11"/>
        <rFont val="Century"/>
        <family val="1"/>
      </rPr>
      <t>)</t>
    </r>
    <r>
      <rPr>
        <sz val="11"/>
        <rFont val="ＭＳ Ｐ明朝"/>
        <family val="1"/>
        <charset val="128"/>
      </rPr>
      <t/>
    </r>
    <phoneticPr fontId="1"/>
  </si>
  <si>
    <t>0234-24-6161</t>
    <phoneticPr fontId="1"/>
  </si>
  <si>
    <r>
      <rPr>
        <sz val="11"/>
        <rFont val="ＭＳ 明朝"/>
        <family val="1"/>
        <charset val="128"/>
      </rPr>
      <t>水産振興課</t>
    </r>
    <r>
      <rPr>
        <sz val="11"/>
        <rFont val="Century"/>
        <family val="1"/>
      </rPr>
      <t xml:space="preserve"> </t>
    </r>
  </si>
  <si>
    <r>
      <rPr>
        <sz val="11"/>
        <rFont val="ＭＳ 明朝"/>
        <family val="1"/>
        <charset val="128"/>
      </rPr>
      <t>水産業協同組合･団体指導､水産金融､常例検査､漁港施設･漁港海岸施設の管理､</t>
    </r>
  </si>
  <si>
    <r>
      <t>(</t>
    </r>
    <r>
      <rPr>
        <sz val="11"/>
        <rFont val="ＭＳ 明朝"/>
        <family val="1"/>
        <charset val="128"/>
      </rPr>
      <t>総務担当</t>
    </r>
    <r>
      <rPr>
        <sz val="11"/>
        <rFont val="Century"/>
        <family val="1"/>
      </rPr>
      <t>)</t>
    </r>
  </si>
  <si>
    <r>
      <t>6161</t>
    </r>
    <r>
      <rPr>
        <sz val="11"/>
        <rFont val="ＭＳ 明朝"/>
        <family val="1"/>
        <charset val="128"/>
      </rPr>
      <t>･</t>
    </r>
    <r>
      <rPr>
        <sz val="11"/>
        <rFont val="Century"/>
        <family val="1"/>
      </rPr>
      <t>6040</t>
    </r>
    <r>
      <rPr>
        <sz val="11"/>
        <rFont val="ＭＳ 明朝"/>
        <family val="1"/>
        <charset val="128"/>
      </rPr>
      <t>･</t>
    </r>
    <r>
      <rPr>
        <sz val="11"/>
        <rFont val="Century"/>
        <family val="1"/>
      </rPr>
      <t>6041</t>
    </r>
    <phoneticPr fontId="1"/>
  </si>
  <si>
    <r>
      <t>(28</t>
    </r>
    <r>
      <rPr>
        <sz val="11"/>
        <rFont val="ＭＳ 明朝"/>
        <family val="1"/>
        <charset val="128"/>
      </rPr>
      <t>名</t>
    </r>
    <r>
      <rPr>
        <sz val="11"/>
        <rFont val="Century"/>
        <family val="1"/>
      </rPr>
      <t>)(</t>
    </r>
    <r>
      <rPr>
        <sz val="11"/>
        <rFont val="ＭＳ 明朝"/>
        <family val="1"/>
        <charset val="128"/>
      </rPr>
      <t>うち併任</t>
    </r>
    <r>
      <rPr>
        <sz val="11"/>
        <rFont val="Century"/>
        <family val="1"/>
      </rPr>
      <t>1</t>
    </r>
    <r>
      <rPr>
        <sz val="11"/>
        <rFont val="ＭＳ 明朝"/>
        <family val="1"/>
        <charset val="128"/>
      </rPr>
      <t>名</t>
    </r>
    <r>
      <rPr>
        <sz val="11"/>
        <rFont val="Century"/>
        <family val="1"/>
      </rPr>
      <t>)</t>
    </r>
  </si>
  <si>
    <r>
      <rPr>
        <sz val="11"/>
        <rFont val="ＭＳ 明朝"/>
        <family val="1"/>
        <charset val="128"/>
      </rPr>
      <t>国有海浜地処理</t>
    </r>
  </si>
  <si>
    <r>
      <t>(</t>
    </r>
    <r>
      <rPr>
        <sz val="11"/>
        <rFont val="ＭＳ 明朝"/>
        <family val="1"/>
        <charset val="128"/>
      </rPr>
      <t>振興普及</t>
    </r>
    <r>
      <rPr>
        <sz val="11"/>
        <rFont val="Century"/>
        <family val="1"/>
      </rPr>
      <t xml:space="preserve">) </t>
    </r>
    <r>
      <rPr>
        <sz val="11"/>
        <rFont val="ＭＳ 明朝"/>
        <family val="1"/>
        <charset val="128"/>
      </rPr>
      <t>　</t>
    </r>
    <phoneticPr fontId="1"/>
  </si>
  <si>
    <t>課　　長</t>
    <rPh sb="0" eb="1">
      <t>カ</t>
    </rPh>
    <rPh sb="3" eb="4">
      <t>チョウ</t>
    </rPh>
    <phoneticPr fontId="15"/>
  </si>
  <si>
    <r>
      <rPr>
        <sz val="11"/>
        <rFont val="ＭＳ 明朝"/>
        <family val="1"/>
        <charset val="128"/>
      </rPr>
      <t>振興普及担当</t>
    </r>
  </si>
  <si>
    <r>
      <rPr>
        <sz val="11"/>
        <rFont val="ＭＳ 明朝"/>
        <family val="1"/>
        <charset val="128"/>
      </rPr>
      <t>水産振興策実施､水産業技術普及指導､漁業生産担い手育成､栽培漁業推進指導､</t>
    </r>
  </si>
  <si>
    <r>
      <t>(</t>
    </r>
    <r>
      <rPr>
        <sz val="11"/>
        <rFont val="ＭＳ 明朝"/>
        <family val="1"/>
        <charset val="128"/>
      </rPr>
      <t>漁港整備</t>
    </r>
    <r>
      <rPr>
        <sz val="11"/>
        <rFont val="Century"/>
        <family val="1"/>
      </rPr>
      <t xml:space="preserve">) </t>
    </r>
    <r>
      <rPr>
        <sz val="11"/>
        <rFont val="ＭＳ 明朝"/>
        <family val="1"/>
        <charset val="128"/>
      </rPr>
      <t>　</t>
    </r>
    <phoneticPr fontId="1"/>
  </si>
  <si>
    <r>
      <rPr>
        <sz val="10"/>
        <rFont val="ＭＳ 明朝"/>
        <family val="1"/>
        <charset val="128"/>
      </rPr>
      <t>漁港整備主幹</t>
    </r>
    <rPh sb="0" eb="2">
      <t>ギョコウ</t>
    </rPh>
    <rPh sb="2" eb="4">
      <t>セイビ</t>
    </rPh>
    <rPh sb="4" eb="6">
      <t>シュカン</t>
    </rPh>
    <phoneticPr fontId="15"/>
  </si>
  <si>
    <r>
      <rPr>
        <sz val="11"/>
        <rFont val="ＭＳ 明朝"/>
        <family val="1"/>
        <charset val="128"/>
      </rPr>
      <t>流通･魚価対策、都市漁村交流</t>
    </r>
  </si>
  <si>
    <r>
      <t>(</t>
    </r>
    <r>
      <rPr>
        <sz val="11"/>
        <rFont val="ＭＳ 明朝"/>
        <family val="1"/>
        <charset val="128"/>
      </rPr>
      <t>漁業調整</t>
    </r>
    <r>
      <rPr>
        <sz val="11"/>
        <rFont val="Century"/>
        <family val="1"/>
      </rPr>
      <t>)</t>
    </r>
  </si>
  <si>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</si>
  <si>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t>
    </r>
  </si>
  <si>
    <t>0234-24-6164</t>
  </si>
  <si>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</si>
  <si>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</si>
  <si>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</si>
  <si>
    <r>
      <rPr>
        <sz val="11"/>
        <rFont val="ＭＳ 明朝"/>
        <family val="1"/>
        <charset val="128"/>
      </rPr>
      <t>漁業指導監督通信､漁業無線通信､海上気象に関する通信</t>
    </r>
  </si>
  <si>
    <r>
      <rPr>
        <sz val="10"/>
        <rFont val="ＭＳ 明朝"/>
        <family val="1"/>
        <charset val="128"/>
      </rPr>
      <t>水産研究所</t>
    </r>
    <r>
      <rPr>
        <sz val="10"/>
        <rFont val="Century"/>
        <family val="1"/>
      </rPr>
      <t>(23</t>
    </r>
    <r>
      <rPr>
        <sz val="10"/>
        <rFont val="ＭＳ 明朝"/>
        <family val="1"/>
        <charset val="128"/>
      </rPr>
      <t>名</t>
    </r>
    <r>
      <rPr>
        <sz val="10"/>
        <rFont val="Century"/>
        <family val="1"/>
      </rPr>
      <t>)</t>
    </r>
    <rPh sb="2" eb="5">
      <t>ケンキュウジョ</t>
    </rPh>
    <phoneticPr fontId="15"/>
  </si>
  <si>
    <r>
      <rPr>
        <sz val="11"/>
        <rFont val="ＭＳ 明朝"/>
        <family val="1"/>
        <charset val="128"/>
      </rPr>
      <t>総務課</t>
    </r>
  </si>
  <si>
    <r>
      <rPr>
        <sz val="11"/>
        <rFont val="ＭＳ 明朝"/>
        <family val="1"/>
        <charset val="128"/>
      </rPr>
      <t>庶務係</t>
    </r>
    <r>
      <rPr>
        <sz val="11"/>
        <rFont val="Century"/>
        <family val="1"/>
      </rPr>
      <t xml:space="preserve">  </t>
    </r>
    <r>
      <rPr>
        <sz val="11"/>
        <rFont val="ＭＳ 明朝"/>
        <family val="1"/>
        <charset val="128"/>
      </rPr>
      <t>人事､予算､決算､財産､物品</t>
    </r>
  </si>
  <si>
    <r>
      <t>TEL</t>
    </r>
    <r>
      <rPr>
        <sz val="11"/>
        <rFont val="ＭＳ Ｐ明朝"/>
        <family val="1"/>
        <charset val="128"/>
      </rPr>
      <t>　</t>
    </r>
    <r>
      <rPr>
        <sz val="11"/>
        <rFont val="Century"/>
        <family val="1"/>
      </rPr>
      <t>(</t>
    </r>
    <r>
      <rPr>
        <sz val="11"/>
        <rFont val="ＭＳ Ｐ明朝"/>
        <family val="1"/>
        <charset val="128"/>
      </rPr>
      <t>代表</t>
    </r>
    <r>
      <rPr>
        <sz val="11"/>
        <rFont val="Century"/>
        <family val="1"/>
      </rPr>
      <t>)</t>
    </r>
    <phoneticPr fontId="1"/>
  </si>
  <si>
    <t>0235-33-3150</t>
  </si>
  <si>
    <t>所　長</t>
    <rPh sb="0" eb="1">
      <t>ショ</t>
    </rPh>
    <phoneticPr fontId="15"/>
  </si>
  <si>
    <r>
      <rPr>
        <sz val="10"/>
        <rFont val="ＭＳ 明朝"/>
        <family val="1"/>
        <charset val="128"/>
      </rPr>
      <t>海洋資源調査部</t>
    </r>
    <rPh sb="4" eb="6">
      <t>チョウサ</t>
    </rPh>
    <phoneticPr fontId="15"/>
  </si>
  <si>
    <r>
      <rPr>
        <sz val="11"/>
        <rFont val="ＭＳ 明朝"/>
        <family val="1"/>
        <charset val="128"/>
      </rPr>
      <t>漁海況予報､漁場調査､資源評価･管理研究､漁業試験調査船最上丸</t>
    </r>
    <r>
      <rPr>
        <sz val="11"/>
        <rFont val="Century"/>
        <family val="1"/>
      </rPr>
      <t>(198</t>
    </r>
    <r>
      <rPr>
        <sz val="11"/>
        <rFont val="ＭＳ 明朝"/>
        <family val="1"/>
        <charset val="128"/>
      </rPr>
      <t>ﾄﾝ､</t>
    </r>
    <r>
      <rPr>
        <sz val="11"/>
        <rFont val="Century"/>
        <family val="1"/>
      </rPr>
      <t>1323kW)</t>
    </r>
  </si>
  <si>
    <r>
      <t>(</t>
    </r>
    <r>
      <rPr>
        <sz val="8"/>
        <rFont val="ＭＳ Ｐ明朝"/>
        <family val="1"/>
        <charset val="128"/>
      </rPr>
      <t>海洋資源調査部・資源利用部</t>
    </r>
    <r>
      <rPr>
        <sz val="8"/>
        <rFont val="Century"/>
        <family val="1"/>
      </rPr>
      <t>)</t>
    </r>
    <phoneticPr fontId="1"/>
  </si>
  <si>
    <r>
      <rPr>
        <sz val="10"/>
        <rFont val="ＭＳ 明朝"/>
        <family val="1"/>
        <charset val="128"/>
      </rPr>
      <t>副所長</t>
    </r>
    <rPh sb="1" eb="2">
      <t>ショ</t>
    </rPh>
    <phoneticPr fontId="15"/>
  </si>
  <si>
    <r>
      <rPr>
        <sz val="10"/>
        <rFont val="ＭＳ 明朝"/>
        <family val="1"/>
        <charset val="128"/>
      </rPr>
      <t>資源利用部</t>
    </r>
    <rPh sb="0" eb="2">
      <t>シゲン</t>
    </rPh>
    <rPh sb="2" eb="5">
      <t>リヨウブ</t>
    </rPh>
    <phoneticPr fontId="15"/>
  </si>
  <si>
    <r>
      <rPr>
        <sz val="10"/>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5"/>
  </si>
  <si>
    <r>
      <t>(</t>
    </r>
    <r>
      <rPr>
        <sz val="11"/>
        <rFont val="ＭＳ 明朝"/>
        <family val="1"/>
        <charset val="128"/>
      </rPr>
      <t>浅海増殖部</t>
    </r>
    <r>
      <rPr>
        <sz val="11"/>
        <rFont val="Century"/>
        <family val="1"/>
      </rPr>
      <t>)</t>
    </r>
    <r>
      <rPr>
        <sz val="11"/>
        <rFont val="ＭＳ 明朝"/>
        <family val="1"/>
        <charset val="128"/>
      </rPr>
      <t>　</t>
    </r>
    <rPh sb="1" eb="3">
      <t>センカイ</t>
    </rPh>
    <rPh sb="3" eb="5">
      <t>ゾウショク</t>
    </rPh>
    <rPh sb="5" eb="6">
      <t>ブ</t>
    </rPh>
    <phoneticPr fontId="15"/>
  </si>
  <si>
    <r>
      <rPr>
        <sz val="11"/>
        <rFont val="ＭＳ 明朝"/>
        <family val="1"/>
        <charset val="128"/>
      </rPr>
      <t>浅海増殖部</t>
    </r>
  </si>
  <si>
    <r>
      <rPr>
        <sz val="11"/>
        <rFont val="ＭＳ 明朝"/>
        <family val="1"/>
        <charset val="128"/>
      </rPr>
      <t>種苗生産技術開発研究､放流効果調査､増養殖研究､沿岸漁場整備関係調査</t>
    </r>
  </si>
  <si>
    <r>
      <t>FAX</t>
    </r>
    <r>
      <rPr>
        <sz val="11"/>
        <rFont val="ＭＳ 明朝"/>
        <family val="1"/>
        <charset val="128"/>
      </rPr>
      <t>　</t>
    </r>
    <phoneticPr fontId="1"/>
  </si>
  <si>
    <t>0235-33-0379</t>
  </si>
  <si>
    <r>
      <rPr>
        <sz val="11"/>
        <rFont val="ＭＳ 明朝"/>
        <family val="1"/>
        <charset val="128"/>
      </rPr>
      <t>内水面水産研究所</t>
    </r>
    <r>
      <rPr>
        <sz val="11"/>
        <rFont val="Century"/>
        <family val="1"/>
      </rPr>
      <t>(8</t>
    </r>
    <r>
      <rPr>
        <sz val="11"/>
        <rFont val="ＭＳ 明朝"/>
        <family val="1"/>
        <charset val="128"/>
      </rPr>
      <t>名</t>
    </r>
    <r>
      <rPr>
        <sz val="11"/>
        <rFont val="Century"/>
        <family val="1"/>
      </rPr>
      <t xml:space="preserve">)   </t>
    </r>
  </si>
  <si>
    <r>
      <t>TEL</t>
    </r>
    <r>
      <rPr>
        <sz val="11"/>
        <rFont val="ＭＳ 明朝"/>
        <family val="1"/>
        <charset val="128"/>
      </rPr>
      <t>　</t>
    </r>
    <phoneticPr fontId="1"/>
  </si>
  <si>
    <t>0238-38-3214</t>
  </si>
  <si>
    <r>
      <rPr>
        <sz val="11"/>
        <rFont val="ＭＳ 明朝"/>
        <family val="1"/>
        <charset val="128"/>
      </rPr>
      <t>庶務係</t>
    </r>
  </si>
  <si>
    <t>0238-38-3216</t>
  </si>
  <si>
    <r>
      <rPr>
        <sz val="11"/>
        <rFont val="ＭＳ 明朝"/>
        <family val="1"/>
        <charset val="128"/>
      </rPr>
      <t>内水面水産振興部</t>
    </r>
    <rPh sb="0" eb="3">
      <t>ナイスイメン</t>
    </rPh>
    <rPh sb="3" eb="5">
      <t>スイサン</t>
    </rPh>
    <rPh sb="5" eb="7">
      <t>シンコウ</t>
    </rPh>
    <rPh sb="7" eb="8">
      <t>ブ</t>
    </rPh>
    <phoneticPr fontId="1"/>
  </si>
  <si>
    <r>
      <rPr>
        <sz val="11"/>
        <rFont val="ＭＳ 明朝"/>
        <family val="1"/>
        <charset val="128"/>
      </rPr>
      <t>水産資源の増殖､生態･環境調査研究、増養殖技術開発､魚病･防疫研究､普及指導</t>
    </r>
  </si>
  <si>
    <r>
      <rPr>
        <sz val="11"/>
        <rFont val="ＭＳ 明朝"/>
        <family val="1"/>
        <charset val="128"/>
      </rPr>
      <t>山形海区漁業調整委員会</t>
    </r>
    <r>
      <rPr>
        <sz val="11"/>
        <rFont val="Century"/>
        <family val="1"/>
      </rPr>
      <t>(4</t>
    </r>
    <r>
      <rPr>
        <sz val="11"/>
        <rFont val="ＭＳ 明朝"/>
        <family val="1"/>
        <charset val="128"/>
      </rPr>
      <t>名</t>
    </r>
    <r>
      <rPr>
        <sz val="11"/>
        <rFont val="Century"/>
        <family val="1"/>
      </rPr>
      <t>)</t>
    </r>
  </si>
  <si>
    <t>0234-24-6046</t>
  </si>
  <si>
    <r>
      <rPr>
        <sz val="11"/>
        <rFont val="ＭＳ 明朝"/>
        <family val="1"/>
        <charset val="128"/>
      </rPr>
      <t>事務局長</t>
    </r>
    <phoneticPr fontId="1"/>
  </si>
  <si>
    <r>
      <t>(</t>
    </r>
    <r>
      <rPr>
        <sz val="11"/>
        <rFont val="ＭＳ 明朝"/>
        <family val="1"/>
        <charset val="128"/>
      </rPr>
      <t>うち併任</t>
    </r>
    <r>
      <rPr>
        <sz val="11"/>
        <rFont val="Century"/>
        <family val="1"/>
      </rPr>
      <t>3</t>
    </r>
    <r>
      <rPr>
        <sz val="11"/>
        <rFont val="ＭＳ 明朝"/>
        <family val="1"/>
        <charset val="128"/>
      </rPr>
      <t>名</t>
    </r>
    <r>
      <rPr>
        <sz val="11"/>
        <rFont val="Century"/>
        <family val="1"/>
      </rPr>
      <t>)</t>
    </r>
  </si>
  <si>
    <r>
      <rPr>
        <sz val="11"/>
        <rFont val="ＭＳ 明朝"/>
        <family val="1"/>
        <charset val="128"/>
      </rPr>
      <t>海面漁業の調整</t>
    </r>
  </si>
  <si>
    <t>次　　長</t>
    <phoneticPr fontId="1"/>
  </si>
  <si>
    <t>山形県内水面漁場管理委員会(5名)</t>
    <phoneticPr fontId="1"/>
  </si>
  <si>
    <t>023-630-3299</t>
    <phoneticPr fontId="1"/>
  </si>
  <si>
    <t>(うち併任5名)</t>
  </si>
  <si>
    <t>内水面漁業の調整</t>
    <phoneticPr fontId="1"/>
  </si>
  <si>
    <t>023-630-3257</t>
    <phoneticPr fontId="1"/>
  </si>
  <si>
    <r>
      <rPr>
        <sz val="12"/>
        <rFont val="ＭＳ 明朝"/>
        <family val="1"/>
        <charset val="128"/>
      </rPr>
      <t>３　委員会･附属機関等</t>
    </r>
    <r>
      <rPr>
        <sz val="11"/>
        <color theme="1"/>
        <rFont val="Century"/>
        <family val="1"/>
      </rPr>
      <t/>
    </r>
    <phoneticPr fontId="1"/>
  </si>
  <si>
    <r>
      <rPr>
        <sz val="12"/>
        <rFont val="ＭＳ 明朝"/>
        <family val="1"/>
        <charset val="128"/>
      </rPr>
      <t>令和</t>
    </r>
    <r>
      <rPr>
        <sz val="12"/>
        <rFont val="Century"/>
        <family val="1"/>
      </rPr>
      <t>5</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1"/>
  </si>
  <si>
    <r>
      <rPr>
        <sz val="11"/>
        <rFont val="ＭＳ 明朝"/>
        <family val="1"/>
        <charset val="128"/>
      </rPr>
      <t>名　　　　称</t>
    </r>
    <phoneticPr fontId="1"/>
  </si>
  <si>
    <r>
      <rPr>
        <sz val="11"/>
        <rFont val="ＭＳ 明朝"/>
        <family val="1"/>
        <charset val="128"/>
      </rPr>
      <t>事　務　所　所　在　地</t>
    </r>
    <phoneticPr fontId="1"/>
  </si>
  <si>
    <r>
      <rPr>
        <sz val="11"/>
        <rFont val="ＭＳ 明朝"/>
        <family val="1"/>
        <charset val="128"/>
      </rPr>
      <t>会長名</t>
    </r>
    <phoneticPr fontId="1"/>
  </si>
  <si>
    <r>
      <rPr>
        <sz val="11"/>
        <rFont val="ＭＳ 明朝"/>
        <family val="1"/>
        <charset val="128"/>
      </rPr>
      <t>任　　　期</t>
    </r>
    <phoneticPr fontId="1"/>
  </si>
  <si>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</si>
  <si>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</si>
  <si>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</si>
  <si>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</si>
  <si>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1"/>
  </si>
  <si>
    <r>
      <rPr>
        <sz val="11"/>
        <rFont val="ＭＳ 明朝"/>
        <family val="1"/>
        <charset val="128"/>
      </rPr>
      <t>加藤　栄</t>
    </r>
    <phoneticPr fontId="1"/>
  </si>
  <si>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1"/>
  </si>
  <si>
    <r>
      <t>10</t>
    </r>
    <r>
      <rPr>
        <sz val="11"/>
        <rFont val="ＭＳ 明朝"/>
        <family val="1"/>
        <charset val="128"/>
      </rPr>
      <t>名</t>
    </r>
  </si>
  <si>
    <r>
      <rPr>
        <sz val="11"/>
        <rFont val="ＭＳ 明朝"/>
        <family val="1"/>
        <charset val="128"/>
      </rPr>
      <t>知事選任</t>
    </r>
    <r>
      <rPr>
        <sz val="11"/>
        <rFont val="Century"/>
        <family val="1"/>
      </rPr>
      <t xml:space="preserve"> 10</t>
    </r>
    <r>
      <rPr>
        <sz val="11"/>
        <rFont val="ＭＳ 明朝"/>
        <family val="1"/>
        <charset val="128"/>
      </rPr>
      <t>名</t>
    </r>
    <phoneticPr fontId="1"/>
  </si>
  <si>
    <r>
      <rPr>
        <sz val="11"/>
        <rFont val="ＭＳ 明朝"/>
        <family val="1"/>
        <charset val="128"/>
      </rPr>
      <t>漁業法</t>
    </r>
  </si>
  <si>
    <r>
      <rPr>
        <sz val="11"/>
        <rFont val="ＭＳ 明朝"/>
        <family val="1"/>
        <charset val="128"/>
      </rPr>
      <t>山形県庄内総合支庁産業経済部水産振興課内</t>
    </r>
  </si>
  <si>
    <r>
      <t>(4</t>
    </r>
    <r>
      <rPr>
        <sz val="11"/>
        <rFont val="ＭＳ 明朝"/>
        <family val="1"/>
        <charset val="128"/>
      </rPr>
      <t>年</t>
    </r>
    <r>
      <rPr>
        <sz val="11"/>
        <rFont val="Century"/>
        <family val="1"/>
      </rPr>
      <t>)</t>
    </r>
    <phoneticPr fontId="1"/>
  </si>
  <si>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</si>
  <si>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</si>
  <si>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1"/>
  </si>
  <si>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1"/>
  </si>
  <si>
    <r>
      <rPr>
        <sz val="11"/>
        <rFont val="ＭＳ 明朝"/>
        <family val="1"/>
        <charset val="128"/>
      </rPr>
      <t>〃</t>
    </r>
  </si>
  <si>
    <r>
      <rPr>
        <sz val="11"/>
        <rFont val="ＭＳ 明朝"/>
        <family val="1"/>
        <charset val="128"/>
      </rPr>
      <t>山形県農林水産部水産振興課内</t>
    </r>
  </si>
  <si>
    <r>
      <t>(4</t>
    </r>
    <r>
      <rPr>
        <sz val="11"/>
        <rFont val="ＭＳ 明朝"/>
        <family val="1"/>
        <charset val="128"/>
      </rPr>
      <t>年</t>
    </r>
    <r>
      <rPr>
        <sz val="11"/>
        <rFont val="Century"/>
        <family val="1"/>
      </rPr>
      <t>)</t>
    </r>
  </si>
  <si>
    <r>
      <rPr>
        <sz val="11"/>
        <rFont val="ＭＳ 明朝"/>
        <family val="1"/>
        <charset val="128"/>
      </rPr>
      <t>山形県海面利用協議会</t>
    </r>
  </si>
  <si>
    <t>阿部　真一</t>
    <rPh sb="0" eb="2">
      <t>アベ</t>
    </rPh>
    <rPh sb="3" eb="5">
      <t>シンイチ</t>
    </rPh>
    <phoneticPr fontId="1"/>
  </si>
  <si>
    <r>
      <rPr>
        <sz val="11"/>
        <rFont val="ＭＳ 明朝"/>
        <family val="1"/>
        <charset val="128"/>
      </rPr>
      <t>令</t>
    </r>
    <r>
      <rPr>
        <sz val="11"/>
        <rFont val="Century"/>
        <family val="1"/>
      </rPr>
      <t>4.2</t>
    </r>
    <r>
      <rPr>
        <sz val="11"/>
        <rFont val="ＭＳ 明朝"/>
        <family val="1"/>
        <charset val="128"/>
      </rPr>
      <t>～令</t>
    </r>
    <r>
      <rPr>
        <sz val="11"/>
        <rFont val="Century"/>
        <family val="1"/>
      </rPr>
      <t>6.2</t>
    </r>
    <rPh sb="0" eb="1">
      <t>レイ</t>
    </rPh>
    <rPh sb="5" eb="6">
      <t>レイ</t>
    </rPh>
    <phoneticPr fontId="1"/>
  </si>
  <si>
    <r>
      <t>15</t>
    </r>
    <r>
      <rPr>
        <sz val="11"/>
        <rFont val="ＭＳ 明朝"/>
        <family val="1"/>
        <charset val="128"/>
      </rPr>
      <t>名</t>
    </r>
    <phoneticPr fontId="1"/>
  </si>
  <si>
    <r>
      <rPr>
        <sz val="11"/>
        <rFont val="ＭＳ 明朝"/>
        <family val="1"/>
        <charset val="128"/>
      </rPr>
      <t>知事選任</t>
    </r>
    <r>
      <rPr>
        <sz val="11"/>
        <rFont val="Century"/>
        <family val="1"/>
      </rPr>
      <t xml:space="preserve"> 15</t>
    </r>
    <r>
      <rPr>
        <sz val="11"/>
        <rFont val="ＭＳ 明朝"/>
        <family val="1"/>
        <charset val="128"/>
      </rPr>
      <t>名</t>
    </r>
    <phoneticPr fontId="1"/>
  </si>
  <si>
    <r>
      <rPr>
        <sz val="11"/>
        <rFont val="ＭＳ 明朝"/>
        <family val="1"/>
        <charset val="128"/>
      </rPr>
      <t>規約</t>
    </r>
  </si>
  <si>
    <r>
      <t>(2</t>
    </r>
    <r>
      <rPr>
        <sz val="11"/>
        <rFont val="ＭＳ 明朝"/>
        <family val="1"/>
        <charset val="128"/>
      </rPr>
      <t>年</t>
    </r>
    <r>
      <rPr>
        <sz val="11"/>
        <rFont val="Century"/>
        <family val="1"/>
      </rPr>
      <t>)</t>
    </r>
    <phoneticPr fontId="1"/>
  </si>
  <si>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</si>
  <si>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令和４年度</t>
    </r>
    <r>
      <rPr>
        <sz val="12"/>
        <rFont val="Century"/>
        <family val="1"/>
      </rPr>
      <t>(</t>
    </r>
    <r>
      <rPr>
        <sz val="12"/>
        <rFont val="ＭＳ 明朝"/>
        <family val="1"/>
        <charset val="128"/>
      </rPr>
      <t>単位：千円）</t>
    </r>
    <rPh sb="0" eb="2">
      <t>レイワ</t>
    </rPh>
    <phoneticPr fontId="1"/>
  </si>
  <si>
    <r>
      <rPr>
        <sz val="11"/>
        <rFont val="ＭＳ 明朝"/>
        <family val="1"/>
        <charset val="128"/>
      </rPr>
      <t>性　質　別</t>
    </r>
    <phoneticPr fontId="1"/>
  </si>
  <si>
    <r>
      <rPr>
        <sz val="11"/>
        <rFont val="ＭＳ 明朝"/>
        <family val="1"/>
        <charset val="128"/>
      </rPr>
      <t>金　額</t>
    </r>
    <phoneticPr fontId="1"/>
  </si>
  <si>
    <r>
      <rPr>
        <sz val="11"/>
        <rFont val="ＭＳ 明朝"/>
        <family val="1"/>
        <charset val="128"/>
      </rPr>
      <t>主　要　事　業　等</t>
    </r>
    <phoneticPr fontId="1"/>
  </si>
  <si>
    <r>
      <rPr>
        <sz val="11"/>
        <rFont val="ＭＳ 明朝"/>
        <family val="1"/>
        <charset val="128"/>
      </rPr>
      <t>事　業　等　主　要</t>
    </r>
    <phoneticPr fontId="1"/>
  </si>
  <si>
    <r>
      <rPr>
        <sz val="11"/>
        <rFont val="ＭＳ 明朝"/>
        <family val="1"/>
        <charset val="128"/>
      </rPr>
      <t>人　件　費</t>
    </r>
    <phoneticPr fontId="1"/>
  </si>
  <si>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</si>
  <si>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</si>
  <si>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1"/>
  </si>
  <si>
    <r>
      <rPr>
        <sz val="11"/>
        <rFont val="ＭＳ 明朝"/>
        <family val="1"/>
        <charset val="128"/>
      </rPr>
      <t>漁港・漁場整備事業費</t>
    </r>
  </si>
  <si>
    <r>
      <rPr>
        <sz val="11"/>
        <rFont val="ＭＳ 明朝"/>
        <family val="1"/>
        <charset val="128"/>
      </rPr>
      <t>給　与　等</t>
    </r>
    <phoneticPr fontId="1"/>
  </si>
  <si>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</si>
  <si>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</si>
  <si>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1"/>
  </si>
  <si>
    <t>など</t>
    <phoneticPr fontId="1"/>
  </si>
  <si>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1"/>
  </si>
  <si>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1"/>
  </si>
  <si>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</si>
  <si>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</si>
  <si>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</si>
  <si>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t>次世代水産人材創出支援事業費</t>
    <rPh sb="0" eb="3">
      <t>ジセダイ</t>
    </rPh>
    <rPh sb="3" eb="5">
      <t>スイサン</t>
    </rPh>
    <rPh sb="5" eb="7">
      <t>ジンザイ</t>
    </rPh>
    <rPh sb="7" eb="9">
      <t>ソウシュツ</t>
    </rPh>
    <rPh sb="9" eb="11">
      <t>シエン</t>
    </rPh>
    <rPh sb="11" eb="14">
      <t>ジギョウヒ</t>
    </rPh>
    <phoneticPr fontId="1"/>
  </si>
  <si>
    <r>
      <rPr>
        <sz val="11"/>
        <rFont val="ＭＳ 明朝"/>
        <family val="1"/>
        <charset val="128"/>
      </rPr>
      <t>離島漁業再生支援事業費</t>
    </r>
  </si>
  <si>
    <r>
      <rPr>
        <sz val="11"/>
        <rFont val="ＭＳ 明朝"/>
        <family val="1"/>
        <charset val="128"/>
      </rPr>
      <t>水産総合振興費</t>
    </r>
  </si>
  <si>
    <t>そ　の　他</t>
    <rPh sb="4" eb="5">
      <t>ホカ</t>
    </rPh>
    <phoneticPr fontId="1"/>
  </si>
  <si>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</si>
  <si>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</si>
  <si>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</si>
  <si>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1"/>
  </si>
  <si>
    <r>
      <rPr>
        <sz val="11"/>
        <rFont val="ＭＳ 明朝"/>
        <family val="1"/>
        <charset val="128"/>
      </rPr>
      <t>内水面水産試験場管理運営費</t>
    </r>
  </si>
  <si>
    <r>
      <rPr>
        <sz val="11"/>
        <rFont val="ＭＳ 明朝"/>
        <family val="1"/>
        <charset val="128"/>
      </rPr>
      <t>合　　計</t>
    </r>
    <phoneticPr fontId="1"/>
  </si>
  <si>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</si>
  <si>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</si>
  <si>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1"/>
  </si>
  <si>
    <r>
      <rPr>
        <sz val="11"/>
        <rFont val="ＭＳ 明朝"/>
        <family val="1"/>
        <charset val="128"/>
      </rPr>
      <t>栽培漁業センター管理運営費</t>
    </r>
    <rPh sb="0" eb="4">
      <t>サイバイギョギョウ</t>
    </rPh>
    <rPh sb="8" eb="10">
      <t>カンリ</t>
    </rPh>
    <rPh sb="10" eb="13">
      <t>ウンエイヒ</t>
    </rPh>
    <phoneticPr fontId="1"/>
  </si>
  <si>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</si>
  <si>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1"/>
  </si>
  <si>
    <r>
      <rPr>
        <sz val="12"/>
        <rFont val="ＭＳ 明朝"/>
        <family val="1"/>
        <charset val="128"/>
      </rPr>
      <t>令和４年度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1"/>
  </si>
  <si>
    <r>
      <rPr>
        <sz val="11"/>
        <rFont val="ＭＳ 明朝"/>
        <family val="1"/>
        <charset val="128"/>
      </rPr>
      <t>試験研究費</t>
    </r>
  </si>
  <si>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1"/>
  </si>
  <si>
    <r>
      <rPr>
        <sz val="11"/>
        <rFont val="ＭＳ 明朝"/>
        <family val="1"/>
        <charset val="128"/>
      </rPr>
      <t>会特計別</t>
    </r>
    <rPh sb="0" eb="1">
      <t>カイ</t>
    </rPh>
    <rPh sb="1" eb="2">
      <t>トク</t>
    </rPh>
    <phoneticPr fontId="1"/>
  </si>
  <si>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</si>
  <si>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1"/>
  </si>
  <si>
    <r>
      <rPr>
        <sz val="11"/>
        <rFont val="ＭＳ 明朝"/>
        <family val="1"/>
        <charset val="128"/>
      </rPr>
      <t>業務勘定</t>
    </r>
  </si>
  <si>
    <r>
      <rPr>
        <sz val="11"/>
        <rFont val="ＭＳ 明朝"/>
        <family val="1"/>
        <charset val="128"/>
      </rPr>
      <t>指導・委託・運用益の繰出</t>
    </r>
  </si>
  <si>
    <t>新規漁場・資源開拓推進事業費</t>
    <rPh sb="0" eb="2">
      <t>シンキ</t>
    </rPh>
    <rPh sb="2" eb="4">
      <t>ギョジョウ</t>
    </rPh>
    <rPh sb="5" eb="7">
      <t>シゲン</t>
    </rPh>
    <rPh sb="7" eb="9">
      <t>カイタク</t>
    </rPh>
    <rPh sb="9" eb="11">
      <t>スイシン</t>
    </rPh>
    <rPh sb="11" eb="14">
      <t>ジギョウヒ</t>
    </rPh>
    <phoneticPr fontId="1"/>
  </si>
  <si>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</si>
  <si>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1"/>
  </si>
  <si>
    <r>
      <rPr>
        <sz val="12"/>
        <color theme="1"/>
        <rFont val="ＭＳ 明朝"/>
        <family val="1"/>
        <charset val="128"/>
      </rPr>
      <t>頁</t>
    </r>
    <rPh sb="0" eb="1">
      <t>ページ</t>
    </rPh>
    <phoneticPr fontId="1"/>
  </si>
  <si>
    <r>
      <rPr>
        <b/>
        <sz val="9"/>
        <color theme="1"/>
        <rFont val="ＭＳ 明朝"/>
        <family val="1"/>
        <charset val="128"/>
      </rPr>
      <t>１</t>
    </r>
    <phoneticPr fontId="1"/>
  </si>
  <si>
    <r>
      <rPr>
        <sz val="10"/>
        <color theme="1"/>
        <rFont val="ＭＳ 明朝"/>
        <family val="1"/>
        <charset val="128"/>
      </rPr>
      <t>山形県沖合漁場概要図･･･････････････････････････････</t>
    </r>
    <phoneticPr fontId="1"/>
  </si>
  <si>
    <r>
      <rPr>
        <b/>
        <sz val="9"/>
        <color theme="1"/>
        <rFont val="ＭＳ 明朝"/>
        <family val="1"/>
        <charset val="128"/>
      </rPr>
      <t>２</t>
    </r>
    <phoneticPr fontId="1"/>
  </si>
  <si>
    <r>
      <rPr>
        <sz val="10"/>
        <color theme="1"/>
        <rFont val="ＭＳ 明朝"/>
        <family val="1"/>
        <charset val="128"/>
      </rPr>
      <t>水産行政･研究組織機構･････････････････････････</t>
    </r>
    <phoneticPr fontId="1"/>
  </si>
  <si>
    <r>
      <rPr>
        <b/>
        <sz val="9"/>
        <color theme="1"/>
        <rFont val="ＭＳ 明朝"/>
        <family val="1"/>
        <charset val="128"/>
      </rPr>
      <t>１８</t>
    </r>
    <phoneticPr fontId="1"/>
  </si>
  <si>
    <r>
      <rPr>
        <sz val="10"/>
        <color theme="1"/>
        <rFont val="ＭＳ 明朝"/>
        <family val="1"/>
        <charset val="128"/>
      </rPr>
      <t>水産金融</t>
    </r>
    <phoneticPr fontId="1"/>
  </si>
  <si>
    <r>
      <rPr>
        <b/>
        <sz val="9"/>
        <color theme="1"/>
        <rFont val="ＭＳ 明朝"/>
        <family val="1"/>
        <charset val="128"/>
      </rPr>
      <t>３</t>
    </r>
    <phoneticPr fontId="1"/>
  </si>
  <si>
    <r>
      <rPr>
        <sz val="10"/>
        <color theme="1"/>
        <rFont val="ＭＳ 明朝"/>
        <family val="1"/>
        <charset val="128"/>
      </rPr>
      <t>委員会･附属機関等･･･････････････････････････</t>
    </r>
    <phoneticPr fontId="1"/>
  </si>
  <si>
    <r>
      <rPr>
        <b/>
        <sz val="9"/>
        <color theme="1"/>
        <rFont val="ＭＳ 明朝"/>
        <family val="1"/>
        <charset val="128"/>
      </rPr>
      <t>１３</t>
    </r>
    <phoneticPr fontId="1"/>
  </si>
  <si>
    <r>
      <rPr>
        <sz val="10"/>
        <color theme="1"/>
        <rFont val="ＭＳ 明朝"/>
        <family val="1"/>
        <charset val="128"/>
      </rPr>
      <t>水産基盤整備事業</t>
    </r>
    <phoneticPr fontId="1"/>
  </si>
  <si>
    <r>
      <rPr>
        <b/>
        <sz val="9"/>
        <color theme="1"/>
        <rFont val="ＭＳ 明朝"/>
        <family val="1"/>
        <charset val="128"/>
      </rPr>
      <t>４</t>
    </r>
    <phoneticPr fontId="1"/>
  </si>
  <si>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1"/>
  </si>
  <si>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漁港及び漁港海岸整備事業等･･･････････････････</t>
    </r>
    <rPh sb="16" eb="17">
      <t>ナド</t>
    </rPh>
    <phoneticPr fontId="1"/>
  </si>
  <si>
    <r>
      <rPr>
        <b/>
        <sz val="9"/>
        <color theme="1"/>
        <rFont val="ＭＳ 明朝"/>
        <family val="1"/>
        <charset val="128"/>
      </rPr>
      <t>５</t>
    </r>
    <phoneticPr fontId="1"/>
  </si>
  <si>
    <r>
      <rPr>
        <sz val="10"/>
        <color theme="1"/>
        <rFont val="ＭＳ 明朝"/>
        <family val="1"/>
        <charset val="128"/>
      </rPr>
      <t>主要魚種の漁期･漁場･･･････････････････････････</t>
    </r>
    <phoneticPr fontId="1"/>
  </si>
  <si>
    <r>
      <rPr>
        <b/>
        <sz val="9"/>
        <color theme="1"/>
        <rFont val="ＭＳ 明朝"/>
        <family val="1"/>
        <charset val="128"/>
      </rPr>
      <t>１４</t>
    </r>
    <phoneticPr fontId="1"/>
  </si>
  <si>
    <r>
      <rPr>
        <sz val="10"/>
        <color theme="1"/>
        <rFont val="ＭＳ 明朝"/>
        <family val="1"/>
        <charset val="128"/>
      </rPr>
      <t>増養殖事業</t>
    </r>
    <phoneticPr fontId="1"/>
  </si>
  <si>
    <r>
      <rPr>
        <b/>
        <sz val="9"/>
        <color theme="1"/>
        <rFont val="ＭＳ 明朝"/>
        <family val="1"/>
        <charset val="128"/>
      </rPr>
      <t>６</t>
    </r>
    <phoneticPr fontId="1"/>
  </si>
  <si>
    <r>
      <rPr>
        <sz val="10"/>
        <color theme="1"/>
        <rFont val="ＭＳ 明朝"/>
        <family val="1"/>
        <charset val="128"/>
      </rPr>
      <t>漁業経営体数････････････････････････････････････</t>
    </r>
    <phoneticPr fontId="1"/>
  </si>
  <si>
    <r>
      <rPr>
        <b/>
        <sz val="9"/>
        <color theme="1"/>
        <rFont val="ＭＳ 明朝"/>
        <family val="1"/>
        <charset val="128"/>
      </rPr>
      <t>１９</t>
    </r>
    <phoneticPr fontId="1"/>
  </si>
  <si>
    <r>
      <rPr>
        <sz val="10"/>
        <color theme="1"/>
        <rFont val="ＭＳ 明朝"/>
        <family val="1"/>
        <charset val="128"/>
      </rPr>
      <t>漁港､港湾</t>
    </r>
    <phoneticPr fontId="1"/>
  </si>
  <si>
    <r>
      <rPr>
        <b/>
        <sz val="9"/>
        <color theme="1"/>
        <rFont val="ＭＳ 明朝"/>
        <family val="1"/>
        <charset val="128"/>
      </rPr>
      <t>７</t>
    </r>
    <phoneticPr fontId="1"/>
  </si>
  <si>
    <r>
      <rPr>
        <sz val="10"/>
        <color theme="1"/>
        <rFont val="ＭＳ 明朝"/>
        <family val="1"/>
        <charset val="128"/>
      </rPr>
      <t>海面漁業就業者数･････････････････････････････････</t>
    </r>
    <phoneticPr fontId="1"/>
  </si>
  <si>
    <r>
      <rPr>
        <b/>
        <sz val="9"/>
        <color theme="1"/>
        <rFont val="ＭＳ 明朝"/>
        <family val="1"/>
        <charset val="128"/>
      </rPr>
      <t>８</t>
    </r>
    <phoneticPr fontId="1"/>
  </si>
  <si>
    <r>
      <rPr>
        <sz val="10"/>
        <color theme="1"/>
        <rFont val="ＭＳ 明朝"/>
        <family val="1"/>
        <charset val="128"/>
      </rPr>
      <t>漁船勢力･････････････････････････････････････</t>
    </r>
    <phoneticPr fontId="1"/>
  </si>
  <si>
    <t>39~40</t>
    <phoneticPr fontId="1"/>
  </si>
  <si>
    <r>
      <rPr>
        <b/>
        <sz val="9"/>
        <color theme="1"/>
        <rFont val="ＭＳ 明朝"/>
        <family val="1"/>
        <charset val="128"/>
      </rPr>
      <t>９</t>
    </r>
    <phoneticPr fontId="1"/>
  </si>
  <si>
    <r>
      <rPr>
        <sz val="10"/>
        <color theme="1"/>
        <rFont val="ＭＳ 明朝"/>
        <family val="1"/>
        <charset val="128"/>
      </rPr>
      <t>生産高</t>
    </r>
    <phoneticPr fontId="1"/>
  </si>
  <si>
    <r>
      <rPr>
        <b/>
        <sz val="9"/>
        <color theme="1"/>
        <rFont val="ＭＳ 明朝"/>
        <family val="1"/>
        <charset val="128"/>
      </rPr>
      <t>１５</t>
    </r>
    <phoneticPr fontId="1"/>
  </si>
  <si>
    <r>
      <rPr>
        <sz val="10"/>
        <color theme="1"/>
        <rFont val="ＭＳ 明朝"/>
        <family val="1"/>
        <charset val="128"/>
      </rPr>
      <t>漁業後継者育成</t>
    </r>
    <phoneticPr fontId="1"/>
  </si>
  <si>
    <r>
      <rPr>
        <b/>
        <sz val="9"/>
        <color theme="1"/>
        <rFont val="ＭＳ 明朝"/>
        <family val="1"/>
        <charset val="128"/>
      </rPr>
      <t>１６</t>
    </r>
    <phoneticPr fontId="1"/>
  </si>
  <si>
    <r>
      <rPr>
        <sz val="10"/>
        <color theme="1"/>
        <rFont val="ＭＳ 明朝"/>
        <family val="1"/>
        <charset val="128"/>
      </rPr>
      <t>魚食普及･流通対策</t>
    </r>
    <phoneticPr fontId="1"/>
  </si>
  <si>
    <t>28~29</t>
    <phoneticPr fontId="1"/>
  </si>
  <si>
    <r>
      <rPr>
        <b/>
        <sz val="9"/>
        <color theme="1"/>
        <rFont val="ＭＳ 明朝"/>
        <family val="1"/>
        <charset val="128"/>
      </rPr>
      <t>１０</t>
    </r>
    <phoneticPr fontId="1"/>
  </si>
  <si>
    <r>
      <rPr>
        <sz val="10"/>
        <color theme="1"/>
        <rFont val="ＭＳ 明朝"/>
        <family val="1"/>
        <charset val="128"/>
      </rPr>
      <t>免許･許可漁業</t>
    </r>
    <phoneticPr fontId="1"/>
  </si>
  <si>
    <r>
      <rPr>
        <sz val="10"/>
        <color theme="1"/>
        <rFont val="ＭＳ 明朝"/>
        <family val="1"/>
        <charset val="128"/>
      </rPr>
      <t>　</t>
    </r>
    <r>
      <rPr>
        <sz val="10"/>
        <color theme="1"/>
        <rFont val="Century"/>
        <family val="1"/>
      </rPr>
      <t>(3)</t>
    </r>
    <r>
      <rPr>
        <sz val="10"/>
        <color theme="1"/>
        <rFont val="ＭＳ 明朝"/>
        <family val="1"/>
        <charset val="128"/>
      </rPr>
      <t>庄内浜ブランド創出協議会･････････････････････</t>
    </r>
    <rPh sb="4" eb="6">
      <t>ショウナイ</t>
    </rPh>
    <rPh sb="6" eb="7">
      <t>ハマ</t>
    </rPh>
    <rPh sb="11" eb="13">
      <t>ソウシュツ</t>
    </rPh>
    <rPh sb="13" eb="16">
      <t>キョウギカイ</t>
    </rPh>
    <phoneticPr fontId="1"/>
  </si>
  <si>
    <r>
      <rPr>
        <b/>
        <sz val="9"/>
        <color theme="1"/>
        <rFont val="ＭＳ 明朝"/>
        <family val="1"/>
        <charset val="128"/>
      </rPr>
      <t>１７</t>
    </r>
    <phoneticPr fontId="1"/>
  </si>
  <si>
    <r>
      <rPr>
        <sz val="10"/>
        <color theme="1"/>
        <rFont val="ＭＳ 明朝"/>
        <family val="1"/>
        <charset val="128"/>
      </rPr>
      <t>水産業団体</t>
    </r>
    <phoneticPr fontId="1"/>
  </si>
  <si>
    <r>
      <rPr>
        <sz val="10"/>
        <color theme="1"/>
        <rFont val="ＭＳ 明朝"/>
        <family val="1"/>
        <charset val="128"/>
      </rPr>
      <t>　</t>
    </r>
    <r>
      <rPr>
        <sz val="10"/>
        <color theme="1"/>
        <rFont val="Century"/>
        <family val="1"/>
      </rPr>
      <t>(5)</t>
    </r>
    <r>
      <rPr>
        <sz val="10"/>
        <color theme="1"/>
        <rFont val="ＭＳ 明朝"/>
        <family val="1"/>
        <charset val="128"/>
      </rPr>
      <t>大臣許可・届出漁業････････････････････････････････</t>
    </r>
    <phoneticPr fontId="1"/>
  </si>
  <si>
    <r>
      <rPr>
        <b/>
        <sz val="9"/>
        <color theme="1"/>
        <rFont val="ＭＳ 明朝"/>
        <family val="1"/>
        <charset val="128"/>
      </rPr>
      <t>１１</t>
    </r>
    <phoneticPr fontId="1"/>
  </si>
  <si>
    <r>
      <rPr>
        <b/>
        <sz val="9"/>
        <color theme="1"/>
        <rFont val="ＭＳ 明朝"/>
        <family val="1"/>
        <charset val="128"/>
      </rPr>
      <t>１２</t>
    </r>
    <phoneticPr fontId="1"/>
  </si>
  <si>
    <r>
      <t xml:space="preserve"> </t>
    </r>
    <r>
      <rPr>
        <sz val="10"/>
        <color theme="1"/>
        <rFont val="ＭＳ 明朝"/>
        <family val="1"/>
        <charset val="128"/>
      </rPr>
      <t>漁業無線</t>
    </r>
    <phoneticPr fontId="1"/>
  </si>
  <si>
    <r>
      <t>9</t>
    </r>
    <r>
      <rPr>
        <sz val="11"/>
        <rFont val="ＭＳ 明朝"/>
        <family val="1"/>
        <charset val="128"/>
      </rPr>
      <t>名</t>
    </r>
    <phoneticPr fontId="1"/>
  </si>
  <si>
    <t>５　主要魚種の漁期・漁場</t>
    <phoneticPr fontId="15"/>
  </si>
  <si>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</si>
  <si>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</si>
  <si>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</si>
  <si>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主な漁場</t>
    </r>
    <r>
      <rPr>
        <sz val="11"/>
        <rFont val="Century"/>
        <family val="1"/>
      </rPr>
      <t>(</t>
    </r>
    <r>
      <rPr>
        <sz val="11"/>
        <rFont val="ＭＳ 明朝"/>
        <family val="1"/>
        <charset val="128"/>
      </rPr>
      <t>水深</t>
    </r>
    <r>
      <rPr>
        <sz val="11"/>
        <rFont val="Century"/>
        <family val="1"/>
      </rPr>
      <t>m)</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</si>
  <si>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</si>
  <si>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15"/>
  </si>
  <si>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</si>
  <si>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</si>
  <si>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</si>
  <si>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</si>
  <si>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</si>
  <si>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300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</si>
  <si>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</si>
  <si>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</si>
  <si>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</si>
  <si>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</si>
  <si>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はえなわ</t>
    </r>
  </si>
  <si>
    <r>
      <rPr>
        <sz val="11"/>
        <rFont val="ＭＳ 明朝"/>
        <family val="1"/>
        <charset val="128"/>
      </rPr>
      <t>沖合天然礁</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</si>
  <si>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</si>
  <si>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火光利用</t>
    </r>
    <r>
      <rPr>
        <sz val="11"/>
        <rFont val="Century"/>
        <family val="1"/>
      </rPr>
      <t>)</t>
    </r>
  </si>
  <si>
    <r>
      <rPr>
        <sz val="11"/>
        <rFont val="ＭＳ 明朝"/>
        <family val="1"/>
        <charset val="128"/>
      </rPr>
      <t>沿岸天然礁･人工魚礁</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</si>
  <si>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</si>
  <si>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</si>
  <si>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</si>
  <si>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</si>
  <si>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</si>
  <si>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あんこう</t>
    </r>
  </si>
  <si>
    <r>
      <t>80</t>
    </r>
    <r>
      <rPr>
        <sz val="11"/>
        <rFont val="ＭＳ 明朝"/>
        <family val="1"/>
        <charset val="128"/>
      </rPr>
      <t>～</t>
    </r>
    <r>
      <rPr>
        <sz val="11"/>
        <rFont val="Century"/>
        <family val="1"/>
      </rPr>
      <t>200</t>
    </r>
    <phoneticPr fontId="15"/>
  </si>
  <si>
    <t>まぐろ</t>
    <phoneticPr fontId="15"/>
  </si>
  <si>
    <r>
      <t>5</t>
    </r>
    <r>
      <rPr>
        <sz val="11"/>
        <rFont val="ＭＳ 明朝"/>
        <family val="1"/>
        <charset val="128"/>
      </rPr>
      <t>～</t>
    </r>
    <r>
      <rPr>
        <sz val="11"/>
        <rFont val="Century"/>
        <family val="1"/>
      </rPr>
      <t>12</t>
    </r>
    <r>
      <rPr>
        <sz val="11"/>
        <rFont val="ＭＳ 明朝"/>
        <family val="1"/>
        <charset val="128"/>
      </rPr>
      <t>月</t>
    </r>
    <phoneticPr fontId="15"/>
  </si>
  <si>
    <t>はえなわ、一本釣り</t>
    <rPh sb="5" eb="7">
      <t>イッポン</t>
    </rPh>
    <rPh sb="7" eb="8">
      <t>ツ</t>
    </rPh>
    <phoneticPr fontId="15"/>
  </si>
  <si>
    <t>ﾀﾗ場周辺･飛島周辺･沖合天然礁</t>
    <rPh sb="3" eb="5">
      <t>シュウヘン</t>
    </rPh>
    <phoneticPr fontId="15"/>
  </si>
  <si>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</si>
  <si>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</si>
  <si>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</si>
  <si>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</si>
  <si>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</si>
  <si>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1</t>
    </r>
    <r>
      <rPr>
        <sz val="11"/>
        <rFont val="ＭＳ 明朝"/>
        <family val="1"/>
        <charset val="128"/>
      </rPr>
      <t>～</t>
    </r>
    <r>
      <rPr>
        <sz val="11"/>
        <rFont val="Century"/>
        <family val="1"/>
      </rPr>
      <t>4</t>
    </r>
    <r>
      <rPr>
        <sz val="11"/>
        <rFont val="ＭＳ 明朝"/>
        <family val="1"/>
        <charset val="128"/>
      </rPr>
      <t>月</t>
    </r>
  </si>
  <si>
    <r>
      <t>150</t>
    </r>
    <r>
      <rPr>
        <sz val="11"/>
        <rFont val="ＭＳ 明朝"/>
        <family val="1"/>
        <charset val="128"/>
      </rPr>
      <t>～</t>
    </r>
    <r>
      <rPr>
        <sz val="11"/>
        <rFont val="Century"/>
        <family val="1"/>
      </rPr>
      <t>300</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</si>
  <si>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</si>
  <si>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</si>
  <si>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</si>
  <si>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rPr>
        <sz val="11"/>
        <rFont val="ＭＳ 明朝"/>
        <family val="1"/>
        <charset val="128"/>
      </rPr>
      <t>最上川</t>
    </r>
    <r>
      <rPr>
        <sz val="11"/>
        <rFont val="Century"/>
        <family val="1"/>
      </rPr>
      <t>(</t>
    </r>
    <r>
      <rPr>
        <sz val="11"/>
        <rFont val="ＭＳ 明朝"/>
        <family val="1"/>
        <charset val="128"/>
      </rPr>
      <t>河口部</t>
    </r>
    <r>
      <rPr>
        <sz val="11"/>
        <rFont val="Century"/>
        <family val="1"/>
      </rPr>
      <t>)</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</si>
  <si>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</si>
  <si>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</si>
  <si>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</si>
  <si>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t>4</t>
    </r>
    <r>
      <rPr>
        <sz val="11"/>
        <rFont val="ＭＳ 明朝"/>
        <family val="1"/>
        <charset val="128"/>
      </rPr>
      <t>～</t>
    </r>
    <r>
      <rPr>
        <sz val="11"/>
        <rFont val="Century"/>
        <family val="1"/>
      </rPr>
      <t>6</t>
    </r>
    <r>
      <rPr>
        <sz val="11"/>
        <rFont val="ＭＳ 明朝"/>
        <family val="1"/>
        <charset val="128"/>
      </rPr>
      <t>月</t>
    </r>
  </si>
  <si>
    <r>
      <rPr>
        <sz val="11"/>
        <rFont val="ＭＳ 明朝"/>
        <family val="1"/>
        <charset val="128"/>
      </rPr>
      <t>沖</t>
    </r>
    <r>
      <rPr>
        <sz val="11"/>
        <rFont val="Century"/>
        <family val="1"/>
      </rPr>
      <t xml:space="preserve">  </t>
    </r>
    <r>
      <rPr>
        <sz val="11"/>
        <rFont val="ＭＳ 明朝"/>
        <family val="1"/>
        <charset val="128"/>
      </rPr>
      <t>合</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</si>
  <si>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</si>
  <si>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</si>
  <si>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</si>
  <si>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</si>
  <si>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</si>
  <si>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</si>
  <si>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</si>
  <si>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</si>
  <si>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</si>
  <si>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</si>
  <si>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</si>
  <si>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</si>
  <si>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</si>
  <si>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</si>
  <si>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</si>
  <si>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</si>
  <si>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</si>
  <si>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</si>
  <si>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</si>
  <si>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</si>
  <si>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</si>
  <si>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</si>
  <si>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</si>
  <si>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</si>
  <si>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</si>
  <si>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</si>
  <si>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</si>
  <si>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</si>
  <si>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</si>
  <si>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</si>
  <si>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</si>
  <si>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</si>
  <si>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</si>
  <si>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</si>
  <si>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</si>
  <si>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</si>
  <si>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</si>
  <si>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</si>
  <si>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</si>
  <si>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ひらめ</t>
    </r>
    <r>
      <rPr>
        <sz val="11"/>
        <rFont val="Century"/>
        <family val="1"/>
      </rPr>
      <t>)</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</si>
  <si>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</si>
  <si>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</si>
  <si>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</si>
  <si>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</si>
  <si>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</si>
  <si>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15"/>
  </si>
  <si>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</si>
  <si>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</si>
  <si>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</si>
  <si>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</si>
  <si>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</si>
  <si>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飛島西側</t>
    </r>
    <r>
      <rPr>
        <sz val="11"/>
        <rFont val="Century"/>
        <family val="1"/>
      </rPr>
      <t>500</t>
    </r>
    <r>
      <rPr>
        <sz val="11"/>
        <rFont val="ＭＳ 明朝"/>
        <family val="1"/>
        <charset val="128"/>
      </rPr>
      <t>以浅</t>
    </r>
    <r>
      <rPr>
        <sz val="11"/>
        <rFont val="Century"/>
        <family val="1"/>
      </rPr>
      <t>(</t>
    </r>
    <r>
      <rPr>
        <sz val="11"/>
        <rFont val="ＭＳ 明朝"/>
        <family val="1"/>
        <charset val="128"/>
      </rPr>
      <t>許可漁場</t>
    </r>
    <r>
      <rPr>
        <sz val="11"/>
        <rFont val="Century"/>
        <family val="1"/>
      </rPr>
      <t>)</t>
    </r>
  </si>
  <si>
    <r>
      <rPr>
        <sz val="11"/>
        <rFont val="ＭＳ 明朝"/>
        <family val="1"/>
        <charset val="128"/>
      </rPr>
      <t>ずわいがに</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</si>
  <si>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</si>
  <si>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</si>
  <si>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t>200</t>
    </r>
    <r>
      <rPr>
        <sz val="11"/>
        <rFont val="ＭＳ 明朝"/>
        <family val="1"/>
        <charset val="128"/>
      </rPr>
      <t>～</t>
    </r>
    <r>
      <rPr>
        <sz val="11"/>
        <rFont val="Century"/>
        <family val="1"/>
      </rPr>
      <t>350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</si>
  <si>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</si>
  <si>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15"/>
  </si>
  <si>
    <r>
      <rPr>
        <sz val="11"/>
        <rFont val="ＭＳ 明朝"/>
        <family val="1"/>
        <charset val="128"/>
      </rPr>
      <t>かご</t>
    </r>
  </si>
  <si>
    <r>
      <t>800</t>
    </r>
    <r>
      <rPr>
        <sz val="11"/>
        <rFont val="ＭＳ 明朝"/>
        <family val="1"/>
        <charset val="128"/>
      </rPr>
      <t>以深</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</si>
  <si>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</si>
  <si>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</si>
  <si>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</si>
  <si>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がざみ</t>
    </r>
  </si>
  <si>
    <r>
      <t>10</t>
    </r>
    <r>
      <rPr>
        <sz val="11"/>
        <rFont val="ＭＳ 明朝"/>
        <family val="1"/>
        <charset val="128"/>
      </rPr>
      <t>～</t>
    </r>
    <r>
      <rPr>
        <sz val="11"/>
        <rFont val="Century"/>
        <family val="1"/>
      </rPr>
      <t>30</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</si>
  <si>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</si>
  <si>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</si>
  <si>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</si>
  <si>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</si>
  <si>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</si>
  <si>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rPr>
        <sz val="11"/>
        <rFont val="ＭＳ 明朝"/>
        <family val="1"/>
        <charset val="128"/>
      </rPr>
      <t>いわがき</t>
    </r>
  </si>
  <si>
    <r>
      <rPr>
        <sz val="11"/>
        <rFont val="ＭＳ 明朝"/>
        <family val="1"/>
        <charset val="128"/>
      </rPr>
      <t>採貝藻</t>
    </r>
  </si>
  <si>
    <r>
      <rPr>
        <sz val="11"/>
        <color indexed="8"/>
        <rFont val="ＭＳ 明朝"/>
        <family val="1"/>
        <charset val="128"/>
      </rPr>
      <t>６　漁業経営体数</t>
    </r>
    <phoneticPr fontId="15"/>
  </si>
  <si>
    <r>
      <rPr>
        <sz val="11"/>
        <color indexed="8"/>
        <rFont val="ＭＳ 明朝"/>
        <family val="1"/>
        <charset val="128"/>
      </rPr>
      <t>※総経営体数は</t>
    </r>
    <r>
      <rPr>
        <sz val="11"/>
        <color indexed="8"/>
        <rFont val="Century"/>
        <family val="1"/>
      </rPr>
      <t>284</t>
    </r>
    <r>
      <rPr>
        <sz val="11"/>
        <color indexed="8"/>
        <rFont val="ＭＳ 明朝"/>
        <family val="1"/>
        <charset val="128"/>
      </rPr>
      <t>経営体で､前回調査</t>
    </r>
    <r>
      <rPr>
        <sz val="11"/>
        <color indexed="8"/>
        <rFont val="Century"/>
        <family val="1"/>
      </rPr>
      <t>(H25)</t>
    </r>
    <r>
      <rPr>
        <sz val="11"/>
        <color indexed="8"/>
        <rFont val="ＭＳ 明朝"/>
        <family val="1"/>
        <charset val="128"/>
      </rPr>
      <t>前年より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5"/>
  </si>
  <si>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5"/>
  </si>
  <si>
    <r>
      <rPr>
        <sz val="11"/>
        <color indexed="8"/>
        <rFont val="ＭＳ 明朝"/>
        <family val="1"/>
        <charset val="128"/>
      </rPr>
      <t>漁業地区専兼別</t>
    </r>
  </si>
  <si>
    <t>総数</t>
    <phoneticPr fontId="15"/>
  </si>
  <si>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</si>
  <si>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</si>
  <si>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</si>
  <si>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5"/>
  </si>
  <si>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</si>
  <si>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</si>
  <si>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</si>
  <si>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</si>
  <si>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</si>
  <si>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</si>
  <si>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</si>
  <si>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</si>
  <si>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</si>
  <si>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</si>
  <si>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</si>
  <si>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</si>
  <si>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15"/>
  </si>
  <si>
    <r>
      <rPr>
        <sz val="11"/>
        <color indexed="8"/>
        <rFont val="ＭＳ 明朝"/>
        <family val="1"/>
        <charset val="128"/>
      </rPr>
      <t>遊佐</t>
    </r>
  </si>
  <si>
    <t>酒田</t>
    <phoneticPr fontId="15"/>
  </si>
  <si>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</si>
  <si>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</si>
  <si>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</si>
  <si>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</si>
  <si>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</si>
  <si>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</si>
  <si>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</si>
  <si>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30</t>
    </r>
    <r>
      <rPr>
        <sz val="11"/>
        <color indexed="8"/>
        <rFont val="ＭＳ 明朝"/>
        <family val="1"/>
        <charset val="128"/>
      </rPr>
      <t>年漁業ｾﾝｻｽ</t>
    </r>
    <r>
      <rPr>
        <sz val="11"/>
        <color indexed="8"/>
        <rFont val="Century"/>
        <family val="1"/>
      </rPr>
      <t>)</t>
    </r>
    <phoneticPr fontId="15"/>
  </si>
  <si>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</si>
  <si>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</si>
  <si>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</si>
  <si>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</si>
  <si>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5"/>
  </si>
  <si>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</si>
  <si>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</si>
  <si>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</si>
  <si>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</si>
  <si>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</si>
  <si>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</si>
  <si>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</si>
  <si>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5"/>
  </si>
  <si>
    <t>　及び</t>
    <phoneticPr fontId="15"/>
  </si>
  <si>
    <t>　漁業雇われ就業者</t>
    <phoneticPr fontId="15"/>
  </si>
  <si>
    <r>
      <rPr>
        <sz val="11"/>
        <color indexed="8"/>
        <rFont val="ＭＳ 明朝"/>
        <family val="1"/>
        <charset val="128"/>
      </rPr>
      <t>（農林水産統計）</t>
    </r>
    <rPh sb="1" eb="3">
      <t>ノウリン</t>
    </rPh>
    <rPh sb="3" eb="5">
      <t>スイサン</t>
    </rPh>
    <rPh sb="5" eb="7">
      <t>トウケイ</t>
    </rPh>
    <phoneticPr fontId="15"/>
  </si>
  <si>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</si>
  <si>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</si>
  <si>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576</t>
    </r>
    <r>
      <rPr>
        <sz val="11"/>
        <rFont val="ＭＳ 明朝"/>
        <family val="1"/>
        <charset val="128"/>
      </rPr>
      <t>隻で前年より</t>
    </r>
    <r>
      <rPr>
        <sz val="11"/>
        <rFont val="Century"/>
        <family val="1"/>
      </rPr>
      <t>31</t>
    </r>
    <r>
      <rPr>
        <sz val="11"/>
        <rFont val="ＭＳ 明朝"/>
        <family val="1"/>
        <charset val="128"/>
      </rPr>
      <t>隻減少した｡船質別にみると､木船が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30</t>
    </r>
    <r>
      <rPr>
        <sz val="11"/>
        <rFont val="ＭＳ 明朝"/>
        <family val="1"/>
        <charset val="128"/>
      </rPr>
      <t>隻減少し、鋼船に増減はなかった。ﾄﾝ数階層別にみると､</t>
    </r>
    <r>
      <rPr>
        <sz val="11"/>
        <rFont val="Century"/>
        <family val="1"/>
      </rPr>
      <t/>
    </r>
    <rPh sb="53" eb="55">
      <t>ゾウゲン</t>
    </rPh>
    <phoneticPr fontId="15"/>
  </si>
  <si>
    <r>
      <t>5</t>
    </r>
    <r>
      <rPr>
        <sz val="11"/>
        <rFont val="ＭＳ 明朝"/>
        <family val="1"/>
        <charset val="128"/>
      </rPr>
      <t>ﾄﾝ未満船が</t>
    </r>
    <r>
      <rPr>
        <sz val="11"/>
        <rFont val="Century"/>
        <family val="1"/>
      </rPr>
      <t>30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1</t>
    </r>
    <r>
      <rPr>
        <sz val="11"/>
        <rFont val="ＭＳ 明朝"/>
        <family val="1"/>
        <charset val="128"/>
      </rPr>
      <t>隻減少し、無動力船は増減はなかった。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phoneticPr fontId="15"/>
  </si>
  <si>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</si>
  <si>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3.56</t>
    </r>
    <r>
      <rPr>
        <sz val="11"/>
        <rFont val="ＭＳ 明朝"/>
        <family val="1"/>
        <charset val="128"/>
      </rPr>
      <t>ﾄﾝ､平均馬力数は</t>
    </r>
    <r>
      <rPr>
        <sz val="11"/>
        <rFont val="Century"/>
        <family val="1"/>
      </rPr>
      <t>101</t>
    </r>
    <r>
      <rPr>
        <sz val="11"/>
        <rFont val="ＭＳ 明朝"/>
        <family val="1"/>
        <charset val="128"/>
      </rPr>
      <t>馬力であった｡</t>
    </r>
    <rPh sb="32" eb="33">
      <t>スウ</t>
    </rPh>
    <rPh sb="37" eb="39">
      <t>バリキ</t>
    </rPh>
    <phoneticPr fontId="15"/>
  </si>
  <si>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15"/>
  </si>
  <si>
    <r>
      <rPr>
        <sz val="11"/>
        <rFont val="ＭＳ 明朝"/>
        <family val="1"/>
        <charset val="128"/>
      </rPr>
      <t>令和</t>
    </r>
    <r>
      <rPr>
        <sz val="11"/>
        <rFont val="Century"/>
        <family val="1"/>
      </rPr>
      <t>4</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5"/>
  </si>
  <si>
    <r>
      <rPr>
        <sz val="11"/>
        <rFont val="ＭＳ 明朝"/>
        <family val="1"/>
        <charset val="128"/>
      </rPr>
      <t>船質</t>
    </r>
    <phoneticPr fontId="15"/>
  </si>
  <si>
    <r>
      <rPr>
        <sz val="11"/>
        <rFont val="ＭＳ 明朝"/>
        <family val="1"/>
        <charset val="128"/>
      </rPr>
      <t>区</t>
    </r>
    <r>
      <rPr>
        <sz val="11"/>
        <rFont val="Century"/>
        <family val="1"/>
      </rPr>
      <t xml:space="preserve">  </t>
    </r>
    <r>
      <rPr>
        <sz val="11"/>
        <rFont val="ＭＳ 明朝"/>
        <family val="1"/>
        <charset val="128"/>
      </rPr>
      <t>分</t>
    </r>
    <phoneticPr fontId="15"/>
  </si>
  <si>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</si>
  <si>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</si>
  <si>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</si>
  <si>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5"/>
  </si>
  <si>
    <t>1~2.9</t>
  </si>
  <si>
    <t>3~4.9</t>
  </si>
  <si>
    <r>
      <t>5</t>
    </r>
    <r>
      <rPr>
        <sz val="11"/>
        <rFont val="ＭＳ 明朝"/>
        <family val="1"/>
        <charset val="128"/>
      </rPr>
      <t>トン　未満計</t>
    </r>
    <phoneticPr fontId="15"/>
  </si>
  <si>
    <t>5~9</t>
  </si>
  <si>
    <t>10~19</t>
  </si>
  <si>
    <t>20~29</t>
  </si>
  <si>
    <t>30~49</t>
  </si>
  <si>
    <t>50~99</t>
  </si>
  <si>
    <t>100~199</t>
  </si>
  <si>
    <r>
      <t>200</t>
    </r>
    <r>
      <rPr>
        <sz val="11"/>
        <rFont val="ＭＳ 明朝"/>
        <family val="1"/>
        <charset val="128"/>
      </rPr>
      <t>ﾄﾝ　以上</t>
    </r>
    <phoneticPr fontId="15"/>
  </si>
  <si>
    <r>
      <t>5</t>
    </r>
    <r>
      <rPr>
        <sz val="11"/>
        <rFont val="ＭＳ 明朝"/>
        <family val="1"/>
        <charset val="128"/>
      </rPr>
      <t>トン　以上計</t>
    </r>
    <phoneticPr fontId="15"/>
  </si>
  <si>
    <r>
      <rPr>
        <sz val="11"/>
        <rFont val="ＭＳ 明朝"/>
        <family val="1"/>
        <charset val="128"/>
      </rPr>
      <t>動力</t>
    </r>
  </si>
  <si>
    <r>
      <rPr>
        <sz val="11"/>
        <rFont val="ＭＳ 明朝"/>
        <family val="1"/>
        <charset val="128"/>
      </rPr>
      <t>木</t>
    </r>
    <phoneticPr fontId="15"/>
  </si>
  <si>
    <r>
      <rPr>
        <sz val="11"/>
        <rFont val="ＭＳ 明朝"/>
        <family val="1"/>
        <charset val="128"/>
      </rPr>
      <t>隻　数</t>
    </r>
    <phoneticPr fontId="15"/>
  </si>
  <si>
    <r>
      <rPr>
        <sz val="11"/>
        <rFont val="ＭＳ 明朝"/>
        <family val="1"/>
        <charset val="128"/>
      </rPr>
      <t>トン数</t>
    </r>
    <phoneticPr fontId="15"/>
  </si>
  <si>
    <r>
      <rPr>
        <sz val="11"/>
        <rFont val="ＭＳ 明朝"/>
        <family val="1"/>
        <charset val="128"/>
      </rPr>
      <t>馬力数</t>
    </r>
  </si>
  <si>
    <r>
      <rPr>
        <sz val="11"/>
        <rFont val="ＭＳ 明朝"/>
        <family val="1"/>
        <charset val="128"/>
      </rPr>
      <t>鋼</t>
    </r>
    <phoneticPr fontId="15"/>
  </si>
  <si>
    <t>FRP</t>
    <phoneticPr fontId="15"/>
  </si>
  <si>
    <r>
      <rPr>
        <sz val="11"/>
        <rFont val="ＭＳ 明朝"/>
        <family val="1"/>
        <charset val="128"/>
      </rPr>
      <t>計</t>
    </r>
    <phoneticPr fontId="15"/>
  </si>
  <si>
    <r>
      <rPr>
        <sz val="12"/>
        <rFont val="ＭＳ 明朝"/>
        <family val="1"/>
        <charset val="128"/>
      </rPr>
      <t>　９　　生産高</t>
    </r>
    <rPh sb="4" eb="7">
      <t>セイサンダカ</t>
    </rPh>
    <phoneticPr fontId="15"/>
  </si>
  <si>
    <r>
      <rPr>
        <sz val="12"/>
        <rFont val="ＭＳ 明朝"/>
        <family val="1"/>
        <charset val="128"/>
      </rPr>
      <t>（１）　海面生産高</t>
    </r>
    <r>
      <rPr>
        <sz val="12"/>
        <rFont val="Century"/>
        <family val="1"/>
      </rPr>
      <t>(</t>
    </r>
    <r>
      <rPr>
        <sz val="12"/>
        <rFont val="ＭＳ 明朝"/>
        <family val="1"/>
        <charset val="128"/>
      </rPr>
      <t>属地</t>
    </r>
    <r>
      <rPr>
        <sz val="12"/>
        <rFont val="Century"/>
        <family val="1"/>
      </rPr>
      <t>)</t>
    </r>
    <rPh sb="4" eb="6">
      <t>カイメン</t>
    </rPh>
    <rPh sb="6" eb="9">
      <t>セイサンダカ</t>
    </rPh>
    <rPh sb="10" eb="12">
      <t>ゾクチ</t>
    </rPh>
    <phoneticPr fontId="15"/>
  </si>
  <si>
    <r>
      <rPr>
        <sz val="12"/>
        <rFont val="ＭＳ 明朝"/>
        <family val="1"/>
        <charset val="128"/>
      </rPr>
      <t>　　　　ア　魚種別漁獲量</t>
    </r>
    <rPh sb="6" eb="7">
      <t>ギョ</t>
    </rPh>
    <rPh sb="7" eb="9">
      <t>シュベツ</t>
    </rPh>
    <rPh sb="9" eb="11">
      <t>ギョカク</t>
    </rPh>
    <rPh sb="11" eb="12">
      <t>リョウ</t>
    </rPh>
    <phoneticPr fontId="15"/>
  </si>
  <si>
    <r>
      <rPr>
        <sz val="11"/>
        <rFont val="ＭＳ 明朝"/>
        <family val="1"/>
        <charset val="128"/>
      </rPr>
      <t>　県内の漁獲量は全体で前年より２３８トン減の３，７６６トン、前年比９４％となった。</t>
    </r>
    <rPh sb="1" eb="3">
      <t>ケンナイ</t>
    </rPh>
    <rPh sb="4" eb="6">
      <t>ギョカク</t>
    </rPh>
    <rPh sb="6" eb="7">
      <t>リョウ</t>
    </rPh>
    <rPh sb="8" eb="10">
      <t>ゼンタイ</t>
    </rPh>
    <rPh sb="11" eb="13">
      <t>ゼンネン</t>
    </rPh>
    <rPh sb="20" eb="21">
      <t>ゲン</t>
    </rPh>
    <rPh sb="30" eb="33">
      <t>ゼンネンヒ</t>
    </rPh>
    <phoneticPr fontId="15"/>
  </si>
  <si>
    <r>
      <rPr>
        <sz val="11"/>
        <rFont val="ＭＳ 明朝"/>
        <family val="1"/>
        <charset val="128"/>
      </rPr>
      <t>　上位５魚種は、するめいか</t>
    </r>
    <r>
      <rPr>
        <sz val="11"/>
        <rFont val="Century"/>
        <family val="1"/>
      </rPr>
      <t xml:space="preserve"> </t>
    </r>
    <r>
      <rPr>
        <sz val="11"/>
        <rFont val="ＭＳ 明朝"/>
        <family val="1"/>
        <charset val="128"/>
      </rPr>
      <t>１，１３０トン（全漁獲量に占める割合３０．０％）、たら</t>
    </r>
    <r>
      <rPr>
        <sz val="11"/>
        <rFont val="Century"/>
        <family val="1"/>
      </rPr>
      <t xml:space="preserve"> </t>
    </r>
    <r>
      <rPr>
        <sz val="11"/>
        <rFont val="ＭＳ 明朝"/>
        <family val="1"/>
        <charset val="128"/>
      </rPr>
      <t>４７７トン（同１２．７％）、</t>
    </r>
    <rPh sb="1" eb="3">
      <t>ジョウイ</t>
    </rPh>
    <rPh sb="4" eb="6">
      <t>ギョシュ</t>
    </rPh>
    <rPh sb="22" eb="23">
      <t>ゼン</t>
    </rPh>
    <rPh sb="23" eb="26">
      <t>ギョカクリョウ</t>
    </rPh>
    <rPh sb="27" eb="28">
      <t>シ</t>
    </rPh>
    <rPh sb="30" eb="32">
      <t>ワリアイ</t>
    </rPh>
    <rPh sb="48" eb="49">
      <t>ドウ</t>
    </rPh>
    <phoneticPr fontId="15"/>
  </si>
  <si>
    <r>
      <rPr>
        <sz val="11"/>
        <rFont val="ＭＳ 明朝"/>
        <family val="1"/>
        <charset val="128"/>
      </rPr>
      <t>　べにずわい</t>
    </r>
    <r>
      <rPr>
        <sz val="11"/>
        <rFont val="Century"/>
        <family val="1"/>
      </rPr>
      <t xml:space="preserve"> </t>
    </r>
    <r>
      <rPr>
        <sz val="11"/>
        <rFont val="ＭＳ 明朝"/>
        <family val="1"/>
        <charset val="128"/>
      </rPr>
      <t>３８５トン（同１０．２％）、たい類</t>
    </r>
    <r>
      <rPr>
        <sz val="11"/>
        <rFont val="Century"/>
        <family val="1"/>
      </rPr>
      <t xml:space="preserve"> </t>
    </r>
    <r>
      <rPr>
        <sz val="11"/>
        <rFont val="ＭＳ 明朝"/>
        <family val="1"/>
        <charset val="128"/>
      </rPr>
      <t>２７９トン、（同７．４％）、ほっけ</t>
    </r>
    <r>
      <rPr>
        <sz val="11"/>
        <rFont val="Century"/>
        <family val="1"/>
      </rPr>
      <t xml:space="preserve"> </t>
    </r>
    <r>
      <rPr>
        <sz val="11"/>
        <rFont val="ＭＳ 明朝"/>
        <family val="1"/>
        <charset val="128"/>
      </rPr>
      <t>１５５トン、（同４．１％）であった。</t>
    </r>
    <rPh sb="13" eb="14">
      <t>ドウ</t>
    </rPh>
    <rPh sb="32" eb="33">
      <t>ドウ</t>
    </rPh>
    <rPh sb="50" eb="51">
      <t>ドウ</t>
    </rPh>
    <phoneticPr fontId="15"/>
  </si>
  <si>
    <r>
      <rPr>
        <sz val="11"/>
        <rFont val="ＭＳ 明朝"/>
        <family val="1"/>
        <charset val="128"/>
      </rPr>
      <t>令和４年</t>
    </r>
    <r>
      <rPr>
        <sz val="11"/>
        <rFont val="Century"/>
        <family val="1"/>
      </rPr>
      <t xml:space="preserve"> </t>
    </r>
    <r>
      <rPr>
        <sz val="11"/>
        <rFont val="ＭＳ 明朝"/>
        <family val="1"/>
        <charset val="128"/>
      </rPr>
      <t>単位</t>
    </r>
    <r>
      <rPr>
        <sz val="11"/>
        <rFont val="Century"/>
        <family val="1"/>
      </rPr>
      <t>:kg</t>
    </r>
    <rPh sb="0" eb="2">
      <t>レイワ</t>
    </rPh>
    <phoneticPr fontId="15"/>
  </si>
  <si>
    <t>１月</t>
    <rPh sb="1" eb="2">
      <t>ガツ</t>
    </rPh>
    <phoneticPr fontId="15"/>
  </si>
  <si>
    <t>２月</t>
    <rPh sb="1" eb="2">
      <t>ガツ</t>
    </rPh>
    <phoneticPr fontId="15"/>
  </si>
  <si>
    <t>３月</t>
    <rPh sb="1" eb="2">
      <t>ガツ</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</si>
  <si>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</si>
  <si>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</si>
  <si>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</si>
  <si>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</si>
  <si>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</si>
  <si>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</si>
  <si>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１０月</t>
    <rPh sb="2" eb="3">
      <t>ガツ</t>
    </rPh>
    <phoneticPr fontId="15"/>
  </si>
  <si>
    <t>１１月</t>
    <rPh sb="2" eb="3">
      <t>ガツ</t>
    </rPh>
    <phoneticPr fontId="15"/>
  </si>
  <si>
    <t>１２月</t>
    <rPh sb="2" eb="3">
      <t>ガツ</t>
    </rPh>
    <phoneticPr fontId="15"/>
  </si>
  <si>
    <t>合　計</t>
    <rPh sb="0" eb="1">
      <t>ゴウ</t>
    </rPh>
    <rPh sb="2" eb="3">
      <t>ケイ</t>
    </rPh>
    <phoneticPr fontId="15"/>
  </si>
  <si>
    <t>３  年</t>
  </si>
  <si>
    <r>
      <rPr>
        <sz val="11"/>
        <rFont val="ＭＳ 明朝"/>
        <family val="1"/>
        <charset val="128"/>
      </rPr>
      <t>前年比</t>
    </r>
  </si>
  <si>
    <t>1</t>
  </si>
  <si>
    <t>2</t>
  </si>
  <si>
    <t>3</t>
  </si>
  <si>
    <r>
      <rPr>
        <sz val="11"/>
        <rFont val="ＭＳ 明朝"/>
        <family val="1"/>
        <charset val="128"/>
      </rPr>
      <t>たい類</t>
    </r>
    <rPh sb="2" eb="3">
      <t>ルイ</t>
    </rPh>
    <phoneticPr fontId="34"/>
  </si>
  <si>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</si>
  <si>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</si>
  <si>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</si>
  <si>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34"/>
  </si>
  <si>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</si>
  <si>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</si>
  <si>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</si>
  <si>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</si>
  <si>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</si>
  <si>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</si>
  <si>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</si>
  <si>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</si>
  <si>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</si>
  <si>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</si>
  <si>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</si>
  <si>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</si>
  <si>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</si>
  <si>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</si>
  <si>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</si>
  <si>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</si>
  <si>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</si>
  <si>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34"/>
  </si>
  <si>
    <t>17</t>
  </si>
  <si>
    <t>18</t>
    <phoneticPr fontId="1"/>
  </si>
  <si>
    <t>18</t>
    <phoneticPr fontId="15"/>
  </si>
  <si>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</si>
  <si>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</si>
  <si>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</si>
  <si>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</si>
  <si>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34"/>
  </si>
  <si>
    <t>21</t>
  </si>
  <si>
    <t>22</t>
  </si>
  <si>
    <t>その他の魚類</t>
    <rPh sb="2" eb="3">
      <t>タ</t>
    </rPh>
    <rPh sb="4" eb="6">
      <t>ギョルイ</t>
    </rPh>
    <phoneticPr fontId="34"/>
  </si>
  <si>
    <t>23</t>
  </si>
  <si>
    <t>24</t>
  </si>
  <si>
    <t>25</t>
  </si>
  <si>
    <r>
      <rPr>
        <sz val="11"/>
        <rFont val="ＭＳ 明朝"/>
        <family val="1"/>
        <charset val="128"/>
      </rPr>
      <t>その他のいか類</t>
    </r>
    <rPh sb="2" eb="3">
      <t>タ</t>
    </rPh>
    <rPh sb="6" eb="7">
      <t>ルイ</t>
    </rPh>
    <phoneticPr fontId="34"/>
  </si>
  <si>
    <t>26</t>
  </si>
  <si>
    <t>27</t>
  </si>
  <si>
    <r>
      <rPr>
        <sz val="11"/>
        <rFont val="ＭＳ 明朝"/>
        <family val="1"/>
        <charset val="128"/>
      </rPr>
      <t>ほっこくあかえび</t>
    </r>
  </si>
  <si>
    <t>28</t>
  </si>
  <si>
    <r>
      <rPr>
        <sz val="11"/>
        <rFont val="ＭＳ 明朝"/>
        <family val="1"/>
        <charset val="128"/>
      </rPr>
      <t>その他のえび</t>
    </r>
    <rPh sb="2" eb="3">
      <t>タ</t>
    </rPh>
    <phoneticPr fontId="34"/>
  </si>
  <si>
    <t>29</t>
  </si>
  <si>
    <t>30</t>
  </si>
  <si>
    <t>31</t>
  </si>
  <si>
    <t>32</t>
  </si>
  <si>
    <r>
      <rPr>
        <sz val="11"/>
        <rFont val="ＭＳ 明朝"/>
        <family val="1"/>
        <charset val="128"/>
      </rPr>
      <t>その他の水産動物</t>
    </r>
    <rPh sb="2" eb="3">
      <t>タ</t>
    </rPh>
    <rPh sb="4" eb="6">
      <t>スイサン</t>
    </rPh>
    <rPh sb="6" eb="8">
      <t>ドウブツ</t>
    </rPh>
    <phoneticPr fontId="34"/>
  </si>
  <si>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</si>
  <si>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</si>
  <si>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</si>
  <si>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</si>
  <si>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</si>
  <si>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</si>
  <si>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</si>
  <si>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</si>
  <si>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4"/>
  </si>
  <si>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</si>
  <si>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</si>
  <si>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</si>
  <si>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</si>
  <si>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</si>
  <si>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4"/>
  </si>
  <si>
    <t>合　計</t>
    <rPh sb="0" eb="1">
      <t>ゴウ</t>
    </rPh>
    <rPh sb="2" eb="3">
      <t>ケイ</t>
    </rPh>
    <phoneticPr fontId="34"/>
  </si>
  <si>
    <t>３ 　年</t>
    <phoneticPr fontId="15"/>
  </si>
  <si>
    <r>
      <rPr>
        <sz val="11"/>
        <rFont val="ＭＳ 明朝"/>
        <family val="1"/>
        <charset val="128"/>
      </rPr>
      <t>前年比</t>
    </r>
    <rPh sb="0" eb="1">
      <t>マエ</t>
    </rPh>
    <rPh sb="1" eb="2">
      <t>トシ</t>
    </rPh>
    <rPh sb="2" eb="3">
      <t>ヒ</t>
    </rPh>
    <phoneticPr fontId="34"/>
  </si>
  <si>
    <r>
      <t>(</t>
    </r>
    <r>
      <rPr>
        <sz val="11"/>
        <rFont val="ＭＳ 明朝"/>
        <family val="1"/>
        <charset val="128"/>
      </rPr>
      <t>漁協統計</t>
    </r>
    <r>
      <rPr>
        <sz val="11"/>
        <rFont val="Century"/>
        <family val="1"/>
      </rPr>
      <t>)</t>
    </r>
  </si>
  <si>
    <t>イ　魚種別生産額</t>
    <phoneticPr fontId="15"/>
  </si>
  <si>
    <t>　県内の生産額は全体で前年より２億７百万円増の２３億６３百万円、前年比１１０％となった。</t>
    <rPh sb="1" eb="3">
      <t>ケンナイ</t>
    </rPh>
    <rPh sb="4" eb="7">
      <t>セイサンガク</t>
    </rPh>
    <rPh sb="8" eb="10">
      <t>ゼンタイ</t>
    </rPh>
    <rPh sb="11" eb="13">
      <t>ゼンネン</t>
    </rPh>
    <rPh sb="16" eb="17">
      <t>オク</t>
    </rPh>
    <rPh sb="18" eb="19">
      <t>ヒャク</t>
    </rPh>
    <rPh sb="19" eb="21">
      <t>マンエン</t>
    </rPh>
    <rPh sb="21" eb="22">
      <t>ゾウ</t>
    </rPh>
    <rPh sb="25" eb="26">
      <t>オク</t>
    </rPh>
    <rPh sb="28" eb="30">
      <t>ヒャクマン</t>
    </rPh>
    <rPh sb="30" eb="31">
      <t>エン</t>
    </rPh>
    <rPh sb="32" eb="35">
      <t>ゼンネンヒ</t>
    </rPh>
    <phoneticPr fontId="15"/>
  </si>
  <si>
    <r>
      <rPr>
        <sz val="11"/>
        <rFont val="ＭＳ 明朝"/>
        <family val="1"/>
        <charset val="128"/>
      </rPr>
      <t>　上位５魚種は、するめいか</t>
    </r>
    <r>
      <rPr>
        <sz val="11"/>
        <rFont val="Century"/>
        <family val="1"/>
      </rPr>
      <t xml:space="preserve"> </t>
    </r>
    <r>
      <rPr>
        <sz val="11"/>
        <rFont val="ＭＳ 明朝"/>
        <family val="1"/>
        <charset val="128"/>
      </rPr>
      <t>８７６百万円（全生産額に占める割合３７．１％）、たい類</t>
    </r>
    <r>
      <rPr>
        <sz val="11"/>
        <rFont val="Century"/>
        <family val="1"/>
      </rPr>
      <t xml:space="preserve"> </t>
    </r>
    <r>
      <rPr>
        <sz val="11"/>
        <rFont val="ＭＳ 明朝"/>
        <family val="1"/>
        <charset val="128"/>
      </rPr>
      <t>１７３百万円（同７．３％）、</t>
    </r>
    <rPh sb="1" eb="3">
      <t>ジョウイ</t>
    </rPh>
    <rPh sb="4" eb="6">
      <t>ギョシュ</t>
    </rPh>
    <rPh sb="17" eb="18">
      <t>ヒャク</t>
    </rPh>
    <rPh sb="18" eb="20">
      <t>マンエン</t>
    </rPh>
    <rPh sb="21" eb="22">
      <t>ゼン</t>
    </rPh>
    <rPh sb="22" eb="24">
      <t>セイサン</t>
    </rPh>
    <rPh sb="24" eb="25">
      <t>ガク</t>
    </rPh>
    <rPh sb="26" eb="27">
      <t>シ</t>
    </rPh>
    <rPh sb="29" eb="31">
      <t>ワリアイ</t>
    </rPh>
    <rPh sb="40" eb="41">
      <t>ルイ</t>
    </rPh>
    <rPh sb="45" eb="46">
      <t>ヒャク</t>
    </rPh>
    <rPh sb="46" eb="48">
      <t>マンエン</t>
    </rPh>
    <rPh sb="49" eb="50">
      <t>ドウ</t>
    </rPh>
    <phoneticPr fontId="15"/>
  </si>
  <si>
    <r>
      <rPr>
        <sz val="11"/>
        <rFont val="ＭＳ 明朝"/>
        <family val="1"/>
        <charset val="128"/>
      </rPr>
      <t>ずわいがに</t>
    </r>
    <r>
      <rPr>
        <sz val="11"/>
        <rFont val="Century"/>
        <family val="1"/>
      </rPr>
      <t xml:space="preserve"> </t>
    </r>
    <r>
      <rPr>
        <sz val="11"/>
        <rFont val="ＭＳ 明朝"/>
        <family val="1"/>
        <charset val="128"/>
      </rPr>
      <t>１５２百万円（同６．４％）、ほっこくあかえび</t>
    </r>
    <r>
      <rPr>
        <sz val="11"/>
        <rFont val="Century"/>
        <family val="1"/>
      </rPr>
      <t xml:space="preserve"> </t>
    </r>
    <r>
      <rPr>
        <sz val="11"/>
        <rFont val="ＭＳ 明朝"/>
        <family val="1"/>
        <charset val="128"/>
      </rPr>
      <t>１４４百万円（同６．１％）、たら</t>
    </r>
    <r>
      <rPr>
        <sz val="11"/>
        <rFont val="Century"/>
        <family val="1"/>
      </rPr>
      <t xml:space="preserve"> </t>
    </r>
    <r>
      <rPr>
        <sz val="11"/>
        <rFont val="ＭＳ 明朝"/>
        <family val="1"/>
        <charset val="128"/>
      </rPr>
      <t>８９百万円（同３．８％）であった。</t>
    </r>
    <rPh sb="13" eb="14">
      <t>ドウ</t>
    </rPh>
    <rPh sb="32" eb="33">
      <t>ヒャク</t>
    </rPh>
    <rPh sb="33" eb="35">
      <t>マンエン</t>
    </rPh>
    <rPh sb="36" eb="37">
      <t>ドウ</t>
    </rPh>
    <rPh sb="48" eb="49">
      <t>ヒャク</t>
    </rPh>
    <rPh sb="49" eb="51">
      <t>マンエン</t>
    </rPh>
    <rPh sb="52" eb="53">
      <t>ドウ</t>
    </rPh>
    <phoneticPr fontId="15"/>
  </si>
  <si>
    <r>
      <rPr>
        <sz val="11"/>
        <rFont val="ＭＳ 明朝"/>
        <family val="1"/>
        <charset val="128"/>
      </rPr>
      <t>　令和４年</t>
    </r>
    <r>
      <rPr>
        <sz val="11"/>
        <rFont val="Century"/>
        <family val="1"/>
      </rPr>
      <t xml:space="preserve"> </t>
    </r>
    <r>
      <rPr>
        <sz val="11"/>
        <rFont val="ＭＳ 明朝"/>
        <family val="1"/>
        <charset val="128"/>
      </rPr>
      <t>単位：千円</t>
    </r>
    <rPh sb="1" eb="3">
      <t>レイワ</t>
    </rPh>
    <rPh sb="6" eb="8">
      <t>タンイ</t>
    </rPh>
    <rPh sb="9" eb="11">
      <t>センエン</t>
    </rPh>
    <phoneticPr fontId="15"/>
  </si>
  <si>
    <t>１月</t>
    <rPh sb="1" eb="2">
      <t>ガツ</t>
    </rPh>
    <phoneticPr fontId="12"/>
  </si>
  <si>
    <t>２月</t>
    <rPh sb="1" eb="2">
      <t>ガツ</t>
    </rPh>
    <phoneticPr fontId="12"/>
  </si>
  <si>
    <t>３月</t>
    <rPh sb="1" eb="2">
      <t>ガツ</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</si>
  <si>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</si>
  <si>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</si>
  <si>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</si>
  <si>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</si>
  <si>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</si>
  <si>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</si>
  <si>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</si>
  <si>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</si>
  <si>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</si>
  <si>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合　計</t>
    <rPh sb="0" eb="1">
      <t>ゴウ</t>
    </rPh>
    <rPh sb="2" eb="3">
      <t>ケイ</t>
    </rPh>
    <phoneticPr fontId="12"/>
  </si>
  <si>
    <r>
      <rPr>
        <sz val="11"/>
        <rFont val="ＭＳ 明朝"/>
        <family val="1"/>
        <charset val="128"/>
      </rPr>
      <t>その他の魚類</t>
    </r>
    <rPh sb="2" eb="3">
      <t>タ</t>
    </rPh>
    <rPh sb="4" eb="6">
      <t>ギョルイ</t>
    </rPh>
    <phoneticPr fontId="34"/>
  </si>
  <si>
    <r>
      <rPr>
        <sz val="11"/>
        <rFont val="ＭＳ Ｐ明朝"/>
        <family val="1"/>
        <charset val="128"/>
      </rPr>
      <t>３</t>
    </r>
    <r>
      <rPr>
        <sz val="11"/>
        <rFont val="Century"/>
        <family val="1"/>
      </rPr>
      <t xml:space="preserve"> </t>
    </r>
    <r>
      <rPr>
        <sz val="11"/>
        <rFont val="ＭＳ Ｐ明朝"/>
        <family val="1"/>
        <charset val="128"/>
      </rPr>
      <t>　年</t>
    </r>
    <phoneticPr fontId="15"/>
  </si>
  <si>
    <r>
      <t>(</t>
    </r>
    <r>
      <rPr>
        <sz val="11"/>
        <rFont val="ＭＳ 明朝"/>
        <family val="1"/>
        <charset val="128"/>
      </rPr>
      <t>　漁協統計　）</t>
    </r>
    <rPh sb="2" eb="4">
      <t>ギョキョウ</t>
    </rPh>
    <rPh sb="4" eb="6">
      <t>トウケイ</t>
    </rPh>
    <phoneticPr fontId="15"/>
  </si>
  <si>
    <r>
      <rPr>
        <sz val="11"/>
        <rFont val="ＭＳ 明朝"/>
        <family val="1"/>
        <charset val="128"/>
      </rPr>
      <t>ウ　漁業種類別漁獲量</t>
    </r>
    <rPh sb="2" eb="4">
      <t>ギョギョウ</t>
    </rPh>
    <rPh sb="4" eb="6">
      <t>シュルイ</t>
    </rPh>
    <rPh sb="6" eb="7">
      <t>ベツ</t>
    </rPh>
    <rPh sb="7" eb="9">
      <t>ギョカク</t>
    </rPh>
    <rPh sb="9" eb="10">
      <t>リョウ</t>
    </rPh>
    <phoneticPr fontId="15"/>
  </si>
  <si>
    <r>
      <rPr>
        <sz val="11"/>
        <rFont val="ＭＳ 明朝"/>
        <family val="1"/>
        <charset val="128"/>
      </rPr>
      <t>　　漁獲量の多い上位４漁業種は、底びき網漁業</t>
    </r>
    <r>
      <rPr>
        <sz val="11"/>
        <rFont val="Century"/>
        <family val="1"/>
      </rPr>
      <t xml:space="preserve"> </t>
    </r>
    <r>
      <rPr>
        <sz val="11"/>
        <rFont val="ＭＳ 明朝"/>
        <family val="1"/>
        <charset val="128"/>
      </rPr>
      <t>１，６２７トン（全漁獲量に占める割合４３．２％）、いか一本釣漁業</t>
    </r>
    <r>
      <rPr>
        <sz val="11"/>
        <rFont val="Century"/>
        <family val="1"/>
      </rPr>
      <t xml:space="preserve"> </t>
    </r>
    <r>
      <rPr>
        <sz val="11"/>
        <rFont val="ＭＳ 明朝"/>
        <family val="1"/>
        <charset val="128"/>
      </rPr>
      <t>９０５トン（同２４．０％）、</t>
    </r>
    <rPh sb="2" eb="5">
      <t>ギョカクリョウ</t>
    </rPh>
    <rPh sb="6" eb="7">
      <t>オオ</t>
    </rPh>
    <rPh sb="8" eb="10">
      <t>ジョウイ</t>
    </rPh>
    <rPh sb="11" eb="14">
      <t>ギョギョウシュ</t>
    </rPh>
    <rPh sb="16" eb="17">
      <t>ソコ</t>
    </rPh>
    <rPh sb="19" eb="20">
      <t>アミ</t>
    </rPh>
    <rPh sb="20" eb="22">
      <t>ギョギョウ</t>
    </rPh>
    <rPh sb="31" eb="32">
      <t>ゼン</t>
    </rPh>
    <rPh sb="32" eb="35">
      <t>ギョカクリョウ</t>
    </rPh>
    <rPh sb="36" eb="37">
      <t>シ</t>
    </rPh>
    <rPh sb="39" eb="41">
      <t>ワリアイ</t>
    </rPh>
    <rPh sb="50" eb="52">
      <t>イッポン</t>
    </rPh>
    <rPh sb="52" eb="53">
      <t>ツリ</t>
    </rPh>
    <rPh sb="53" eb="55">
      <t>ギョギョウ</t>
    </rPh>
    <rPh sb="62" eb="63">
      <t>ドウ</t>
    </rPh>
    <phoneticPr fontId="15"/>
  </si>
  <si>
    <r>
      <rPr>
        <sz val="11"/>
        <rFont val="ＭＳ 明朝"/>
        <family val="1"/>
        <charset val="128"/>
      </rPr>
      <t>かご漁業</t>
    </r>
    <r>
      <rPr>
        <sz val="11"/>
        <rFont val="Century"/>
        <family val="1"/>
      </rPr>
      <t xml:space="preserve"> </t>
    </r>
    <r>
      <rPr>
        <sz val="11"/>
        <rFont val="ＭＳ 明朝"/>
        <family val="1"/>
        <charset val="128"/>
      </rPr>
      <t>４４１トン（同１１．７％）、さけます定置網漁業</t>
    </r>
    <r>
      <rPr>
        <sz val="11"/>
        <rFont val="Century"/>
        <family val="1"/>
      </rPr>
      <t xml:space="preserve"> </t>
    </r>
    <r>
      <rPr>
        <sz val="11"/>
        <rFont val="ＭＳ 明朝"/>
        <family val="1"/>
        <charset val="128"/>
      </rPr>
      <t>３３１トン（同８．８％）であった。</t>
    </r>
    <rPh sb="11" eb="12">
      <t>ドウ</t>
    </rPh>
    <rPh sb="23" eb="25">
      <t>テイチ</t>
    </rPh>
    <rPh sb="25" eb="26">
      <t>アミ</t>
    </rPh>
    <rPh sb="26" eb="28">
      <t>ギョギョウ</t>
    </rPh>
    <rPh sb="35" eb="36">
      <t>ドウ</t>
    </rPh>
    <phoneticPr fontId="15"/>
  </si>
  <si>
    <r>
      <rPr>
        <sz val="11"/>
        <rFont val="ＭＳ 明朝"/>
        <family val="1"/>
        <charset val="128"/>
      </rPr>
      <t>令和４年</t>
    </r>
    <r>
      <rPr>
        <sz val="11"/>
        <rFont val="Century"/>
        <family val="1"/>
      </rPr>
      <t xml:space="preserve"> </t>
    </r>
    <r>
      <rPr>
        <sz val="11"/>
        <rFont val="ＭＳ 明朝"/>
        <family val="1"/>
        <charset val="128"/>
      </rPr>
      <t>単位</t>
    </r>
    <r>
      <rPr>
        <sz val="11"/>
        <rFont val="Century"/>
        <family val="1"/>
      </rPr>
      <t>:kg</t>
    </r>
    <phoneticPr fontId="15"/>
  </si>
  <si>
    <r>
      <rPr>
        <sz val="11"/>
        <rFont val="ＭＳ 明朝"/>
        <family val="1"/>
        <charset val="128"/>
      </rPr>
      <t>３</t>
    </r>
    <r>
      <rPr>
        <sz val="11"/>
        <rFont val="Century"/>
        <family val="1"/>
      </rPr>
      <t xml:space="preserve">  </t>
    </r>
    <r>
      <rPr>
        <sz val="11"/>
        <rFont val="ＭＳ 明朝"/>
        <family val="1"/>
        <charset val="128"/>
      </rPr>
      <t>年</t>
    </r>
    <phoneticPr fontId="15"/>
  </si>
  <si>
    <r>
      <rPr>
        <sz val="11"/>
        <rFont val="ＭＳ 明朝"/>
        <family val="1"/>
        <charset val="128"/>
      </rPr>
      <t>前年比</t>
    </r>
    <rPh sb="0" eb="3">
      <t>ゼンネンヒ</t>
    </rPh>
    <phoneticPr fontId="15"/>
  </si>
  <si>
    <r>
      <rPr>
        <sz val="11"/>
        <rFont val="ＭＳ 明朝"/>
        <family val="1"/>
        <charset val="128"/>
      </rPr>
      <t>１．</t>
    </r>
    <phoneticPr fontId="15"/>
  </si>
  <si>
    <r>
      <rPr>
        <sz val="11"/>
        <rFont val="ＭＳ 明朝"/>
        <family val="1"/>
        <charset val="128"/>
      </rPr>
      <t>底びき網漁業</t>
    </r>
    <rPh sb="0" eb="1">
      <t>ソコ</t>
    </rPh>
    <rPh sb="3" eb="4">
      <t>アミ</t>
    </rPh>
    <rPh sb="4" eb="6">
      <t>ギョギョウ</t>
    </rPh>
    <phoneticPr fontId="15"/>
  </si>
  <si>
    <r>
      <rPr>
        <sz val="11"/>
        <rFont val="ＭＳ 明朝"/>
        <family val="1"/>
        <charset val="128"/>
      </rPr>
      <t>２．</t>
    </r>
    <phoneticPr fontId="15"/>
  </si>
  <si>
    <r>
      <rPr>
        <sz val="11"/>
        <rFont val="ＭＳ 明朝"/>
        <family val="1"/>
        <charset val="128"/>
      </rPr>
      <t>その他の底びき網漁業</t>
    </r>
    <rPh sb="2" eb="3">
      <t>ホカ</t>
    </rPh>
    <rPh sb="4" eb="5">
      <t>ソコ</t>
    </rPh>
    <rPh sb="7" eb="8">
      <t>アミ</t>
    </rPh>
    <rPh sb="8" eb="10">
      <t>ギョギョウ</t>
    </rPh>
    <phoneticPr fontId="15"/>
  </si>
  <si>
    <r>
      <rPr>
        <sz val="11"/>
        <rFont val="ＭＳ 明朝"/>
        <family val="1"/>
        <charset val="128"/>
      </rPr>
      <t>３．</t>
    </r>
    <phoneticPr fontId="15"/>
  </si>
  <si>
    <r>
      <rPr>
        <sz val="11"/>
        <rFont val="ＭＳ 明朝"/>
        <family val="1"/>
        <charset val="128"/>
      </rPr>
      <t>ごち網漁業</t>
    </r>
    <rPh sb="2" eb="3">
      <t>アミ</t>
    </rPh>
    <rPh sb="3" eb="5">
      <t>ギョギョウ</t>
    </rPh>
    <phoneticPr fontId="15"/>
  </si>
  <si>
    <r>
      <rPr>
        <sz val="11"/>
        <rFont val="ＭＳ 明朝"/>
        <family val="1"/>
        <charset val="128"/>
      </rPr>
      <t>４．</t>
    </r>
    <phoneticPr fontId="15"/>
  </si>
  <si>
    <r>
      <rPr>
        <sz val="11"/>
        <rFont val="ＭＳ 明朝"/>
        <family val="1"/>
        <charset val="128"/>
      </rPr>
      <t>ます流し網漁業</t>
    </r>
    <rPh sb="2" eb="3">
      <t>ナガ</t>
    </rPh>
    <rPh sb="4" eb="5">
      <t>アミ</t>
    </rPh>
    <rPh sb="5" eb="7">
      <t>ギョギョウ</t>
    </rPh>
    <phoneticPr fontId="15"/>
  </si>
  <si>
    <r>
      <rPr>
        <sz val="11"/>
        <rFont val="ＭＳ 明朝"/>
        <family val="1"/>
        <charset val="128"/>
      </rPr>
      <t>５．</t>
    </r>
    <phoneticPr fontId="15"/>
  </si>
  <si>
    <r>
      <rPr>
        <sz val="11"/>
        <rFont val="ＭＳ 明朝"/>
        <family val="1"/>
        <charset val="128"/>
      </rPr>
      <t>その他の流し網漁業</t>
    </r>
    <rPh sb="2" eb="3">
      <t>ホカ</t>
    </rPh>
    <rPh sb="4" eb="5">
      <t>ナガ</t>
    </rPh>
    <rPh sb="6" eb="7">
      <t>アミ</t>
    </rPh>
    <rPh sb="7" eb="9">
      <t>ギョギョウ</t>
    </rPh>
    <phoneticPr fontId="15"/>
  </si>
  <si>
    <r>
      <rPr>
        <sz val="11"/>
        <rFont val="ＭＳ 明朝"/>
        <family val="1"/>
        <charset val="128"/>
      </rPr>
      <t>６．</t>
    </r>
    <phoneticPr fontId="15"/>
  </si>
  <si>
    <r>
      <rPr>
        <sz val="11"/>
        <rFont val="ＭＳ 明朝"/>
        <family val="1"/>
        <charset val="128"/>
      </rPr>
      <t>さし網漁業</t>
    </r>
    <rPh sb="2" eb="3">
      <t>アミ</t>
    </rPh>
    <rPh sb="3" eb="5">
      <t>ギョギョウ</t>
    </rPh>
    <phoneticPr fontId="15"/>
  </si>
  <si>
    <r>
      <rPr>
        <sz val="11"/>
        <rFont val="ＭＳ 明朝"/>
        <family val="1"/>
        <charset val="128"/>
      </rPr>
      <t>７．</t>
    </r>
    <phoneticPr fontId="15"/>
  </si>
  <si>
    <r>
      <rPr>
        <sz val="11"/>
        <rFont val="ＭＳ 明朝"/>
        <family val="1"/>
        <charset val="128"/>
      </rPr>
      <t>ますはえなわ漁業</t>
    </r>
    <rPh sb="6" eb="8">
      <t>ギョギョウ</t>
    </rPh>
    <phoneticPr fontId="15"/>
  </si>
  <si>
    <r>
      <rPr>
        <sz val="11"/>
        <rFont val="ＭＳ 明朝"/>
        <family val="1"/>
        <charset val="128"/>
      </rPr>
      <t>８．</t>
    </r>
    <phoneticPr fontId="15"/>
  </si>
  <si>
    <r>
      <rPr>
        <sz val="11"/>
        <rFont val="ＭＳ 明朝"/>
        <family val="1"/>
        <charset val="128"/>
      </rPr>
      <t>その他のはえなわ漁業</t>
    </r>
    <rPh sb="2" eb="3">
      <t>ホカ</t>
    </rPh>
    <rPh sb="8" eb="10">
      <t>ギョギョウ</t>
    </rPh>
    <phoneticPr fontId="15"/>
  </si>
  <si>
    <r>
      <rPr>
        <sz val="11"/>
        <rFont val="ＭＳ 明朝"/>
        <family val="1"/>
        <charset val="128"/>
      </rPr>
      <t>９．</t>
    </r>
    <phoneticPr fontId="15"/>
  </si>
  <si>
    <r>
      <rPr>
        <sz val="11"/>
        <rFont val="ＭＳ 明朝"/>
        <family val="1"/>
        <charset val="128"/>
      </rPr>
      <t>いか一本釣漁業</t>
    </r>
    <rPh sb="2" eb="4">
      <t>イッポン</t>
    </rPh>
    <rPh sb="4" eb="5">
      <t>ツリ</t>
    </rPh>
    <rPh sb="5" eb="7">
      <t>ギョギョウ</t>
    </rPh>
    <phoneticPr fontId="15"/>
  </si>
  <si>
    <r>
      <rPr>
        <sz val="11"/>
        <rFont val="ＭＳ 明朝"/>
        <family val="1"/>
        <charset val="128"/>
      </rPr>
      <t>１０．</t>
    </r>
    <phoneticPr fontId="15"/>
  </si>
  <si>
    <r>
      <rPr>
        <sz val="11"/>
        <rFont val="ＭＳ 明朝"/>
        <family val="1"/>
        <charset val="128"/>
      </rPr>
      <t>その他の一本釣漁業</t>
    </r>
    <rPh sb="2" eb="3">
      <t>ホカ</t>
    </rPh>
    <rPh sb="4" eb="6">
      <t>イッポン</t>
    </rPh>
    <rPh sb="6" eb="7">
      <t>ツリ</t>
    </rPh>
    <rPh sb="7" eb="9">
      <t>ギョギョウ</t>
    </rPh>
    <phoneticPr fontId="15"/>
  </si>
  <si>
    <r>
      <rPr>
        <sz val="11"/>
        <rFont val="ＭＳ 明朝"/>
        <family val="1"/>
        <charset val="128"/>
      </rPr>
      <t>１１．</t>
    </r>
    <phoneticPr fontId="15"/>
  </si>
  <si>
    <r>
      <rPr>
        <sz val="11"/>
        <rFont val="ＭＳ 明朝"/>
        <family val="1"/>
        <charset val="128"/>
      </rPr>
      <t>かご漁業</t>
    </r>
    <rPh sb="2" eb="4">
      <t>ギョギョウ</t>
    </rPh>
    <phoneticPr fontId="15"/>
  </si>
  <si>
    <r>
      <rPr>
        <sz val="11"/>
        <rFont val="ＭＳ 明朝"/>
        <family val="1"/>
        <charset val="128"/>
      </rPr>
      <t>１２．</t>
    </r>
    <phoneticPr fontId="15"/>
  </si>
  <si>
    <r>
      <rPr>
        <sz val="11"/>
        <rFont val="ＭＳ 明朝"/>
        <family val="1"/>
        <charset val="128"/>
      </rPr>
      <t>さけます定置網漁業</t>
    </r>
    <rPh sb="4" eb="6">
      <t>テイチ</t>
    </rPh>
    <rPh sb="6" eb="7">
      <t>アミ</t>
    </rPh>
    <rPh sb="7" eb="9">
      <t>ギョギョウ</t>
    </rPh>
    <phoneticPr fontId="15"/>
  </si>
  <si>
    <r>
      <rPr>
        <sz val="11"/>
        <rFont val="ＭＳ 明朝"/>
        <family val="1"/>
        <charset val="128"/>
      </rPr>
      <t>１３．</t>
    </r>
    <phoneticPr fontId="15"/>
  </si>
  <si>
    <r>
      <rPr>
        <sz val="11"/>
        <rFont val="ＭＳ 明朝"/>
        <family val="1"/>
        <charset val="128"/>
      </rPr>
      <t>その他の定置網漁業</t>
    </r>
    <rPh sb="2" eb="3">
      <t>ホカ</t>
    </rPh>
    <rPh sb="4" eb="6">
      <t>テイチ</t>
    </rPh>
    <rPh sb="6" eb="7">
      <t>アミ</t>
    </rPh>
    <rPh sb="7" eb="9">
      <t>ギョギョウ</t>
    </rPh>
    <phoneticPr fontId="15"/>
  </si>
  <si>
    <r>
      <rPr>
        <sz val="11"/>
        <rFont val="ＭＳ 明朝"/>
        <family val="1"/>
        <charset val="128"/>
      </rPr>
      <t>１４．</t>
    </r>
    <phoneticPr fontId="15"/>
  </si>
  <si>
    <r>
      <rPr>
        <sz val="11"/>
        <rFont val="ＭＳ 明朝"/>
        <family val="1"/>
        <charset val="128"/>
      </rPr>
      <t>採貝藻漁業</t>
    </r>
    <rPh sb="0" eb="1">
      <t>サイ</t>
    </rPh>
    <rPh sb="1" eb="2">
      <t>カイ</t>
    </rPh>
    <rPh sb="2" eb="3">
      <t>ソウ</t>
    </rPh>
    <rPh sb="3" eb="5">
      <t>ギョギョウ</t>
    </rPh>
    <phoneticPr fontId="15"/>
  </si>
  <si>
    <r>
      <rPr>
        <sz val="11"/>
        <rFont val="ＭＳ 明朝"/>
        <family val="1"/>
        <charset val="128"/>
      </rPr>
      <t>１５．</t>
    </r>
    <phoneticPr fontId="15"/>
  </si>
  <si>
    <r>
      <rPr>
        <sz val="11"/>
        <rFont val="ＭＳ 明朝"/>
        <family val="1"/>
        <charset val="128"/>
      </rPr>
      <t>その他の漁業</t>
    </r>
    <rPh sb="2" eb="3">
      <t>ホカ</t>
    </rPh>
    <rPh sb="4" eb="6">
      <t>ギョギョウ</t>
    </rPh>
    <phoneticPr fontId="15"/>
  </si>
  <si>
    <r>
      <rPr>
        <sz val="11"/>
        <rFont val="ＭＳ 明朝"/>
        <family val="1"/>
        <charset val="128"/>
      </rPr>
      <t>合　計</t>
    </r>
    <rPh sb="0" eb="1">
      <t>ゴウ</t>
    </rPh>
    <rPh sb="2" eb="3">
      <t>ケイ</t>
    </rPh>
    <phoneticPr fontId="34"/>
  </si>
  <si>
    <r>
      <rPr>
        <sz val="11"/>
        <rFont val="ＭＳ 明朝"/>
        <family val="1"/>
        <charset val="128"/>
      </rPr>
      <t>３</t>
    </r>
    <r>
      <rPr>
        <sz val="11"/>
        <rFont val="Century"/>
        <family val="1"/>
      </rPr>
      <t xml:space="preserve"> </t>
    </r>
    <r>
      <rPr>
        <sz val="11"/>
        <rFont val="ＭＳ 明朝"/>
        <family val="1"/>
        <charset val="128"/>
      </rPr>
      <t>　年</t>
    </r>
    <phoneticPr fontId="15"/>
  </si>
  <si>
    <t>エ　漁業種類別生産額</t>
    <rPh sb="2" eb="4">
      <t>ギョギョウ</t>
    </rPh>
    <rPh sb="4" eb="6">
      <t>シュルイ</t>
    </rPh>
    <rPh sb="6" eb="7">
      <t>ベツ</t>
    </rPh>
    <rPh sb="7" eb="9">
      <t>セイサン</t>
    </rPh>
    <rPh sb="9" eb="10">
      <t>ガク</t>
    </rPh>
    <phoneticPr fontId="15"/>
  </si>
  <si>
    <r>
      <rPr>
        <sz val="11"/>
        <rFont val="ＭＳ 明朝"/>
        <family val="1"/>
        <charset val="128"/>
      </rPr>
      <t>　　生産額の多い上位４漁業種類は、底びき網漁業</t>
    </r>
    <r>
      <rPr>
        <sz val="11"/>
        <rFont val="Century"/>
        <family val="1"/>
      </rPr>
      <t xml:space="preserve"> </t>
    </r>
    <r>
      <rPr>
        <sz val="11"/>
        <rFont val="ＭＳ 明朝"/>
        <family val="1"/>
        <charset val="128"/>
      </rPr>
      <t>８８２百万円（全生産額に占める割合３７．３％）、いか一本釣漁業</t>
    </r>
    <r>
      <rPr>
        <sz val="11"/>
        <rFont val="Century"/>
        <family val="1"/>
      </rPr>
      <t xml:space="preserve"> </t>
    </r>
    <r>
      <rPr>
        <sz val="11"/>
        <rFont val="ＭＳ 明朝"/>
        <family val="1"/>
        <charset val="128"/>
      </rPr>
      <t>７７３百万円（同３２．７％）、</t>
    </r>
    <rPh sb="2" eb="5">
      <t>セイサンガク</t>
    </rPh>
    <rPh sb="6" eb="7">
      <t>オオ</t>
    </rPh>
    <rPh sb="8" eb="10">
      <t>ジョウイ</t>
    </rPh>
    <rPh sb="11" eb="13">
      <t>ギョギョウ</t>
    </rPh>
    <rPh sb="13" eb="15">
      <t>シュルイ</t>
    </rPh>
    <rPh sb="17" eb="18">
      <t>ソコ</t>
    </rPh>
    <rPh sb="20" eb="21">
      <t>アミ</t>
    </rPh>
    <rPh sb="21" eb="23">
      <t>ギョギョウ</t>
    </rPh>
    <rPh sb="27" eb="28">
      <t>ヒャク</t>
    </rPh>
    <rPh sb="28" eb="30">
      <t>マンエン</t>
    </rPh>
    <rPh sb="31" eb="32">
      <t>ゼン</t>
    </rPh>
    <rPh sb="32" eb="35">
      <t>セイサンガク</t>
    </rPh>
    <rPh sb="36" eb="37">
      <t>シ</t>
    </rPh>
    <rPh sb="39" eb="41">
      <t>ワリアイ</t>
    </rPh>
    <rPh sb="50" eb="52">
      <t>イッポン</t>
    </rPh>
    <rPh sb="52" eb="53">
      <t>ツ</t>
    </rPh>
    <rPh sb="53" eb="55">
      <t>ギョギョウ</t>
    </rPh>
    <rPh sb="59" eb="60">
      <t>ヒャク</t>
    </rPh>
    <rPh sb="60" eb="62">
      <t>マンエン</t>
    </rPh>
    <rPh sb="63" eb="64">
      <t>ドウ</t>
    </rPh>
    <phoneticPr fontId="15"/>
  </si>
  <si>
    <r>
      <rPr>
        <sz val="11"/>
        <rFont val="ＭＳ 明朝"/>
        <family val="1"/>
        <charset val="128"/>
      </rPr>
      <t>　さけます定置網漁業</t>
    </r>
    <r>
      <rPr>
        <sz val="11"/>
        <rFont val="Century"/>
        <family val="1"/>
      </rPr>
      <t xml:space="preserve"> </t>
    </r>
    <r>
      <rPr>
        <sz val="11"/>
        <rFont val="ＭＳ 明朝"/>
        <family val="1"/>
        <charset val="128"/>
      </rPr>
      <t>１５７百万円（同６．６％）、その他のはえなわ漁業</t>
    </r>
    <r>
      <rPr>
        <sz val="11"/>
        <rFont val="Century"/>
        <family val="1"/>
      </rPr>
      <t xml:space="preserve"> </t>
    </r>
    <r>
      <rPr>
        <sz val="11"/>
        <rFont val="ＭＳ 明朝"/>
        <family val="1"/>
        <charset val="128"/>
      </rPr>
      <t>１３９百万円（同５．９％）であった。</t>
    </r>
    <rPh sb="5" eb="8">
      <t>テイチアミ</t>
    </rPh>
    <rPh sb="8" eb="10">
      <t>ギョギョウ</t>
    </rPh>
    <rPh sb="14" eb="15">
      <t>ヒャク</t>
    </rPh>
    <rPh sb="15" eb="17">
      <t>マンエン</t>
    </rPh>
    <rPh sb="18" eb="19">
      <t>ドウ</t>
    </rPh>
    <rPh sb="27" eb="28">
      <t>タ</t>
    </rPh>
    <rPh sb="33" eb="35">
      <t>ギョギョウ</t>
    </rPh>
    <rPh sb="39" eb="42">
      <t>ヒャクマンエン</t>
    </rPh>
    <rPh sb="43" eb="44">
      <t>ドウ</t>
    </rPh>
    <phoneticPr fontId="15"/>
  </si>
  <si>
    <r>
      <rPr>
        <sz val="11"/>
        <rFont val="ＭＳ 明朝"/>
        <family val="1"/>
        <charset val="128"/>
      </rPr>
      <t>　令和４年</t>
    </r>
    <r>
      <rPr>
        <sz val="11"/>
        <rFont val="Century"/>
        <family val="1"/>
      </rPr>
      <t xml:space="preserve"> </t>
    </r>
    <r>
      <rPr>
        <sz val="11"/>
        <rFont val="ＭＳ 明朝"/>
        <family val="1"/>
        <charset val="128"/>
      </rPr>
      <t>単位：千円</t>
    </r>
    <phoneticPr fontId="15"/>
  </si>
  <si>
    <t>オ　地区別漁獲量</t>
    <rPh sb="2" eb="4">
      <t>チク</t>
    </rPh>
    <rPh sb="4" eb="5">
      <t>ベツ</t>
    </rPh>
    <rPh sb="5" eb="7">
      <t>ギョカク</t>
    </rPh>
    <rPh sb="7" eb="8">
      <t>リョウ</t>
    </rPh>
    <phoneticPr fontId="15"/>
  </si>
  <si>
    <r>
      <rPr>
        <sz val="11"/>
        <rFont val="ＭＳ 明朝"/>
        <family val="1"/>
        <charset val="128"/>
      </rPr>
      <t>月＼地区</t>
    </r>
    <rPh sb="0" eb="1">
      <t>ツキ</t>
    </rPh>
    <rPh sb="2" eb="4">
      <t>チク</t>
    </rPh>
    <phoneticPr fontId="15"/>
  </si>
  <si>
    <r>
      <rPr>
        <sz val="11"/>
        <rFont val="ＭＳ 明朝"/>
        <family val="1"/>
        <charset val="128"/>
      </rPr>
      <t>酒　　田</t>
    </r>
    <rPh sb="0" eb="1">
      <t>サケ</t>
    </rPh>
    <rPh sb="3" eb="4">
      <t>タ</t>
    </rPh>
    <phoneticPr fontId="15"/>
  </si>
  <si>
    <r>
      <rPr>
        <sz val="11"/>
        <rFont val="ＭＳ 明朝"/>
        <family val="1"/>
        <charset val="128"/>
      </rPr>
      <t>飛　　島</t>
    </r>
    <rPh sb="0" eb="1">
      <t>トビ</t>
    </rPh>
    <rPh sb="3" eb="4">
      <t>シマ</t>
    </rPh>
    <phoneticPr fontId="15"/>
  </si>
  <si>
    <r>
      <rPr>
        <sz val="11"/>
        <rFont val="ＭＳ 明朝"/>
        <family val="1"/>
        <charset val="128"/>
      </rPr>
      <t>吹　　浦</t>
    </r>
    <rPh sb="0" eb="1">
      <t>スイ</t>
    </rPh>
    <rPh sb="3" eb="4">
      <t>ウラ</t>
    </rPh>
    <phoneticPr fontId="15"/>
  </si>
  <si>
    <r>
      <rPr>
        <sz val="11"/>
        <rFont val="ＭＳ 明朝"/>
        <family val="1"/>
        <charset val="128"/>
      </rPr>
      <t>加　　茂</t>
    </r>
    <rPh sb="0" eb="1">
      <t>カ</t>
    </rPh>
    <rPh sb="3" eb="4">
      <t>シゲル</t>
    </rPh>
    <phoneticPr fontId="15"/>
  </si>
  <si>
    <r>
      <rPr>
        <sz val="11"/>
        <rFont val="ＭＳ 明朝"/>
        <family val="1"/>
        <charset val="128"/>
      </rPr>
      <t>由　　良</t>
    </r>
    <rPh sb="0" eb="1">
      <t>ヨシ</t>
    </rPh>
    <rPh sb="3" eb="4">
      <t>リョウ</t>
    </rPh>
    <phoneticPr fontId="15"/>
  </si>
  <si>
    <r>
      <rPr>
        <sz val="11"/>
        <rFont val="ＭＳ 明朝"/>
        <family val="1"/>
        <charset val="128"/>
      </rPr>
      <t>豊　　浦</t>
    </r>
    <rPh sb="0" eb="1">
      <t>ユタカ</t>
    </rPh>
    <rPh sb="3" eb="4">
      <t>ウラ</t>
    </rPh>
    <phoneticPr fontId="15"/>
  </si>
  <si>
    <r>
      <rPr>
        <sz val="11"/>
        <rFont val="ＭＳ 明朝"/>
        <family val="1"/>
        <charset val="128"/>
      </rPr>
      <t>温　　海</t>
    </r>
    <rPh sb="0" eb="1">
      <t>アツシ</t>
    </rPh>
    <rPh sb="3" eb="4">
      <t>ウミ</t>
    </rPh>
    <phoneticPr fontId="15"/>
  </si>
  <si>
    <r>
      <rPr>
        <sz val="11"/>
        <rFont val="ＭＳ 明朝"/>
        <family val="1"/>
        <charset val="128"/>
      </rPr>
      <t>念珠関</t>
    </r>
    <rPh sb="0" eb="1">
      <t>ネン</t>
    </rPh>
    <rPh sb="1" eb="2">
      <t>タマ</t>
    </rPh>
    <rPh sb="2" eb="3">
      <t>セキ</t>
    </rPh>
    <phoneticPr fontId="1"/>
  </si>
  <si>
    <r>
      <rPr>
        <sz val="11"/>
        <rFont val="ＭＳ 明朝"/>
        <family val="1"/>
        <charset val="128"/>
      </rPr>
      <t>念珠関</t>
    </r>
    <rPh sb="0" eb="1">
      <t>ネン</t>
    </rPh>
    <rPh sb="1" eb="2">
      <t>タマ</t>
    </rPh>
    <rPh sb="2" eb="3">
      <t>セキ</t>
    </rPh>
    <phoneticPr fontId="15"/>
  </si>
  <si>
    <r>
      <rPr>
        <sz val="11"/>
        <rFont val="ＭＳ 明朝"/>
        <family val="1"/>
        <charset val="128"/>
      </rPr>
      <t>合　　計</t>
    </r>
    <rPh sb="0" eb="1">
      <t>ゴウ</t>
    </rPh>
    <rPh sb="3" eb="4">
      <t>ケイ</t>
    </rPh>
    <phoneticPr fontId="15"/>
  </si>
  <si>
    <r>
      <rPr>
        <sz val="11"/>
        <rFont val="ＭＳ 明朝"/>
        <family val="1"/>
        <charset val="128"/>
      </rPr>
      <t>１</t>
    </r>
    <phoneticPr fontId="15"/>
  </si>
  <si>
    <r>
      <rPr>
        <sz val="11"/>
        <rFont val="ＭＳ 明朝"/>
        <family val="1"/>
        <charset val="128"/>
      </rPr>
      <t>２</t>
    </r>
    <phoneticPr fontId="15"/>
  </si>
  <si>
    <r>
      <rPr>
        <sz val="11"/>
        <rFont val="ＭＳ 明朝"/>
        <family val="1"/>
        <charset val="128"/>
      </rPr>
      <t>３</t>
    </r>
    <phoneticPr fontId="15"/>
  </si>
  <si>
    <r>
      <rPr>
        <sz val="11"/>
        <rFont val="ＭＳ 明朝"/>
        <family val="1"/>
        <charset val="128"/>
      </rPr>
      <t>４</t>
    </r>
    <phoneticPr fontId="15"/>
  </si>
  <si>
    <r>
      <rPr>
        <sz val="11"/>
        <rFont val="ＭＳ 明朝"/>
        <family val="1"/>
        <charset val="128"/>
      </rPr>
      <t>５</t>
    </r>
    <phoneticPr fontId="15"/>
  </si>
  <si>
    <r>
      <rPr>
        <sz val="11"/>
        <rFont val="ＭＳ 明朝"/>
        <family val="1"/>
        <charset val="128"/>
      </rPr>
      <t>６</t>
    </r>
    <phoneticPr fontId="15"/>
  </si>
  <si>
    <r>
      <rPr>
        <sz val="11"/>
        <rFont val="ＭＳ 明朝"/>
        <family val="1"/>
        <charset val="128"/>
      </rPr>
      <t>７</t>
    </r>
    <phoneticPr fontId="15"/>
  </si>
  <si>
    <r>
      <rPr>
        <sz val="11"/>
        <rFont val="ＭＳ 明朝"/>
        <family val="1"/>
        <charset val="128"/>
      </rPr>
      <t>８</t>
    </r>
    <phoneticPr fontId="15"/>
  </si>
  <si>
    <r>
      <rPr>
        <sz val="11"/>
        <rFont val="ＭＳ 明朝"/>
        <family val="1"/>
        <charset val="128"/>
      </rPr>
      <t>９</t>
    </r>
    <phoneticPr fontId="15"/>
  </si>
  <si>
    <r>
      <rPr>
        <sz val="11"/>
        <rFont val="ＭＳ 明朝"/>
        <family val="1"/>
        <charset val="128"/>
      </rPr>
      <t>１０</t>
    </r>
    <phoneticPr fontId="15"/>
  </si>
  <si>
    <r>
      <rPr>
        <sz val="11"/>
        <rFont val="ＭＳ 明朝"/>
        <family val="1"/>
        <charset val="128"/>
      </rPr>
      <t>１１</t>
    </r>
    <phoneticPr fontId="15"/>
  </si>
  <si>
    <r>
      <rPr>
        <sz val="11"/>
        <rFont val="ＭＳ 明朝"/>
        <family val="1"/>
        <charset val="128"/>
      </rPr>
      <t>１２</t>
    </r>
    <phoneticPr fontId="15"/>
  </si>
  <si>
    <r>
      <rPr>
        <sz val="11"/>
        <rFont val="ＭＳ 明朝"/>
        <family val="1"/>
        <charset val="128"/>
      </rPr>
      <t>合　計</t>
    </r>
  </si>
  <si>
    <t>カ　地区別生産額</t>
    <rPh sb="2" eb="4">
      <t>チク</t>
    </rPh>
    <rPh sb="4" eb="5">
      <t>ベツ</t>
    </rPh>
    <rPh sb="5" eb="7">
      <t>セイサン</t>
    </rPh>
    <rPh sb="7" eb="8">
      <t>ガク</t>
    </rPh>
    <phoneticPr fontId="15"/>
  </si>
  <si>
    <r>
      <rPr>
        <sz val="11"/>
        <rFont val="ＭＳ 明朝"/>
        <family val="1"/>
        <charset val="128"/>
      </rPr>
      <t>合　</t>
    </r>
    <r>
      <rPr>
        <sz val="11"/>
        <rFont val="Century"/>
        <family val="1"/>
      </rPr>
      <t xml:space="preserve"> </t>
    </r>
    <r>
      <rPr>
        <sz val="11"/>
        <rFont val="ＭＳ 明朝"/>
        <family val="1"/>
        <charset val="128"/>
      </rPr>
      <t>　計</t>
    </r>
    <rPh sb="0" eb="1">
      <t>ゴウ</t>
    </rPh>
    <rPh sb="4" eb="5">
      <t>ケイ</t>
    </rPh>
    <phoneticPr fontId="15"/>
  </si>
  <si>
    <r>
      <t xml:space="preserve"> (2)</t>
    </r>
    <r>
      <rPr>
        <sz val="11"/>
        <rFont val="ＭＳ 明朝"/>
        <family val="1"/>
        <charset val="128"/>
      </rPr>
      <t>内水面生産高</t>
    </r>
    <phoneticPr fontId="15"/>
  </si>
  <si>
    <r>
      <rPr>
        <sz val="11"/>
        <rFont val="ＭＳ 明朝"/>
        <family val="1"/>
        <charset val="128"/>
      </rPr>
      <t>　ア　漁業協同組合別、河川別漁獲量</t>
    </r>
    <phoneticPr fontId="15"/>
  </si>
  <si>
    <r>
      <rPr>
        <sz val="11"/>
        <rFont val="ＭＳ 明朝"/>
        <family val="1"/>
        <charset val="128"/>
      </rPr>
      <t>令和４年　単位：</t>
    </r>
    <r>
      <rPr>
        <sz val="11"/>
        <rFont val="Century"/>
        <family val="1"/>
      </rPr>
      <t>kg</t>
    </r>
    <rPh sb="0" eb="2">
      <t>レイワ</t>
    </rPh>
    <rPh sb="3" eb="4">
      <t>ネン</t>
    </rPh>
    <phoneticPr fontId="15"/>
  </si>
  <si>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</si>
  <si>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15"/>
  </si>
  <si>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</si>
  <si>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</si>
  <si>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</si>
  <si>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</si>
  <si>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</si>
  <si>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</si>
  <si>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</si>
  <si>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</si>
  <si>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</si>
  <si>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</si>
  <si>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</si>
  <si>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</si>
  <si>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</si>
  <si>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</si>
  <si>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</si>
  <si>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</si>
  <si>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</si>
  <si>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</si>
  <si>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</si>
  <si>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</si>
  <si>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</si>
  <si>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</si>
  <si>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</si>
  <si>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</si>
  <si>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</si>
  <si>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</si>
  <si>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</si>
  <si>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</si>
  <si>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</si>
  <si>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</si>
  <si>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</si>
  <si>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</si>
  <si>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</si>
  <si>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</si>
  <si>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</si>
  <si>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</si>
  <si>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t>
    </r>
    <phoneticPr fontId="15"/>
  </si>
  <si>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</si>
  <si>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</si>
  <si>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</si>
  <si>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</si>
  <si>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</si>
  <si>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</si>
  <si>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</si>
  <si>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</si>
  <si>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</si>
  <si>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</si>
  <si>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赤川・京田川・大鳥池</t>
    </r>
    <rPh sb="3" eb="6">
      <t>キョウデンガワ</t>
    </rPh>
    <rPh sb="7" eb="9">
      <t>オオトリ</t>
    </rPh>
    <rPh sb="9" eb="10">
      <t>イケ</t>
    </rPh>
    <phoneticPr fontId="15"/>
  </si>
  <si>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</si>
  <si>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</si>
  <si>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</si>
  <si>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</si>
  <si>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</si>
  <si>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</si>
  <si>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</si>
  <si>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phoneticPr fontId="15"/>
  </si>
  <si>
    <r>
      <rPr>
        <sz val="11"/>
        <rFont val="ＭＳ 明朝"/>
        <family val="1"/>
        <charset val="128"/>
      </rPr>
      <t>月光川養</t>
    </r>
  </si>
  <si>
    <r>
      <rPr>
        <sz val="11"/>
        <rFont val="ＭＳ 明朝"/>
        <family val="1"/>
        <charset val="128"/>
      </rPr>
      <t>月光川</t>
    </r>
    <phoneticPr fontId="15"/>
  </si>
  <si>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</si>
  <si>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</si>
  <si>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</si>
  <si>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</si>
  <si>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</si>
  <si>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</si>
  <si>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t xml:space="preserve"> </t>
    </r>
    <r>
      <rPr>
        <sz val="11"/>
        <rFont val="ＭＳ 明朝"/>
        <family val="1"/>
        <charset val="128"/>
      </rPr>
      <t>イ　漁業協同組合別、河川別生産額</t>
    </r>
  </si>
  <si>
    <r>
      <rPr>
        <sz val="11"/>
        <rFont val="ＭＳ 明朝"/>
        <family val="1"/>
        <charset val="128"/>
      </rPr>
      <t>令和４年　単位：千円</t>
    </r>
    <rPh sb="0" eb="2">
      <t>レイワ</t>
    </rPh>
    <phoneticPr fontId="15"/>
  </si>
  <si>
    <r>
      <rPr>
        <sz val="11"/>
        <rFont val="ＭＳ 明朝"/>
        <family val="1"/>
        <charset val="128"/>
      </rPr>
      <t>漁協名</t>
    </r>
  </si>
  <si>
    <t>.</t>
    <phoneticPr fontId="15"/>
  </si>
  <si>
    <r>
      <rPr>
        <sz val="11"/>
        <rFont val="ＭＳ 明朝"/>
        <family val="1"/>
        <charset val="128"/>
      </rPr>
      <t>赤川・京田川・大鳥池</t>
    </r>
    <rPh sb="3" eb="6">
      <t>キョウデンカワ</t>
    </rPh>
    <rPh sb="7" eb="9">
      <t>オオトリ</t>
    </rPh>
    <rPh sb="9" eb="10">
      <t>イケ</t>
    </rPh>
    <phoneticPr fontId="15"/>
  </si>
  <si>
    <r>
      <rPr>
        <sz val="11"/>
        <rFont val="ＭＳ 明朝"/>
        <family val="1"/>
        <charset val="128"/>
      </rPr>
      <t>鼠ヶ関川</t>
    </r>
  </si>
  <si>
    <r>
      <rPr>
        <sz val="11"/>
        <rFont val="ＭＳ 明朝"/>
        <family val="1"/>
        <charset val="128"/>
      </rPr>
      <t>月光川</t>
    </r>
  </si>
  <si>
    <t xml:space="preserve"> </t>
    <phoneticPr fontId="15"/>
  </si>
  <si>
    <r>
      <rPr>
        <sz val="14"/>
        <rFont val="ＭＳ 明朝"/>
        <family val="1"/>
        <charset val="128"/>
      </rPr>
      <t>１０　免許・許可漁業</t>
    </r>
  </si>
  <si>
    <r>
      <rPr>
        <sz val="10"/>
        <rFont val="ＭＳ 明朝"/>
        <family val="1"/>
        <charset val="128"/>
      </rPr>
      <t>　知事許可漁業の県内船への許可件数は、漁業種類別で若干の増減があり、全体としては昨年度から</t>
    </r>
    <r>
      <rPr>
        <sz val="10"/>
        <rFont val="Century"/>
        <family val="1"/>
      </rPr>
      <t>2</t>
    </r>
    <r>
      <rPr>
        <sz val="10"/>
        <rFont val="ＭＳ 明朝"/>
        <family val="1"/>
        <charset val="128"/>
      </rPr>
      <t>件減少し</t>
    </r>
    <r>
      <rPr>
        <sz val="10"/>
        <rFont val="Century"/>
        <family val="1"/>
      </rPr>
      <t>202</t>
    </r>
    <r>
      <rPr>
        <sz val="10"/>
        <rFont val="ＭＳ 明朝"/>
        <family val="1"/>
        <charset val="128"/>
      </rPr>
      <t>件であった。また、県外船への許可件数は、入会許可漁業は昨年度と同数となり、小型いか釣り漁業は、</t>
    </r>
    <r>
      <rPr>
        <sz val="10"/>
        <rFont val="Century"/>
        <family val="1"/>
      </rPr>
      <t>11</t>
    </r>
    <r>
      <rPr>
        <sz val="10"/>
        <rFont val="ＭＳ 明朝"/>
        <family val="1"/>
        <charset val="128"/>
      </rPr>
      <t>件減少し、</t>
    </r>
    <r>
      <rPr>
        <sz val="10"/>
        <rFont val="Century"/>
        <family val="1"/>
      </rPr>
      <t>243</t>
    </r>
    <r>
      <rPr>
        <sz val="10"/>
        <rFont val="ＭＳ 明朝"/>
        <family val="1"/>
        <charset val="128"/>
      </rPr>
      <t>件となった。</t>
    </r>
    <rPh sb="8" eb="10">
      <t>ケンナイ</t>
    </rPh>
    <rPh sb="10" eb="11">
      <t>セン</t>
    </rPh>
    <rPh sb="13" eb="15">
      <t>キョカ</t>
    </rPh>
    <rPh sb="15" eb="17">
      <t>ケンスウ</t>
    </rPh>
    <rPh sb="25" eb="27">
      <t>ジャッカン</t>
    </rPh>
    <rPh sb="28" eb="30">
      <t>ゾウゲン</t>
    </rPh>
    <rPh sb="34" eb="36">
      <t>ゼンタイ</t>
    </rPh>
    <rPh sb="40" eb="42">
      <t>サクネン</t>
    </rPh>
    <rPh sb="42" eb="43">
      <t>ド</t>
    </rPh>
    <rPh sb="46" eb="47">
      <t>ケン</t>
    </rPh>
    <rPh sb="47" eb="49">
      <t>ゲンショウ</t>
    </rPh>
    <rPh sb="53" eb="54">
      <t>ケン</t>
    </rPh>
    <rPh sb="62" eb="64">
      <t>ケンガイ</t>
    </rPh>
    <rPh sb="64" eb="65">
      <t>セン</t>
    </rPh>
    <rPh sb="67" eb="69">
      <t>キョカ</t>
    </rPh>
    <rPh sb="69" eb="71">
      <t>ケンスウ</t>
    </rPh>
    <rPh sb="73" eb="75">
      <t>イリアイ</t>
    </rPh>
    <rPh sb="75" eb="77">
      <t>キョカ</t>
    </rPh>
    <rPh sb="77" eb="79">
      <t>ギョギョウ</t>
    </rPh>
    <rPh sb="80" eb="83">
      <t>サクネンド</t>
    </rPh>
    <rPh sb="84" eb="86">
      <t>ドウスウ</t>
    </rPh>
    <rPh sb="90" eb="92">
      <t>コガタ</t>
    </rPh>
    <rPh sb="94" eb="95">
      <t>ツ</t>
    </rPh>
    <rPh sb="102" eb="103">
      <t>ケン</t>
    </rPh>
    <rPh sb="103" eb="105">
      <t>ゲンショウ</t>
    </rPh>
    <rPh sb="110" eb="111">
      <t>ケン</t>
    </rPh>
    <phoneticPr fontId="1"/>
  </si>
  <si>
    <r>
      <t xml:space="preserve">(1)  </t>
    </r>
    <r>
      <rPr>
        <sz val="10"/>
        <rFont val="ＭＳ 明朝"/>
        <family val="1"/>
        <charset val="128"/>
      </rPr>
      <t>漁業権免許件数</t>
    </r>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</si>
  <si>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1"/>
  </si>
  <si>
    <r>
      <rPr>
        <sz val="10"/>
        <rFont val="ＭＳ 明朝"/>
        <family val="1"/>
        <charset val="128"/>
      </rPr>
      <t>区</t>
    </r>
    <r>
      <rPr>
        <sz val="10"/>
        <rFont val="Century"/>
        <family val="1"/>
      </rPr>
      <t xml:space="preserve">      </t>
    </r>
    <r>
      <rPr>
        <sz val="10"/>
        <rFont val="ＭＳ 明朝"/>
        <family val="1"/>
        <charset val="128"/>
      </rPr>
      <t>分</t>
    </r>
    <phoneticPr fontId="1"/>
  </si>
  <si>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</si>
  <si>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</si>
  <si>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1"/>
  </si>
  <si>
    <r>
      <rPr>
        <sz val="10"/>
        <rFont val="ＭＳ 明朝"/>
        <family val="1"/>
        <charset val="128"/>
      </rPr>
      <t>共　同　漁　業　権</t>
    </r>
    <phoneticPr fontId="1"/>
  </si>
  <si>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</si>
  <si>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</si>
  <si>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</si>
  <si>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</si>
  <si>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1"/>
  </si>
  <si>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</si>
  <si>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</si>
  <si>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</si>
  <si>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</si>
  <si>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</si>
  <si>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</si>
  <si>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</si>
  <si>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</si>
  <si>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</si>
  <si>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1"/>
  </si>
  <si>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1"/>
  </si>
  <si>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</si>
  <si>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</si>
  <si>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1"/>
  </si>
  <si>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</si>
  <si>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</si>
  <si>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</si>
  <si>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</si>
  <si>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</si>
  <si>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</si>
  <si>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</si>
  <si>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</si>
  <si>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</si>
  <si>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</si>
  <si>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</si>
  <si>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</si>
  <si>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R3.7.1</t>
    <phoneticPr fontId="1"/>
  </si>
  <si>
    <r>
      <rPr>
        <sz val="10"/>
        <rFont val="ＭＳ 明朝"/>
        <family val="1"/>
        <charset val="128"/>
      </rPr>
      <t>～</t>
    </r>
  </si>
  <si>
    <t>R6.6.30</t>
    <phoneticPr fontId="1"/>
  </si>
  <si>
    <r>
      <rPr>
        <sz val="10"/>
        <rFont val="ＭＳ 明朝"/>
        <family val="1"/>
        <charset val="128"/>
      </rPr>
      <t>翌年</t>
    </r>
    <r>
      <rPr>
        <sz val="10"/>
        <rFont val="Century"/>
        <family val="1"/>
      </rPr>
      <t>6.30</t>
    </r>
  </si>
  <si>
    <r>
      <rPr>
        <sz val="10"/>
        <rFont val="ＭＳ 明朝"/>
        <family val="1"/>
        <charset val="128"/>
      </rPr>
      <t>手繰第三種</t>
    </r>
  </si>
  <si>
    <t>R2.4.1</t>
    <phoneticPr fontId="1"/>
  </si>
  <si>
    <t>R5.3.31</t>
    <phoneticPr fontId="1"/>
  </si>
  <si>
    <r>
      <rPr>
        <sz val="10"/>
        <rFont val="ＭＳ 明朝"/>
        <family val="1"/>
        <charset val="128"/>
      </rPr>
      <t>貝けた</t>
    </r>
  </si>
  <si>
    <r>
      <rPr>
        <sz val="10"/>
        <rFont val="ＭＳ 明朝"/>
        <family val="1"/>
        <charset val="128"/>
      </rPr>
      <t>その他の小型機船底びき網</t>
    </r>
  </si>
  <si>
    <t>4.30</t>
    <phoneticPr fontId="1"/>
  </si>
  <si>
    <r>
      <rPr>
        <sz val="10"/>
        <rFont val="ＭＳ 明朝"/>
        <family val="1"/>
        <charset val="128"/>
      </rPr>
      <t>こあみ､くろえび</t>
    </r>
  </si>
  <si>
    <r>
      <rPr>
        <sz val="10"/>
        <rFont val="ＭＳ 明朝"/>
        <family val="1"/>
        <charset val="128"/>
      </rPr>
      <t>〃</t>
    </r>
  </si>
  <si>
    <t>R3.5.1</t>
    <phoneticPr fontId="1"/>
  </si>
  <si>
    <t>R6.4.30</t>
    <phoneticPr fontId="1"/>
  </si>
  <si>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</si>
  <si>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</si>
  <si>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</si>
  <si>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R3.5.15</t>
    <phoneticPr fontId="1"/>
  </si>
  <si>
    <t>R6.5.14</t>
    <phoneticPr fontId="1"/>
  </si>
  <si>
    <t>11.30</t>
    <phoneticPr fontId="1"/>
  </si>
  <si>
    <r>
      <rPr>
        <sz val="10"/>
        <rFont val="ＭＳ 明朝"/>
        <family val="1"/>
        <charset val="128"/>
      </rPr>
      <t>きす刺し網</t>
    </r>
    <rPh sb="2" eb="3">
      <t>サ</t>
    </rPh>
    <phoneticPr fontId="1"/>
  </si>
  <si>
    <t>R3.9.1</t>
    <phoneticPr fontId="1"/>
  </si>
  <si>
    <t>R6.8.31</t>
    <phoneticPr fontId="1"/>
  </si>
  <si>
    <r>
      <rPr>
        <sz val="10"/>
        <rFont val="ＭＳ 明朝"/>
        <family val="1"/>
        <charset val="128"/>
      </rPr>
      <t>あまだい刺し網</t>
    </r>
    <rPh sb="4" eb="5">
      <t>サ</t>
    </rPh>
    <phoneticPr fontId="1"/>
  </si>
  <si>
    <t>R4.7.1</t>
    <phoneticPr fontId="1"/>
  </si>
  <si>
    <t>R7.6.30</t>
    <phoneticPr fontId="1"/>
  </si>
  <si>
    <r>
      <rPr>
        <sz val="10"/>
        <rFont val="ＭＳ 明朝"/>
        <family val="1"/>
        <charset val="128"/>
      </rPr>
      <t>いわし流し網</t>
    </r>
  </si>
  <si>
    <t>6.30</t>
    <phoneticPr fontId="1"/>
  </si>
  <si>
    <r>
      <rPr>
        <sz val="10"/>
        <rFont val="ＭＳ 明朝"/>
        <family val="1"/>
        <charset val="128"/>
      </rPr>
      <t>たらはえ縄</t>
    </r>
    <rPh sb="4" eb="5">
      <t>ナワ</t>
    </rPh>
    <phoneticPr fontId="1"/>
  </si>
  <si>
    <t>R4.12.1</t>
    <phoneticPr fontId="1"/>
  </si>
  <si>
    <t>R7.11.30</t>
    <phoneticPr fontId="1"/>
  </si>
  <si>
    <r>
      <rPr>
        <sz val="10"/>
        <rFont val="ＭＳ 明朝"/>
        <family val="1"/>
        <charset val="128"/>
      </rPr>
      <t>ばいかご</t>
    </r>
  </si>
  <si>
    <t>R4.6.1</t>
    <phoneticPr fontId="1"/>
  </si>
  <si>
    <t>R7.5.31</t>
    <phoneticPr fontId="1"/>
  </si>
  <si>
    <r>
      <rPr>
        <sz val="10"/>
        <rFont val="ＭＳ 明朝"/>
        <family val="1"/>
        <charset val="128"/>
      </rPr>
      <t>べにずわいがにかご</t>
    </r>
  </si>
  <si>
    <t>R4.1.1</t>
    <phoneticPr fontId="1"/>
  </si>
  <si>
    <t>R6.12.31</t>
    <phoneticPr fontId="1"/>
  </si>
  <si>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</si>
  <si>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1"/>
  </si>
  <si>
    <t>R4.3.1</t>
    <phoneticPr fontId="1"/>
  </si>
  <si>
    <r>
      <t>R7.2.</t>
    </r>
    <r>
      <rPr>
        <sz val="10"/>
        <rFont val="ＭＳ 明朝"/>
        <family val="1"/>
        <charset val="128"/>
      </rPr>
      <t>末</t>
    </r>
    <phoneticPr fontId="1"/>
  </si>
  <si>
    <r>
      <rPr>
        <sz val="10"/>
        <rFont val="ＭＳ 明朝"/>
        <family val="1"/>
        <charset val="128"/>
      </rPr>
      <t>たら刺し網</t>
    </r>
    <rPh sb="2" eb="3">
      <t>サ</t>
    </rPh>
    <phoneticPr fontId="1"/>
  </si>
  <si>
    <t>R3.12.1</t>
    <phoneticPr fontId="1"/>
  </si>
  <si>
    <t>R6.11.30</t>
    <phoneticPr fontId="1"/>
  </si>
  <si>
    <t>12.20</t>
    <phoneticPr fontId="1"/>
  </si>
  <si>
    <r>
      <rPr>
        <sz val="10"/>
        <rFont val="ＭＳ 明朝"/>
        <family val="1"/>
        <charset val="128"/>
      </rPr>
      <t>さめ刺し網</t>
    </r>
    <rPh sb="2" eb="3">
      <t>サ</t>
    </rPh>
    <phoneticPr fontId="1"/>
  </si>
  <si>
    <t>R4.2.20</t>
    <phoneticPr fontId="1"/>
  </si>
  <si>
    <t>R7.2.19</t>
    <phoneticPr fontId="1"/>
  </si>
  <si>
    <t>2.20</t>
    <phoneticPr fontId="1"/>
  </si>
  <si>
    <r>
      <rPr>
        <sz val="10"/>
        <rFont val="ＭＳ 明朝"/>
        <family val="1"/>
        <charset val="128"/>
      </rPr>
      <t>めばる刺し網</t>
    </r>
    <rPh sb="3" eb="4">
      <t>サ</t>
    </rPh>
    <phoneticPr fontId="1"/>
  </si>
  <si>
    <t>R4.8.1</t>
    <phoneticPr fontId="1"/>
  </si>
  <si>
    <t>R5.7.31</t>
    <phoneticPr fontId="1"/>
  </si>
  <si>
    <t>8.1</t>
    <phoneticPr fontId="1"/>
  </si>
  <si>
    <t>9.30</t>
    <phoneticPr fontId="1"/>
  </si>
  <si>
    <r>
      <rPr>
        <sz val="10"/>
        <rFont val="ＭＳ 明朝"/>
        <family val="1"/>
        <charset val="128"/>
      </rPr>
      <t>雑魚刺し網</t>
    </r>
    <rPh sb="0" eb="1">
      <t>ザツ</t>
    </rPh>
    <rPh sb="1" eb="2">
      <t>ギョ</t>
    </rPh>
    <rPh sb="2" eb="3">
      <t>サ</t>
    </rPh>
    <rPh sb="4" eb="5">
      <t>アミ</t>
    </rPh>
    <phoneticPr fontId="1"/>
  </si>
  <si>
    <t>R5.2.1</t>
    <phoneticPr fontId="1"/>
  </si>
  <si>
    <r>
      <rPr>
        <sz val="10"/>
        <rFont val="ＭＳ 明朝"/>
        <family val="1"/>
        <charset val="128"/>
      </rPr>
      <t>～</t>
    </r>
    <phoneticPr fontId="1"/>
  </si>
  <si>
    <t>R6.1.31</t>
    <phoneticPr fontId="1"/>
  </si>
  <si>
    <t>2.1</t>
    <phoneticPr fontId="1"/>
  </si>
  <si>
    <r>
      <t>R4.2</t>
    </r>
    <r>
      <rPr>
        <sz val="10"/>
        <rFont val="ＭＳ 明朝"/>
        <family val="1"/>
        <charset val="128"/>
      </rPr>
      <t>新設</t>
    </r>
    <rPh sb="4" eb="6">
      <t>シンセツ</t>
    </rPh>
    <phoneticPr fontId="1"/>
  </si>
  <si>
    <r>
      <rPr>
        <sz val="10"/>
        <rFont val="ＭＳ 明朝"/>
        <family val="1"/>
        <charset val="128"/>
      </rPr>
      <t>小型いか釣り</t>
    </r>
    <rPh sb="4" eb="5">
      <t>ツ</t>
    </rPh>
    <phoneticPr fontId="1"/>
  </si>
  <si>
    <r>
      <rPr>
        <sz val="10"/>
        <rFont val="ＭＳ 明朝"/>
        <family val="1"/>
        <charset val="128"/>
      </rPr>
      <t>翌年</t>
    </r>
    <r>
      <rPr>
        <sz val="10"/>
        <rFont val="Century"/>
        <family val="1"/>
      </rPr>
      <t>4.30</t>
    </r>
    <phoneticPr fontId="1"/>
  </si>
  <si>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</si>
  <si>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</si>
  <si>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あわび・なまこ（磯見）</t>
    </r>
    <rPh sb="8" eb="10">
      <t>イソミ</t>
    </rPh>
    <phoneticPr fontId="1"/>
  </si>
  <si>
    <t>R5.11.30</t>
    <phoneticPr fontId="1"/>
  </si>
  <si>
    <r>
      <rPr>
        <sz val="10"/>
        <rFont val="ＭＳ 明朝"/>
        <family val="1"/>
        <charset val="128"/>
      </rPr>
      <t>あわび・なまこ（素潜り）</t>
    </r>
    <rPh sb="8" eb="9">
      <t>ス</t>
    </rPh>
    <rPh sb="9" eb="10">
      <t>モグ</t>
    </rPh>
    <phoneticPr fontId="1"/>
  </si>
  <si>
    <t>R4.4.1</t>
    <phoneticPr fontId="1"/>
  </si>
  <si>
    <t>4.1</t>
    <phoneticPr fontId="1"/>
  </si>
  <si>
    <t>8.31</t>
    <phoneticPr fontId="1"/>
  </si>
  <si>
    <r>
      <t xml:space="preserve">(3) </t>
    </r>
    <r>
      <rPr>
        <sz val="12"/>
        <rFont val="ＭＳ 明朝"/>
        <family val="1"/>
        <charset val="128"/>
      </rPr>
      <t>入会許可漁業</t>
    </r>
  </si>
  <si>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1"/>
  </si>
  <si>
    <r>
      <rPr>
        <sz val="11"/>
        <rFont val="ＭＳ 明朝"/>
        <family val="1"/>
        <charset val="128"/>
      </rPr>
      <t>業種類</t>
    </r>
    <phoneticPr fontId="1"/>
  </si>
  <si>
    <r>
      <rPr>
        <sz val="11"/>
        <rFont val="ＭＳ 明朝"/>
        <family val="1"/>
        <charset val="128"/>
      </rPr>
      <t>許可の有効期間</t>
    </r>
    <phoneticPr fontId="1"/>
  </si>
  <si>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1"/>
  </si>
  <si>
    <r>
      <rPr>
        <sz val="11"/>
        <rFont val="ＭＳ 明朝"/>
        <family val="1"/>
        <charset val="128"/>
      </rPr>
      <t>入　会　内　容</t>
    </r>
    <phoneticPr fontId="1"/>
  </si>
  <si>
    <r>
      <rPr>
        <sz val="11"/>
        <rFont val="ＭＳ 明朝"/>
        <family val="1"/>
        <charset val="128"/>
      </rPr>
      <t>許　可　隻　数</t>
    </r>
    <phoneticPr fontId="1"/>
  </si>
  <si>
    <r>
      <rPr>
        <sz val="11"/>
        <rFont val="ＭＳ 明朝"/>
        <family val="1"/>
        <charset val="128"/>
      </rPr>
      <t>手繰第一種</t>
    </r>
  </si>
  <si>
    <t>R4.9.1</t>
    <phoneticPr fontId="1"/>
  </si>
  <si>
    <r>
      <rPr>
        <sz val="11"/>
        <rFont val="ＭＳ 明朝"/>
        <family val="1"/>
        <charset val="128"/>
      </rPr>
      <t>～</t>
    </r>
  </si>
  <si>
    <t>R5.8.31</t>
    <phoneticPr fontId="1"/>
  </si>
  <si>
    <t>9. 1</t>
    <phoneticPr fontId="1"/>
  </si>
  <si>
    <r>
      <rPr>
        <sz val="11"/>
        <rFont val="ＭＳ 明朝"/>
        <family val="1"/>
        <charset val="128"/>
      </rPr>
      <t>翌年</t>
    </r>
    <r>
      <rPr>
        <sz val="11"/>
        <rFont val="Century"/>
        <family val="1"/>
      </rPr>
      <t>6.30</t>
    </r>
    <phoneticPr fontId="1"/>
  </si>
  <si>
    <r>
      <rPr>
        <sz val="11"/>
        <rFont val="ＭＳ 明朝"/>
        <family val="1"/>
        <charset val="128"/>
      </rPr>
      <t>新潟県との知事協定</t>
    </r>
    <phoneticPr fontId="1"/>
  </si>
  <si>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
  </si>
  <si>
    <t>9</t>
    <phoneticPr fontId="1"/>
  </si>
  <si>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1"/>
  </si>
  <si>
    <t>11</t>
    <phoneticPr fontId="1"/>
  </si>
  <si>
    <r>
      <rPr>
        <sz val="11"/>
        <rFont val="ＭＳ 明朝"/>
        <family val="1"/>
        <charset val="128"/>
      </rPr>
      <t>〃</t>
    </r>
    <phoneticPr fontId="1"/>
  </si>
  <si>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</si>
  <si>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t>10</t>
    <phoneticPr fontId="1"/>
  </si>
  <si>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</si>
  <si>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1</t>
    <phoneticPr fontId="1"/>
  </si>
  <si>
    <t xml:space="preserve">  0</t>
    <phoneticPr fontId="1"/>
  </si>
  <si>
    <r>
      <rPr>
        <sz val="11"/>
        <rFont val="ＭＳ 明朝"/>
        <family val="1"/>
        <charset val="128"/>
      </rPr>
      <t>ごち網</t>
    </r>
    <phoneticPr fontId="1"/>
  </si>
  <si>
    <t>(R4.6.1</t>
    <phoneticPr fontId="1"/>
  </si>
  <si>
    <r>
      <rPr>
        <sz val="11"/>
        <rFont val="ＭＳ 明朝"/>
        <family val="1"/>
        <charset val="128"/>
      </rPr>
      <t>～</t>
    </r>
    <phoneticPr fontId="1"/>
  </si>
  <si>
    <t>R5.5.31)</t>
    <phoneticPr fontId="1"/>
  </si>
  <si>
    <t>6.1</t>
    <phoneticPr fontId="1"/>
  </si>
  <si>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</si>
  <si>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</si>
  <si>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</si>
  <si>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1"/>
  </si>
  <si>
    <r>
      <rPr>
        <sz val="11"/>
        <rFont val="ＭＳ 明朝"/>
        <family val="1"/>
        <charset val="128"/>
      </rPr>
      <t>（山形県で許可）</t>
    </r>
    <r>
      <rPr>
        <sz val="11"/>
        <rFont val="Century"/>
        <family val="1"/>
      </rPr>
      <t>20</t>
    </r>
    <rPh sb="1" eb="4">
      <t>ヤマガタケン</t>
    </rPh>
    <rPh sb="5" eb="7">
      <t>キョカ</t>
    </rPh>
    <phoneticPr fontId="1"/>
  </si>
  <si>
    <t>22</t>
    <phoneticPr fontId="1"/>
  </si>
  <si>
    <r>
      <t>( )</t>
    </r>
    <r>
      <rPr>
        <sz val="11"/>
        <rFont val="ＭＳ 明朝"/>
        <family val="1"/>
        <charset val="128"/>
      </rPr>
      <t>内は協定の有効期間</t>
    </r>
  </si>
  <si>
    <r>
      <t xml:space="preserve">(4) </t>
    </r>
    <r>
      <rPr>
        <sz val="12"/>
        <rFont val="ＭＳ 明朝"/>
        <family val="1"/>
        <charset val="128"/>
      </rPr>
      <t>小型いか釣り漁業､許可隻数</t>
    </r>
    <r>
      <rPr>
        <sz val="12"/>
        <rFont val="Century"/>
        <family val="1"/>
      </rPr>
      <t>(</t>
    </r>
    <r>
      <rPr>
        <sz val="12"/>
        <rFont val="ＭＳ 明朝"/>
        <family val="1"/>
        <charset val="128"/>
      </rPr>
      <t>道県別</t>
    </r>
    <r>
      <rPr>
        <sz val="12"/>
        <rFont val="Century"/>
        <family val="1"/>
      </rPr>
      <t>)</t>
    </r>
    <rPh sb="8" eb="9">
      <t>ツ</t>
    </rPh>
    <phoneticPr fontId="1"/>
  </si>
  <si>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</si>
  <si>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</si>
  <si>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</si>
  <si>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</si>
  <si>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</si>
  <si>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</si>
  <si>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</si>
  <si>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</si>
  <si>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</si>
  <si>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</si>
  <si>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</si>
  <si>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</si>
  <si>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1"/>
  </si>
  <si>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</si>
  <si>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</si>
  <si>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</si>
  <si>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1"/>
  </si>
  <si>
    <t>42</t>
    <phoneticPr fontId="1"/>
  </si>
  <si>
    <t>1</t>
    <phoneticPr fontId="1"/>
  </si>
  <si>
    <t>4</t>
    <phoneticPr fontId="1"/>
  </si>
  <si>
    <t>3(3)</t>
    <phoneticPr fontId="1"/>
  </si>
  <si>
    <t>2</t>
    <phoneticPr fontId="1"/>
  </si>
  <si>
    <t>80(3)</t>
    <phoneticPr fontId="1"/>
  </si>
  <si>
    <r>
      <t>10</t>
    </r>
    <r>
      <rPr>
        <sz val="11"/>
        <rFont val="ＭＳ 明朝"/>
        <family val="1"/>
        <charset val="128"/>
      </rPr>
      <t>ﾄﾝ以上</t>
    </r>
    <r>
      <rPr>
        <sz val="11"/>
        <rFont val="Century"/>
        <family val="1"/>
      </rPr>
      <t>15</t>
    </r>
    <r>
      <rPr>
        <sz val="11"/>
        <rFont val="ＭＳ 明朝"/>
        <family val="1"/>
        <charset val="128"/>
      </rPr>
      <t>ﾄﾝ未満</t>
    </r>
  </si>
  <si>
    <t>12</t>
    <phoneticPr fontId="1"/>
  </si>
  <si>
    <t>23</t>
    <phoneticPr fontId="1"/>
  </si>
  <si>
    <t>5(5)</t>
    <phoneticPr fontId="1"/>
  </si>
  <si>
    <t>42(5)</t>
    <phoneticPr fontId="1"/>
  </si>
  <si>
    <r>
      <t>15</t>
    </r>
    <r>
      <rPr>
        <sz val="11"/>
        <rFont val="ＭＳ 明朝"/>
        <family val="1"/>
        <charset val="128"/>
      </rPr>
      <t>ﾄﾝ以上</t>
    </r>
    <r>
      <rPr>
        <sz val="11"/>
        <rFont val="Century"/>
        <family val="1"/>
      </rPr>
      <t>20</t>
    </r>
    <r>
      <rPr>
        <sz val="11"/>
        <rFont val="ＭＳ 明朝"/>
        <family val="1"/>
        <charset val="128"/>
      </rPr>
      <t>ﾄﾝ未満</t>
    </r>
  </si>
  <si>
    <t>44</t>
    <phoneticPr fontId="1"/>
  </si>
  <si>
    <t>6</t>
    <phoneticPr fontId="1"/>
  </si>
  <si>
    <t>4(4)</t>
    <phoneticPr fontId="1"/>
  </si>
  <si>
    <t>3</t>
    <phoneticPr fontId="1"/>
  </si>
  <si>
    <t>121(4)</t>
    <phoneticPr fontId="1"/>
  </si>
  <si>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</si>
  <si>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1"/>
  </si>
  <si>
    <t>84</t>
    <phoneticPr fontId="1"/>
  </si>
  <si>
    <t>109</t>
    <phoneticPr fontId="1"/>
  </si>
  <si>
    <t>12(12)</t>
    <phoneticPr fontId="1"/>
  </si>
  <si>
    <t>5</t>
    <phoneticPr fontId="1"/>
  </si>
  <si>
    <t>243(12)</t>
    <phoneticPr fontId="1"/>
  </si>
  <si>
    <r>
      <rPr>
        <sz val="11"/>
        <rFont val="ＭＳ 明朝"/>
        <family val="1"/>
        <charset val="128"/>
      </rPr>
      <t>うち</t>
    </r>
    <r>
      <rPr>
        <sz val="11"/>
        <rFont val="Century"/>
        <family val="1"/>
      </rPr>
      <t>( )</t>
    </r>
    <r>
      <rPr>
        <sz val="11"/>
        <rFont val="ＭＳ 明朝"/>
        <family val="1"/>
        <charset val="128"/>
      </rPr>
      <t>内は本県の陸揚げなし</t>
    </r>
    <phoneticPr fontId="1"/>
  </si>
  <si>
    <r>
      <t xml:space="preserve">(5) </t>
    </r>
    <r>
      <rPr>
        <sz val="12"/>
        <rFont val="ＭＳ 明朝"/>
        <family val="1"/>
        <charset val="128"/>
      </rPr>
      <t>大臣許可・届出漁業</t>
    </r>
    <r>
      <rPr>
        <sz val="12"/>
        <rFont val="Century"/>
        <family val="1"/>
      </rPr>
      <t xml:space="preserve">      </t>
    </r>
    <rPh sb="9" eb="11">
      <t>トドケデ</t>
    </rPh>
    <phoneticPr fontId="1"/>
  </si>
  <si>
    <r>
      <t xml:space="preserve"> </t>
    </r>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1"/>
  </si>
  <si>
    <r>
      <rPr>
        <sz val="11"/>
        <rFont val="ＭＳ 明朝"/>
        <family val="1"/>
        <charset val="128"/>
      </rPr>
      <t>漁　　業　　種　　類</t>
    </r>
    <rPh sb="0" eb="1">
      <t>リョウ</t>
    </rPh>
    <rPh sb="3" eb="4">
      <t>ギョウ</t>
    </rPh>
    <rPh sb="6" eb="7">
      <t>シュ</t>
    </rPh>
    <rPh sb="9" eb="10">
      <t>ルイ</t>
    </rPh>
    <phoneticPr fontId="1"/>
  </si>
  <si>
    <r>
      <rPr>
        <sz val="11"/>
        <rFont val="ＭＳ 明朝"/>
        <family val="1"/>
        <charset val="128"/>
      </rPr>
      <t>隻数</t>
    </r>
    <rPh sb="0" eb="1">
      <t>セキ</t>
    </rPh>
    <rPh sb="1" eb="2">
      <t>スウ</t>
    </rPh>
    <phoneticPr fontId="1"/>
  </si>
  <si>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1"/>
  </si>
  <si>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1"/>
  </si>
  <si>
    <r>
      <rPr>
        <sz val="11"/>
        <rFont val="ＭＳ 明朝"/>
        <family val="1"/>
        <charset val="128"/>
      </rPr>
      <t>大臣許可漁業</t>
    </r>
    <rPh sb="0" eb="2">
      <t>ダイジン</t>
    </rPh>
    <rPh sb="2" eb="4">
      <t>キョカ</t>
    </rPh>
    <rPh sb="4" eb="5">
      <t>リョウ</t>
    </rPh>
    <rPh sb="5" eb="6">
      <t>ギョウ</t>
    </rPh>
    <phoneticPr fontId="1"/>
  </si>
  <si>
    <r>
      <rPr>
        <sz val="11"/>
        <rFont val="ＭＳ 明朝"/>
        <family val="1"/>
        <charset val="128"/>
      </rPr>
      <t>沖合底びき網</t>
    </r>
  </si>
  <si>
    <r>
      <rPr>
        <sz val="11"/>
        <rFont val="ＭＳ 明朝"/>
        <family val="1"/>
        <charset val="128"/>
      </rPr>
      <t>周年</t>
    </r>
    <rPh sb="0" eb="2">
      <t>シュウネン</t>
    </rPh>
    <phoneticPr fontId="1"/>
  </si>
  <si>
    <r>
      <rPr>
        <sz val="11"/>
        <rFont val="ＭＳ 明朝"/>
        <family val="1"/>
        <charset val="128"/>
      </rPr>
      <t>青森県から新潟県までの沖合</t>
    </r>
  </si>
  <si>
    <r>
      <rPr>
        <sz val="11"/>
        <rFont val="ＭＳ 明朝"/>
        <family val="1"/>
        <charset val="128"/>
      </rPr>
      <t>いか釣り</t>
    </r>
  </si>
  <si>
    <r>
      <rPr>
        <sz val="11"/>
        <rFont val="ＭＳ 明朝"/>
        <family val="1"/>
        <charset val="128"/>
      </rPr>
      <t>周年</t>
    </r>
    <phoneticPr fontId="1"/>
  </si>
  <si>
    <r>
      <rPr>
        <sz val="11"/>
        <rFont val="ＭＳ 明朝"/>
        <family val="1"/>
        <charset val="128"/>
      </rPr>
      <t>日本海･太平洋</t>
    </r>
  </si>
  <si>
    <r>
      <t xml:space="preserve">(6) </t>
    </r>
    <r>
      <rPr>
        <sz val="12"/>
        <rFont val="ＭＳ 明朝"/>
        <family val="1"/>
        <charset val="128"/>
      </rPr>
      <t>沿岸くろまぐろ漁業承認件数（日本海・九州西広域漁業調整委員会承認）</t>
    </r>
    <phoneticPr fontId="1"/>
  </si>
  <si>
    <r>
      <rPr>
        <sz val="11"/>
        <rFont val="ＭＳ 明朝"/>
        <family val="1"/>
        <charset val="128"/>
      </rPr>
      <t>　　　　　　区　</t>
    </r>
    <r>
      <rPr>
        <sz val="11"/>
        <rFont val="Century"/>
        <family val="1"/>
      </rPr>
      <t xml:space="preserve"> </t>
    </r>
    <r>
      <rPr>
        <sz val="11"/>
        <rFont val="ＭＳ 明朝"/>
        <family val="1"/>
        <charset val="128"/>
      </rPr>
      <t>分</t>
    </r>
  </si>
  <si>
    <r>
      <rPr>
        <sz val="11"/>
        <rFont val="ＭＳ 明朝"/>
        <family val="1"/>
        <charset val="128"/>
      </rPr>
      <t>地　　　　　　　　　　区</t>
    </r>
    <phoneticPr fontId="1"/>
  </si>
  <si>
    <r>
      <rPr>
        <sz val="11"/>
        <rFont val="ＭＳ 明朝"/>
        <family val="1"/>
        <charset val="128"/>
      </rPr>
      <t>漁業の方法</t>
    </r>
    <rPh sb="0" eb="2">
      <t>ギョギョウ</t>
    </rPh>
    <rPh sb="3" eb="5">
      <t>ホウホウ</t>
    </rPh>
    <phoneticPr fontId="1"/>
  </si>
  <si>
    <r>
      <rPr>
        <sz val="11"/>
        <rFont val="ＭＳ 明朝"/>
        <family val="1"/>
        <charset val="128"/>
      </rPr>
      <t>飛　島</t>
    </r>
    <phoneticPr fontId="1"/>
  </si>
  <si>
    <r>
      <rPr>
        <sz val="11"/>
        <rFont val="ＭＳ 明朝"/>
        <family val="1"/>
        <charset val="128"/>
      </rPr>
      <t>吹　浦</t>
    </r>
    <rPh sb="0" eb="1">
      <t>スイ</t>
    </rPh>
    <rPh sb="2" eb="3">
      <t>ウラ</t>
    </rPh>
    <phoneticPr fontId="1"/>
  </si>
  <si>
    <r>
      <rPr>
        <sz val="11"/>
        <rFont val="ＭＳ 明朝"/>
        <family val="1"/>
        <charset val="128"/>
      </rPr>
      <t>酒　田</t>
    </r>
    <rPh sb="0" eb="1">
      <t>サケ</t>
    </rPh>
    <rPh sb="2" eb="3">
      <t>タ</t>
    </rPh>
    <phoneticPr fontId="1"/>
  </si>
  <si>
    <r>
      <rPr>
        <sz val="11"/>
        <rFont val="ＭＳ 明朝"/>
        <family val="1"/>
        <charset val="128"/>
      </rPr>
      <t>加　茂</t>
    </r>
    <rPh sb="0" eb="1">
      <t>カ</t>
    </rPh>
    <rPh sb="2" eb="3">
      <t>シゲル</t>
    </rPh>
    <phoneticPr fontId="1"/>
  </si>
  <si>
    <r>
      <rPr>
        <sz val="11"/>
        <rFont val="ＭＳ 明朝"/>
        <family val="1"/>
        <charset val="128"/>
      </rPr>
      <t>由　良</t>
    </r>
    <rPh sb="0" eb="1">
      <t>ヨシ</t>
    </rPh>
    <rPh sb="2" eb="3">
      <t>リョウ</t>
    </rPh>
    <phoneticPr fontId="1"/>
  </si>
  <si>
    <r>
      <rPr>
        <sz val="11"/>
        <rFont val="ＭＳ 明朝"/>
        <family val="1"/>
        <charset val="128"/>
      </rPr>
      <t>豊　浦</t>
    </r>
    <rPh sb="0" eb="1">
      <t>ホウ</t>
    </rPh>
    <rPh sb="2" eb="3">
      <t>ウラ</t>
    </rPh>
    <phoneticPr fontId="1"/>
  </si>
  <si>
    <r>
      <rPr>
        <sz val="11"/>
        <rFont val="ＭＳ 明朝"/>
        <family val="1"/>
        <charset val="128"/>
      </rPr>
      <t>温　海</t>
    </r>
    <rPh sb="0" eb="1">
      <t>オン</t>
    </rPh>
    <rPh sb="2" eb="3">
      <t>ウミ</t>
    </rPh>
    <phoneticPr fontId="1"/>
  </si>
  <si>
    <r>
      <rPr>
        <sz val="11"/>
        <rFont val="ＭＳ 明朝"/>
        <family val="1"/>
        <charset val="128"/>
      </rPr>
      <t>合　計</t>
    </r>
    <rPh sb="0" eb="1">
      <t>アイ</t>
    </rPh>
    <rPh sb="2" eb="3">
      <t>ケイ</t>
    </rPh>
    <phoneticPr fontId="1"/>
  </si>
  <si>
    <r>
      <rPr>
        <sz val="11"/>
        <rFont val="ＭＳ 明朝"/>
        <family val="1"/>
        <charset val="128"/>
      </rPr>
      <t>は　え　な　わ</t>
    </r>
    <phoneticPr fontId="1"/>
  </si>
  <si>
    <r>
      <rPr>
        <sz val="11"/>
        <rFont val="ＭＳ 明朝"/>
        <family val="1"/>
        <charset val="128"/>
      </rPr>
      <t>釣　　　　　り</t>
    </r>
    <rPh sb="0" eb="1">
      <t>ツ</t>
    </rPh>
    <phoneticPr fontId="1"/>
  </si>
  <si>
    <r>
      <rPr>
        <sz val="11"/>
        <rFont val="ＭＳ 明朝"/>
        <family val="1"/>
        <charset val="128"/>
      </rPr>
      <t>はえなわ・釣り</t>
    </r>
    <rPh sb="5" eb="6">
      <t>ツ</t>
    </rPh>
    <phoneticPr fontId="1"/>
  </si>
  <si>
    <r>
      <rPr>
        <sz val="11"/>
        <rFont val="ＭＳ 明朝"/>
        <family val="1"/>
        <charset val="128"/>
      </rPr>
      <t>合　　　　　計</t>
    </r>
    <rPh sb="0" eb="1">
      <t>アイ</t>
    </rPh>
    <rPh sb="6" eb="7">
      <t>ケイ</t>
    </rPh>
    <phoneticPr fontId="1"/>
  </si>
  <si>
    <r>
      <t xml:space="preserve">(7) </t>
    </r>
    <r>
      <rPr>
        <sz val="12"/>
        <rFont val="ＭＳ 明朝"/>
        <family val="1"/>
        <charset val="128"/>
      </rPr>
      <t>遊漁船業登録件数</t>
    </r>
  </si>
  <si>
    <r>
      <rPr>
        <sz val="11"/>
        <rFont val="ＭＳ 明朝"/>
        <family val="1"/>
        <charset val="128"/>
      </rPr>
      <t>　　　　　　区　</t>
    </r>
    <r>
      <rPr>
        <sz val="11"/>
        <rFont val="Century"/>
        <family val="1"/>
      </rPr>
      <t xml:space="preserve"> </t>
    </r>
    <r>
      <rPr>
        <sz val="11"/>
        <rFont val="ＭＳ 明朝"/>
        <family val="1"/>
        <charset val="128"/>
      </rPr>
      <t>分</t>
    </r>
    <phoneticPr fontId="1"/>
  </si>
  <si>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1"/>
  </si>
  <si>
    <r>
      <rPr>
        <sz val="11"/>
        <rFont val="ＭＳ 明朝"/>
        <family val="1"/>
        <charset val="128"/>
      </rPr>
      <t>一　般</t>
    </r>
    <rPh sb="0" eb="1">
      <t>イッ</t>
    </rPh>
    <rPh sb="2" eb="3">
      <t>ハン</t>
    </rPh>
    <phoneticPr fontId="1"/>
  </si>
  <si>
    <r>
      <rPr>
        <sz val="11"/>
        <rFont val="ＭＳ 明朝"/>
        <family val="1"/>
        <charset val="128"/>
      </rPr>
      <t>件　　数</t>
    </r>
    <rPh sb="0" eb="1">
      <t>ケン</t>
    </rPh>
    <rPh sb="3" eb="4">
      <t>スウ</t>
    </rPh>
    <phoneticPr fontId="1"/>
  </si>
  <si>
    <r>
      <rPr>
        <sz val="11"/>
        <rFont val="ＭＳ 明朝"/>
        <family val="1"/>
        <charset val="128"/>
      </rPr>
      <t>計</t>
    </r>
    <rPh sb="0" eb="1">
      <t>ケイ</t>
    </rPh>
    <phoneticPr fontId="1"/>
  </si>
  <si>
    <r>
      <rPr>
        <sz val="11"/>
        <rFont val="ＭＳ 明朝"/>
        <family val="1"/>
        <charset val="128"/>
      </rPr>
      <t>業　者　数</t>
    </r>
    <phoneticPr fontId="1"/>
  </si>
  <si>
    <r>
      <rPr>
        <sz val="11"/>
        <rFont val="ＭＳ 明朝"/>
        <family val="1"/>
        <charset val="128"/>
      </rPr>
      <t>隻　　　数</t>
    </r>
    <phoneticPr fontId="1"/>
  </si>
  <si>
    <r>
      <rPr>
        <sz val="14"/>
        <rFont val="ＭＳ 明朝"/>
        <family val="1"/>
        <charset val="128"/>
      </rPr>
      <t>１１　漁業取締・調査</t>
    </r>
    <rPh sb="3" eb="5">
      <t>ギョギョウ</t>
    </rPh>
    <rPh sb="5" eb="7">
      <t>トリシマリ</t>
    </rPh>
    <rPh sb="8" eb="10">
      <t>チョウサ</t>
    </rPh>
    <phoneticPr fontId="15"/>
  </si>
  <si>
    <r>
      <rPr>
        <sz val="11"/>
        <rFont val="ＭＳ 明朝"/>
        <family val="1"/>
        <charset val="128"/>
      </rPr>
      <t>　漁業違反件数は</t>
    </r>
    <r>
      <rPr>
        <sz val="11"/>
        <rFont val="Century"/>
        <family val="1"/>
      </rPr>
      <t>3</t>
    </r>
    <r>
      <rPr>
        <sz val="11"/>
        <rFont val="ＭＳ 明朝"/>
        <family val="1"/>
        <charset val="128"/>
      </rPr>
      <t>件で前年度より</t>
    </r>
    <r>
      <rPr>
        <sz val="11"/>
        <rFont val="Century"/>
        <family val="1"/>
      </rPr>
      <t>1</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5"/>
  </si>
  <si>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3</t>
    </r>
    <r>
      <rPr>
        <sz val="11"/>
        <rFont val="ＭＳ 明朝"/>
        <family val="1"/>
        <charset val="128"/>
      </rPr>
      <t>件（遊漁</t>
    </r>
    <r>
      <rPr>
        <sz val="11"/>
        <rFont val="Century"/>
        <family val="1"/>
      </rPr>
      <t>3</t>
    </r>
    <r>
      <rPr>
        <sz val="11"/>
        <rFont val="ＭＳ 明朝"/>
        <family val="1"/>
        <charset val="128"/>
      </rPr>
      <t>件）であり、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ユウギョ</t>
    </rPh>
    <phoneticPr fontId="15"/>
  </si>
  <si>
    <r>
      <rPr>
        <sz val="11"/>
        <rFont val="ＭＳ 明朝"/>
        <family val="1"/>
        <charset val="128"/>
      </rPr>
      <t>　前年度より調整規則違反が</t>
    </r>
    <r>
      <rPr>
        <sz val="11"/>
        <rFont val="Century"/>
        <family val="1"/>
      </rPr>
      <t>3</t>
    </r>
    <r>
      <rPr>
        <sz val="11"/>
        <rFont val="ＭＳ 明朝"/>
        <family val="1"/>
        <charset val="128"/>
      </rPr>
      <t>件から</t>
    </r>
    <r>
      <rPr>
        <sz val="11"/>
        <rFont val="Century"/>
        <family val="1"/>
      </rPr>
      <t>0</t>
    </r>
    <r>
      <rPr>
        <sz val="11"/>
        <rFont val="ＭＳ 明朝"/>
        <family val="1"/>
        <charset val="128"/>
      </rPr>
      <t>件に減少、海区指示違反が</t>
    </r>
    <r>
      <rPr>
        <sz val="11"/>
        <rFont val="Century"/>
        <family val="1"/>
      </rPr>
      <t>1</t>
    </r>
    <r>
      <rPr>
        <sz val="11"/>
        <rFont val="ＭＳ 明朝"/>
        <family val="1"/>
        <charset val="128"/>
      </rPr>
      <t>件から</t>
    </r>
    <r>
      <rPr>
        <sz val="11"/>
        <rFont val="Century"/>
        <family val="1"/>
      </rPr>
      <t>3</t>
    </r>
    <r>
      <rPr>
        <sz val="11"/>
        <rFont val="ＭＳ 明朝"/>
        <family val="1"/>
        <charset val="128"/>
      </rPr>
      <t>件に増加した。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ゾウカ</t>
    </rPh>
    <phoneticPr fontId="15"/>
  </si>
  <si>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7" eb="20">
      <t>ゼンネンド</t>
    </rPh>
    <rPh sb="21" eb="23">
      <t>ドウスウ</t>
    </rPh>
    <phoneticPr fontId="15"/>
  </si>
  <si>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5"/>
  </si>
  <si>
    <r>
      <rPr>
        <sz val="11"/>
        <rFont val="ＭＳ 明朝"/>
        <family val="1"/>
        <charset val="128"/>
      </rPr>
      <t>海　面</t>
    </r>
    <rPh sb="0" eb="1">
      <t>ウミ</t>
    </rPh>
    <rPh sb="2" eb="3">
      <t>メン</t>
    </rPh>
    <phoneticPr fontId="15"/>
  </si>
  <si>
    <r>
      <rPr>
        <sz val="11"/>
        <rFont val="ＭＳ 明朝"/>
        <family val="1"/>
        <charset val="128"/>
      </rPr>
      <t>海上取締</t>
    </r>
    <rPh sb="0" eb="2">
      <t>カイジョウ</t>
    </rPh>
    <rPh sb="2" eb="4">
      <t>トリシマ</t>
    </rPh>
    <phoneticPr fontId="15"/>
  </si>
  <si>
    <r>
      <t>3</t>
    </r>
    <r>
      <rPr>
        <sz val="11"/>
        <rFont val="ＭＳ 明朝"/>
        <family val="1"/>
        <charset val="128"/>
      </rPr>
      <t>件</t>
    </r>
    <rPh sb="1" eb="2">
      <t>ケン</t>
    </rPh>
    <phoneticPr fontId="15"/>
  </si>
  <si>
    <r>
      <rPr>
        <sz val="11"/>
        <rFont val="ＭＳ 明朝"/>
        <family val="1"/>
        <charset val="128"/>
      </rPr>
      <t>（－</t>
    </r>
    <r>
      <rPr>
        <sz val="11"/>
        <rFont val="Century"/>
        <family val="1"/>
      </rPr>
      <t>1</t>
    </r>
    <r>
      <rPr>
        <sz val="11"/>
        <rFont val="ＭＳ 明朝"/>
        <family val="1"/>
        <charset val="128"/>
      </rPr>
      <t>件）</t>
    </r>
    <phoneticPr fontId="15"/>
  </si>
  <si>
    <r>
      <rPr>
        <sz val="11"/>
        <rFont val="ＭＳ 明朝"/>
        <family val="1"/>
        <charset val="128"/>
      </rPr>
      <t>県　内　漁　船</t>
    </r>
    <rPh sb="0" eb="1">
      <t>ケン</t>
    </rPh>
    <rPh sb="2" eb="3">
      <t>ナイ</t>
    </rPh>
    <rPh sb="4" eb="5">
      <t>リョウ</t>
    </rPh>
    <rPh sb="6" eb="7">
      <t>セン</t>
    </rPh>
    <phoneticPr fontId="15"/>
  </si>
  <si>
    <r>
      <rPr>
        <sz val="11"/>
        <rFont val="ＭＳ 明朝"/>
        <family val="1"/>
        <charset val="128"/>
      </rPr>
      <t>そ　の　他</t>
    </r>
    <rPh sb="4" eb="5">
      <t>タ</t>
    </rPh>
    <phoneticPr fontId="15"/>
  </si>
  <si>
    <r>
      <rPr>
        <sz val="11"/>
        <rFont val="ＭＳ 明朝"/>
        <family val="1"/>
        <charset val="128"/>
      </rPr>
      <t>県　外　漁　船</t>
    </r>
    <phoneticPr fontId="15"/>
  </si>
  <si>
    <r>
      <t>0</t>
    </r>
    <r>
      <rPr>
        <sz val="11"/>
        <rFont val="ＭＳ 明朝"/>
        <family val="1"/>
        <charset val="128"/>
      </rPr>
      <t>件</t>
    </r>
    <phoneticPr fontId="15"/>
  </si>
  <si>
    <r>
      <rPr>
        <sz val="11"/>
        <rFont val="ＭＳ 明朝"/>
        <family val="1"/>
        <charset val="128"/>
      </rPr>
      <t>遊漁</t>
    </r>
    <phoneticPr fontId="15"/>
  </si>
  <si>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5"/>
  </si>
  <si>
    <r>
      <t>0</t>
    </r>
    <r>
      <rPr>
        <sz val="11"/>
        <rFont val="ＭＳ 明朝"/>
        <family val="1"/>
        <charset val="128"/>
      </rPr>
      <t>件</t>
    </r>
    <rPh sb="1" eb="2">
      <t>ケン</t>
    </rPh>
    <phoneticPr fontId="15"/>
  </si>
  <si>
    <r>
      <rPr>
        <sz val="11"/>
        <rFont val="ＭＳ 明朝"/>
        <family val="1"/>
        <charset val="128"/>
      </rPr>
      <t>　</t>
    </r>
    <phoneticPr fontId="15"/>
  </si>
  <si>
    <r>
      <rPr>
        <sz val="11"/>
        <rFont val="ＭＳ 明朝"/>
        <family val="1"/>
        <charset val="128"/>
      </rPr>
      <t>陸上取締</t>
    </r>
    <rPh sb="0" eb="2">
      <t>リクジョウ</t>
    </rPh>
    <rPh sb="2" eb="4">
      <t>トリシマ</t>
    </rPh>
    <phoneticPr fontId="15"/>
  </si>
  <si>
    <r>
      <t>0</t>
    </r>
    <r>
      <rPr>
        <sz val="11"/>
        <rFont val="ＭＳ 明朝"/>
        <family val="1"/>
        <charset val="128"/>
      </rPr>
      <t>件　</t>
    </r>
    <phoneticPr fontId="15"/>
  </si>
  <si>
    <r>
      <rPr>
        <sz val="11"/>
        <rFont val="ＭＳ 明朝"/>
        <family val="1"/>
        <charset val="128"/>
      </rPr>
      <t>（</t>
    </r>
    <r>
      <rPr>
        <sz val="11"/>
        <rFont val="Century"/>
        <family val="1"/>
      </rPr>
      <t>±0</t>
    </r>
    <r>
      <rPr>
        <sz val="11"/>
        <rFont val="ＭＳ 明朝"/>
        <family val="1"/>
        <charset val="128"/>
      </rPr>
      <t>件）</t>
    </r>
    <phoneticPr fontId="15"/>
  </si>
  <si>
    <r>
      <rPr>
        <sz val="11"/>
        <rFont val="ＭＳ 明朝"/>
        <family val="1"/>
        <charset val="128"/>
      </rPr>
      <t>内水面</t>
    </r>
    <rPh sb="0" eb="1">
      <t>ウチ</t>
    </rPh>
    <rPh sb="1" eb="2">
      <t>ミズ</t>
    </rPh>
    <rPh sb="2" eb="3">
      <t>メン</t>
    </rPh>
    <phoneticPr fontId="15"/>
  </si>
  <si>
    <r>
      <rPr>
        <sz val="11"/>
        <rFont val="ＭＳ 明朝"/>
        <family val="1"/>
        <charset val="128"/>
      </rPr>
      <t>合　計</t>
    </r>
    <rPh sb="0" eb="1">
      <t>ゴウ</t>
    </rPh>
    <rPh sb="2" eb="3">
      <t>ケイ</t>
    </rPh>
    <phoneticPr fontId="15"/>
  </si>
  <si>
    <r>
      <t>3</t>
    </r>
    <r>
      <rPr>
        <sz val="11"/>
        <rFont val="ＭＳ 明朝"/>
        <family val="1"/>
        <charset val="128"/>
      </rPr>
      <t>件</t>
    </r>
    <phoneticPr fontId="15"/>
  </si>
  <si>
    <r>
      <rPr>
        <sz val="11"/>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5"/>
  </si>
  <si>
    <r>
      <rPr>
        <sz val="11"/>
        <rFont val="ＭＳ 明朝"/>
        <family val="1"/>
        <charset val="128"/>
      </rPr>
      <t>　　　沿岸海洋観測　</t>
    </r>
    <r>
      <rPr>
        <sz val="11"/>
        <rFont val="Century"/>
        <family val="1"/>
      </rPr>
      <t>8</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7</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5"/>
  </si>
  <si>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19</t>
    </r>
    <r>
      <rPr>
        <sz val="11"/>
        <rFont val="ＭＳ 明朝"/>
        <family val="1"/>
        <charset val="128"/>
      </rPr>
      <t>日　</t>
    </r>
    <rPh sb="0" eb="1">
      <t>ゴウ</t>
    </rPh>
    <rPh sb="3" eb="4">
      <t>ケイ</t>
    </rPh>
    <rPh sb="7" eb="8">
      <t>ニチ</t>
    </rPh>
    <phoneticPr fontId="15"/>
  </si>
  <si>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</si>
  <si>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5"/>
  </si>
  <si>
    <r>
      <rPr>
        <sz val="11"/>
        <rFont val="ＭＳ 明朝"/>
        <family val="1"/>
        <charset val="128"/>
      </rPr>
      <t>　ディープＶ型性</t>
    </r>
    <phoneticPr fontId="15"/>
  </si>
  <si>
    <r>
      <rPr>
        <sz val="11"/>
        <rFont val="ＭＳ 明朝"/>
        <family val="1"/>
        <charset val="128"/>
      </rPr>
      <t>性能</t>
    </r>
    <rPh sb="0" eb="2">
      <t>セイノウ</t>
    </rPh>
    <phoneticPr fontId="15"/>
  </si>
  <si>
    <r>
      <rPr>
        <sz val="11"/>
        <rFont val="ＭＳ 明朝"/>
        <family val="1"/>
        <charset val="128"/>
      </rPr>
      <t>　航海速力　</t>
    </r>
    <r>
      <rPr>
        <sz val="11"/>
        <rFont val="Century"/>
        <family val="1"/>
      </rPr>
      <t xml:space="preserve">   35</t>
    </r>
    <r>
      <rPr>
        <sz val="11"/>
        <rFont val="ＭＳ 明朝"/>
        <family val="1"/>
        <charset val="128"/>
      </rPr>
      <t>ノット</t>
    </r>
    <phoneticPr fontId="15"/>
  </si>
  <si>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5"/>
  </si>
  <si>
    <r>
      <rPr>
        <sz val="11"/>
        <rFont val="ＭＳ 明朝"/>
        <family val="1"/>
        <charset val="128"/>
      </rPr>
      <t>船質</t>
    </r>
    <rPh sb="0" eb="1">
      <t>フネ</t>
    </rPh>
    <rPh sb="1" eb="2">
      <t>シツ</t>
    </rPh>
    <phoneticPr fontId="15"/>
  </si>
  <si>
    <r>
      <rPr>
        <sz val="11"/>
        <rFont val="ＭＳ 明朝"/>
        <family val="1"/>
        <charset val="128"/>
      </rPr>
      <t>　軽合金製</t>
    </r>
    <phoneticPr fontId="15"/>
  </si>
  <si>
    <r>
      <rPr>
        <sz val="11"/>
        <rFont val="ＭＳ 明朝"/>
        <family val="1"/>
        <charset val="128"/>
      </rPr>
      <t>　航続距離　</t>
    </r>
    <r>
      <rPr>
        <sz val="11"/>
        <rFont val="Century"/>
        <family val="1"/>
      </rPr>
      <t xml:space="preserve"> 350</t>
    </r>
    <r>
      <rPr>
        <sz val="11"/>
        <rFont val="ＭＳ 明朝"/>
        <family val="1"/>
        <charset val="128"/>
      </rPr>
      <t>浬</t>
    </r>
    <phoneticPr fontId="15"/>
  </si>
  <si>
    <r>
      <rPr>
        <sz val="11"/>
        <rFont val="ＭＳ 明朝"/>
        <family val="1"/>
        <charset val="128"/>
      </rPr>
      <t>　潮流観測装置</t>
    </r>
    <phoneticPr fontId="15"/>
  </si>
  <si>
    <r>
      <rPr>
        <sz val="11"/>
        <rFont val="ＭＳ 明朝"/>
        <family val="1"/>
        <charset val="128"/>
      </rPr>
      <t>主要寸法</t>
    </r>
    <rPh sb="0" eb="2">
      <t>シュヨウ</t>
    </rPh>
    <rPh sb="2" eb="4">
      <t>スンポウ</t>
    </rPh>
    <phoneticPr fontId="15"/>
  </si>
  <si>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15"/>
  </si>
  <si>
    <r>
      <rPr>
        <sz val="11"/>
        <rFont val="ＭＳ 明朝"/>
        <family val="1"/>
        <charset val="128"/>
      </rPr>
      <t>設備</t>
    </r>
    <rPh sb="0" eb="2">
      <t>セツビ</t>
    </rPh>
    <phoneticPr fontId="15"/>
  </si>
  <si>
    <r>
      <rPr>
        <sz val="11"/>
        <rFont val="ＭＳ 明朝"/>
        <family val="1"/>
        <charset val="128"/>
      </rPr>
      <t>　</t>
    </r>
    <r>
      <rPr>
        <sz val="11"/>
        <rFont val="Century"/>
        <family val="1"/>
      </rPr>
      <t>GPS</t>
    </r>
    <r>
      <rPr>
        <sz val="11"/>
        <rFont val="ＭＳ 明朝"/>
        <family val="1"/>
        <charset val="128"/>
      </rPr>
      <t>航法装置</t>
    </r>
    <phoneticPr fontId="15"/>
  </si>
  <si>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15"/>
  </si>
  <si>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15"/>
  </si>
  <si>
    <r>
      <rPr>
        <sz val="11"/>
        <rFont val="ＭＳ 明朝"/>
        <family val="1"/>
        <charset val="128"/>
      </rPr>
      <t>　航海用電子海図表示装置</t>
    </r>
    <phoneticPr fontId="15"/>
  </si>
  <si>
    <t xml:space="preserve">    </t>
  </si>
  <si>
    <r>
      <t xml:space="preserve"> </t>
    </r>
    <r>
      <rPr>
        <sz val="11"/>
        <rFont val="ＭＳ 明朝"/>
        <family val="1"/>
        <charset val="128"/>
      </rPr>
      <t>ｱﾏﾁｭｱ無線受信機）</t>
    </r>
    <phoneticPr fontId="15"/>
  </si>
  <si>
    <r>
      <rPr>
        <sz val="11"/>
        <rFont val="ＭＳ 明朝"/>
        <family val="1"/>
        <charset val="128"/>
      </rPr>
      <t>　幅</t>
    </r>
    <r>
      <rPr>
        <sz val="11"/>
        <rFont val="Century"/>
        <family val="1"/>
      </rPr>
      <t xml:space="preserve">                 5.50</t>
    </r>
    <r>
      <rPr>
        <sz val="11"/>
        <rFont val="ＭＳ 明朝"/>
        <family val="1"/>
        <charset val="128"/>
      </rPr>
      <t>メートル</t>
    </r>
    <phoneticPr fontId="15"/>
  </si>
  <si>
    <r>
      <rPr>
        <sz val="11"/>
        <rFont val="ＭＳ 明朝"/>
        <family val="1"/>
        <charset val="128"/>
      </rPr>
      <t>　レーダー（</t>
    </r>
    <r>
      <rPr>
        <sz val="11"/>
        <rFont val="Century"/>
        <family val="1"/>
      </rPr>
      <t>ARPA</t>
    </r>
    <r>
      <rPr>
        <sz val="11"/>
        <rFont val="ＭＳ 明朝"/>
        <family val="1"/>
        <charset val="128"/>
      </rPr>
      <t>付）</t>
    </r>
    <phoneticPr fontId="15"/>
  </si>
  <si>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</si>
  <si>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5"/>
  </si>
  <si>
    <r>
      <rPr>
        <sz val="11"/>
        <rFont val="ＭＳ 明朝"/>
        <family val="1"/>
        <charset val="128"/>
      </rPr>
      <t>　深さ</t>
    </r>
    <r>
      <rPr>
        <sz val="11"/>
        <rFont val="Century"/>
        <family val="1"/>
      </rPr>
      <t xml:space="preserve">             2.73</t>
    </r>
    <r>
      <rPr>
        <sz val="11"/>
        <rFont val="ＭＳ 明朝"/>
        <family val="1"/>
        <charset val="128"/>
      </rPr>
      <t>メートル</t>
    </r>
    <phoneticPr fontId="15"/>
  </si>
  <si>
    <r>
      <rPr>
        <sz val="11"/>
        <rFont val="ＭＳ 明朝"/>
        <family val="1"/>
        <charset val="128"/>
      </rPr>
      <t>　減揺装置</t>
    </r>
    <phoneticPr fontId="15"/>
  </si>
  <si>
    <r>
      <rPr>
        <sz val="11"/>
        <rFont val="ＭＳ 明朝"/>
        <family val="1"/>
        <charset val="128"/>
      </rPr>
      <t>　その他</t>
    </r>
    <r>
      <rPr>
        <sz val="11"/>
        <rFont val="Century"/>
        <family val="1"/>
      </rPr>
      <t xml:space="preserve"> 6</t>
    </r>
    <r>
      <rPr>
        <sz val="11"/>
        <rFont val="ＭＳ 明朝"/>
        <family val="1"/>
        <charset val="128"/>
      </rPr>
      <t>名</t>
    </r>
    <phoneticPr fontId="15"/>
  </si>
  <si>
    <r>
      <rPr>
        <sz val="11"/>
        <rFont val="ＭＳ 明朝"/>
        <family val="1"/>
        <charset val="128"/>
      </rPr>
      <t>総トン数</t>
    </r>
    <rPh sb="0" eb="1">
      <t>ソウ</t>
    </rPh>
    <rPh sb="3" eb="4">
      <t>スウ</t>
    </rPh>
    <phoneticPr fontId="15"/>
  </si>
  <si>
    <r>
      <rPr>
        <sz val="11"/>
        <rFont val="ＭＳ 明朝"/>
        <family val="1"/>
        <charset val="128"/>
      </rPr>
      <t>　</t>
    </r>
    <r>
      <rPr>
        <sz val="11"/>
        <rFont val="Century"/>
        <family val="1"/>
      </rPr>
      <t>52</t>
    </r>
    <r>
      <rPr>
        <sz val="11"/>
        <rFont val="ＭＳ 明朝"/>
        <family val="1"/>
        <charset val="128"/>
      </rPr>
      <t>トン</t>
    </r>
    <phoneticPr fontId="15"/>
  </si>
  <si>
    <r>
      <rPr>
        <sz val="11"/>
        <rFont val="ＭＳ 明朝"/>
        <family val="1"/>
        <charset val="128"/>
      </rPr>
      <t>　カラー魚群探知機</t>
    </r>
    <phoneticPr fontId="15"/>
  </si>
  <si>
    <r>
      <rPr>
        <sz val="11"/>
        <rFont val="ＭＳ 明朝"/>
        <family val="1"/>
        <charset val="128"/>
      </rPr>
      <t>進水年月日</t>
    </r>
    <phoneticPr fontId="15"/>
  </si>
  <si>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5"/>
  </si>
  <si>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</si>
  <si>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5"/>
  </si>
  <si>
    <r>
      <rPr>
        <sz val="11"/>
        <rFont val="ＭＳ 明朝"/>
        <family val="1"/>
        <charset val="128"/>
      </rPr>
      <t>　記録式魚群探知機</t>
    </r>
    <phoneticPr fontId="15"/>
  </si>
  <si>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</si>
  <si>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5"/>
  </si>
  <si>
    <r>
      <rPr>
        <sz val="11"/>
        <rFont val="ＭＳ 明朝"/>
        <family val="1"/>
        <charset val="128"/>
      </rPr>
      <t>　電動測深機</t>
    </r>
    <phoneticPr fontId="15"/>
  </si>
  <si>
    <t>１２　漁業無線</t>
    <phoneticPr fontId="1"/>
  </si>
  <si>
    <r>
      <t>(1)</t>
    </r>
    <r>
      <rPr>
        <sz val="12"/>
        <color rgb="FF000000"/>
        <rFont val="ＭＳ 明朝"/>
        <family val="1"/>
        <charset val="128"/>
      </rPr>
      <t>　山形県酒田漁業無線局</t>
    </r>
    <phoneticPr fontId="1"/>
  </si>
  <si>
    <t>開局年月日</t>
    <phoneticPr fontId="1"/>
  </si>
  <si>
    <t>　昭和26年7月3日</t>
  </si>
  <si>
    <t>呼出名称</t>
    <phoneticPr fontId="1"/>
  </si>
  <si>
    <t xml:space="preserve"> 「さかたぎょぎょう」</t>
  </si>
  <si>
    <t>電波の型式</t>
    <phoneticPr fontId="1"/>
  </si>
  <si>
    <t>　周波数、空中線電力</t>
  </si>
  <si>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</si>
  <si>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</si>
  <si>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</si>
  <si>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</si>
  <si>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1"/>
  </si>
  <si>
    <t>2394.5</t>
    <phoneticPr fontId="1"/>
  </si>
  <si>
    <r>
      <t>50</t>
    </r>
    <r>
      <rPr>
        <sz val="12"/>
        <color rgb="FF000000"/>
        <rFont val="ＭＳ 明朝"/>
        <family val="1"/>
        <charset val="128"/>
      </rPr>
      <t>Ｗ</t>
    </r>
  </si>
  <si>
    <t>無線機器</t>
    <phoneticPr fontId="1"/>
  </si>
  <si>
    <r>
      <rPr>
        <sz val="12"/>
        <color rgb="FF000000"/>
        <rFont val="ＭＳ 明朝"/>
        <family val="1"/>
        <charset val="128"/>
      </rPr>
      <t>送信機</t>
    </r>
  </si>
  <si>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1"/>
  </si>
  <si>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1"/>
  </si>
  <si>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</si>
  <si>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1"/>
  </si>
  <si>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1"/>
  </si>
  <si>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</si>
  <si>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1"/>
  </si>
  <si>
    <t>所属船舶数7隻</t>
    <phoneticPr fontId="1"/>
  </si>
  <si>
    <t>令和4年度無線通信実績</t>
    <rPh sb="0" eb="2">
      <t>レイワ</t>
    </rPh>
    <phoneticPr fontId="1"/>
  </si>
  <si>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</si>
  <si>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</si>
  <si>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</si>
  <si>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1"/>
  </si>
  <si>
    <r>
      <rPr>
        <sz val="12"/>
        <color theme="1"/>
        <rFont val="ＭＳ 明朝"/>
        <family val="1"/>
        <charset val="128"/>
      </rPr>
      <t>漁業指導監督通信</t>
    </r>
  </si>
  <si>
    <r>
      <t xml:space="preserve">  15</t>
    </r>
    <r>
      <rPr>
        <sz val="12"/>
        <color theme="1"/>
        <rFont val="ＭＳ 明朝"/>
        <family val="1"/>
        <charset val="128"/>
      </rPr>
      <t>時間</t>
    </r>
    <r>
      <rPr>
        <sz val="12"/>
        <color theme="1"/>
        <rFont val="Century"/>
        <family val="1"/>
      </rPr>
      <t>06</t>
    </r>
    <r>
      <rPr>
        <sz val="12"/>
        <color theme="1"/>
        <rFont val="ＭＳ 明朝"/>
        <family val="1"/>
        <charset val="128"/>
      </rPr>
      <t>分</t>
    </r>
    <phoneticPr fontId="1"/>
  </si>
  <si>
    <r>
      <rPr>
        <sz val="12"/>
        <color theme="1"/>
        <rFont val="ＭＳ 明朝"/>
        <family val="1"/>
        <charset val="128"/>
      </rPr>
      <t>定時連絡通信</t>
    </r>
  </si>
  <si>
    <r>
      <t>110</t>
    </r>
    <r>
      <rPr>
        <sz val="12"/>
        <color theme="1"/>
        <rFont val="ＭＳ 明朝"/>
        <family val="1"/>
        <charset val="128"/>
      </rPr>
      <t>時間</t>
    </r>
    <r>
      <rPr>
        <sz val="12"/>
        <color theme="1"/>
        <rFont val="Century"/>
        <family val="1"/>
      </rPr>
      <t>00</t>
    </r>
    <r>
      <rPr>
        <sz val="12"/>
        <color theme="1"/>
        <rFont val="ＭＳ 明朝"/>
        <family val="1"/>
        <charset val="128"/>
      </rPr>
      <t>分</t>
    </r>
    <phoneticPr fontId="1"/>
  </si>
  <si>
    <r>
      <rPr>
        <sz val="12"/>
        <color theme="1"/>
        <rFont val="ＭＳ 明朝"/>
        <family val="1"/>
        <charset val="128"/>
      </rPr>
      <t>海上安全情報</t>
    </r>
  </si>
  <si>
    <r>
      <t xml:space="preserve">  36</t>
    </r>
    <r>
      <rPr>
        <sz val="12"/>
        <color theme="1"/>
        <rFont val="ＭＳ 明朝"/>
        <family val="1"/>
        <charset val="128"/>
      </rPr>
      <t>時間</t>
    </r>
    <r>
      <rPr>
        <sz val="12"/>
        <color theme="1"/>
        <rFont val="Century"/>
        <family val="1"/>
      </rPr>
      <t>58</t>
    </r>
    <r>
      <rPr>
        <sz val="12"/>
        <color theme="1"/>
        <rFont val="ＭＳ 明朝"/>
        <family val="1"/>
        <charset val="128"/>
      </rPr>
      <t>分</t>
    </r>
    <phoneticPr fontId="1"/>
  </si>
  <si>
    <r>
      <rPr>
        <sz val="12"/>
        <color theme="1"/>
        <rFont val="ＭＳ 明朝"/>
        <family val="1"/>
        <charset val="128"/>
      </rPr>
      <t>海上気象周知通信</t>
    </r>
  </si>
  <si>
    <r>
      <t>113</t>
    </r>
    <r>
      <rPr>
        <sz val="12"/>
        <color theme="1"/>
        <rFont val="ＭＳ 明朝"/>
        <family val="1"/>
        <charset val="128"/>
      </rPr>
      <t>時間</t>
    </r>
    <r>
      <rPr>
        <sz val="12"/>
        <color theme="1"/>
        <rFont val="Century"/>
        <family val="1"/>
      </rPr>
      <t>16</t>
    </r>
    <r>
      <rPr>
        <sz val="12"/>
        <color theme="1"/>
        <rFont val="ＭＳ 明朝"/>
        <family val="1"/>
        <charset val="128"/>
      </rPr>
      <t>分</t>
    </r>
    <phoneticPr fontId="1"/>
  </si>
  <si>
    <r>
      <rPr>
        <sz val="12"/>
        <color theme="1"/>
        <rFont val="ＭＳ 明朝"/>
        <family val="1"/>
        <charset val="128"/>
      </rPr>
      <t>その他</t>
    </r>
  </si>
  <si>
    <r>
      <t>9</t>
    </r>
    <r>
      <rPr>
        <sz val="12"/>
        <color theme="1"/>
        <rFont val="ＭＳ 明朝"/>
        <family val="1"/>
        <charset val="128"/>
      </rPr>
      <t>分</t>
    </r>
    <phoneticPr fontId="1"/>
  </si>
  <si>
    <r>
      <rPr>
        <sz val="12"/>
        <color theme="1"/>
        <rFont val="ＭＳ 明朝"/>
        <family val="1"/>
        <charset val="128"/>
      </rPr>
      <t>計</t>
    </r>
  </si>
  <si>
    <r>
      <t>275</t>
    </r>
    <r>
      <rPr>
        <sz val="12"/>
        <color theme="1"/>
        <rFont val="ＭＳ 明朝"/>
        <family val="1"/>
        <charset val="128"/>
      </rPr>
      <t>時間</t>
    </r>
    <r>
      <rPr>
        <sz val="12"/>
        <color theme="1"/>
        <rFont val="Century"/>
        <family val="1"/>
      </rPr>
      <t>19</t>
    </r>
    <r>
      <rPr>
        <sz val="12"/>
        <color theme="1"/>
        <rFont val="ＭＳ 明朝"/>
        <family val="1"/>
        <charset val="128"/>
      </rPr>
      <t>分</t>
    </r>
    <phoneticPr fontId="1"/>
  </si>
  <si>
    <r>
      <rPr>
        <sz val="12"/>
        <color theme="1"/>
        <rFont val="ＭＳ 明朝"/>
        <family val="1"/>
        <charset val="128"/>
      </rPr>
      <t>漁　業　通　信</t>
    </r>
    <phoneticPr fontId="1"/>
  </si>
  <si>
    <r>
      <t>394</t>
    </r>
    <r>
      <rPr>
        <sz val="12"/>
        <color theme="1"/>
        <rFont val="ＭＳ 明朝"/>
        <family val="1"/>
        <charset val="128"/>
      </rPr>
      <t>時間</t>
    </r>
    <r>
      <rPr>
        <sz val="12"/>
        <color theme="1"/>
        <rFont val="Century"/>
        <family val="1"/>
      </rPr>
      <t>59</t>
    </r>
    <r>
      <rPr>
        <sz val="12"/>
        <color theme="1"/>
        <rFont val="ＭＳ 明朝"/>
        <family val="1"/>
        <charset val="128"/>
      </rPr>
      <t>分</t>
    </r>
    <phoneticPr fontId="1"/>
  </si>
  <si>
    <r>
      <rPr>
        <sz val="12"/>
        <color theme="1"/>
        <rFont val="ＭＳ 明朝"/>
        <family val="1"/>
        <charset val="128"/>
      </rPr>
      <t>総　　　　　計</t>
    </r>
    <phoneticPr fontId="1"/>
  </si>
  <si>
    <r>
      <t>670</t>
    </r>
    <r>
      <rPr>
        <sz val="12"/>
        <color theme="1"/>
        <rFont val="ＭＳ 明朝"/>
        <family val="1"/>
        <charset val="128"/>
      </rPr>
      <t>時間</t>
    </r>
    <r>
      <rPr>
        <sz val="12"/>
        <color theme="1"/>
        <rFont val="Century"/>
        <family val="1"/>
      </rPr>
      <t>28</t>
    </r>
    <r>
      <rPr>
        <sz val="12"/>
        <color theme="1"/>
        <rFont val="ＭＳ 明朝"/>
        <family val="1"/>
        <charset val="128"/>
      </rPr>
      <t>分</t>
    </r>
    <phoneticPr fontId="1"/>
  </si>
  <si>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1"/>
  </si>
  <si>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</si>
  <si>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</si>
  <si>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</si>
  <si>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</si>
  <si>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</si>
  <si>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1"/>
  </si>
  <si>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1"/>
  </si>
  <si>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</si>
  <si>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</si>
  <si>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</si>
  <si>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</si>
  <si>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</si>
  <si>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1"/>
  </si>
  <si>
    <t>A3E</t>
  </si>
  <si>
    <r>
      <rPr>
        <sz val="11"/>
        <color theme="1"/>
        <rFont val="ＭＳ 明朝"/>
        <family val="1"/>
        <charset val="128"/>
      </rPr>
      <t>周波数</t>
    </r>
    <r>
      <rPr>
        <sz val="11"/>
        <color theme="1"/>
        <rFont val="Century"/>
        <family val="1"/>
      </rPr>
      <t>(KHz)</t>
    </r>
    <phoneticPr fontId="1"/>
  </si>
  <si>
    <t>27524  27892</t>
  </si>
  <si>
    <t>27524  27740</t>
  </si>
  <si>
    <t>27524  27932</t>
  </si>
  <si>
    <t>27524  27836</t>
  </si>
  <si>
    <r>
      <rPr>
        <sz val="11"/>
        <color theme="1"/>
        <rFont val="ＭＳ 明朝"/>
        <family val="1"/>
        <charset val="128"/>
      </rPr>
      <t>空中線電力</t>
    </r>
    <phoneticPr fontId="1"/>
  </si>
  <si>
    <t>1W</t>
  </si>
  <si>
    <r>
      <rPr>
        <sz val="11"/>
        <color theme="1"/>
        <rFont val="ＭＳ 明朝"/>
        <family val="1"/>
        <charset val="128"/>
      </rPr>
      <t>所属船舶数</t>
    </r>
    <phoneticPr fontId="1"/>
  </si>
  <si>
    <r>
      <rPr>
        <sz val="11"/>
        <color theme="1"/>
        <rFont val="ＭＳ 明朝"/>
        <family val="1"/>
        <charset val="128"/>
      </rPr>
      <t>所在地</t>
    </r>
    <phoneticPr fontId="1"/>
  </si>
  <si>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1"/>
  </si>
  <si>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1"/>
  </si>
  <si>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</si>
  <si>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</si>
  <si>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1"/>
  </si>
  <si>
    <r>
      <rPr>
        <sz val="11"/>
        <color theme="1"/>
        <rFont val="ＭＳ 明朝"/>
        <family val="1"/>
        <charset val="128"/>
      </rPr>
      <t>通信の種類</t>
    </r>
    <phoneticPr fontId="1"/>
  </si>
  <si>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</si>
  <si>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</si>
  <si>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1"/>
  </si>
  <si>
    <r>
      <t xml:space="preserve"> </t>
    </r>
    <r>
      <rPr>
        <sz val="11"/>
        <color theme="1"/>
        <rFont val="ＭＳ 明朝"/>
        <family val="1"/>
        <charset val="128"/>
      </rPr>
      <t>時間</t>
    </r>
    <phoneticPr fontId="1"/>
  </si>
  <si>
    <r>
      <rPr>
        <sz val="11"/>
        <color theme="1"/>
        <rFont val="ＭＳ 明朝"/>
        <family val="1"/>
        <charset val="128"/>
      </rPr>
      <t>漁　業　通　信</t>
    </r>
    <phoneticPr fontId="1"/>
  </si>
  <si>
    <r>
      <rPr>
        <sz val="11"/>
        <color theme="1"/>
        <rFont val="ＭＳ 明朝"/>
        <family val="1"/>
        <charset val="128"/>
      </rPr>
      <t>計</t>
    </r>
    <phoneticPr fontId="1"/>
  </si>
  <si>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</si>
  <si>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15"/>
  </si>
  <si>
    <r>
      <t xml:space="preserve"> </t>
    </r>
    <r>
      <rPr>
        <sz val="11"/>
        <rFont val="ＭＳ 明朝"/>
        <family val="1"/>
        <charset val="128"/>
      </rPr>
      <t>　山形県が事業主体となり、漁港内の静穏度と安全な航路確保の他、耐震化・耐津波化を進めるため、飛島漁港、由良漁港を整備するとともに、飛島漁港、吹浦漁港、由良漁港、堅苔沢漁港、米子漁港において施設の長寿命化を図る。
　また吹浦漁港、小波渡漁港及び米子漁港では漁港機能増進として、浚渫・係留施設等の改良の他、機能保全計画の更新を実施する。
　さらに、山形県沿岸において</t>
    </r>
    <r>
      <rPr>
        <sz val="11"/>
        <rFont val="ＭＳ 明朝"/>
        <family val="1"/>
        <charset val="128"/>
      </rPr>
      <t>増殖礁設置等の漁場整備を行うほか、飛島漁港の陸閘自動化を進める。</t>
    </r>
    <rPh sb="30" eb="31">
      <t>ホカ</t>
    </rPh>
    <rPh sb="32" eb="35">
      <t>タイシンカ</t>
    </rPh>
    <rPh sb="36" eb="40">
      <t>タイツナミカ</t>
    </rPh>
    <rPh sb="41" eb="42">
      <t>スス</t>
    </rPh>
    <rPh sb="52" eb="54">
      <t>ユラ</t>
    </rPh>
    <rPh sb="54" eb="56">
      <t>ギョコウ</t>
    </rPh>
    <rPh sb="66" eb="67">
      <t>ト</t>
    </rPh>
    <rPh sb="67" eb="70">
      <t>シマギョコウ</t>
    </rPh>
    <rPh sb="71" eb="73">
      <t>フクウラ</t>
    </rPh>
    <rPh sb="73" eb="75">
      <t>ギョコウ</t>
    </rPh>
    <rPh sb="76" eb="80">
      <t>ユラギョコウ</t>
    </rPh>
    <rPh sb="81" eb="84">
      <t>カタノリザワ</t>
    </rPh>
    <rPh sb="84" eb="86">
      <t>ギョコウ</t>
    </rPh>
    <rPh sb="87" eb="89">
      <t>ヨナゴ</t>
    </rPh>
    <rPh sb="89" eb="91">
      <t>ギョコウ</t>
    </rPh>
    <rPh sb="95" eb="97">
      <t>シセツ</t>
    </rPh>
    <rPh sb="98" eb="100">
      <t>チョウジュ</t>
    </rPh>
    <rPh sb="100" eb="101">
      <t>イノチ</t>
    </rPh>
    <rPh sb="101" eb="102">
      <t>カ</t>
    </rPh>
    <rPh sb="103" eb="104">
      <t>ハカ</t>
    </rPh>
    <rPh sb="115" eb="118">
      <t>コバト</t>
    </rPh>
    <rPh sb="118" eb="120">
      <t>ギョコウ</t>
    </rPh>
    <rPh sb="120" eb="121">
      <t>オヨ</t>
    </rPh>
    <rPh sb="122" eb="124">
      <t>ヨナゴ</t>
    </rPh>
    <rPh sb="124" eb="126">
      <t>ギョコウ</t>
    </rPh>
    <rPh sb="128" eb="130">
      <t>ギョコウ</t>
    </rPh>
    <rPh sb="130" eb="132">
      <t>キノウ</t>
    </rPh>
    <rPh sb="132" eb="134">
      <t>ゾウシン</t>
    </rPh>
    <rPh sb="138" eb="140">
      <t>シュンセツ</t>
    </rPh>
    <rPh sb="141" eb="145">
      <t>ケイリュウシセツ</t>
    </rPh>
    <rPh sb="145" eb="146">
      <t>トウ</t>
    </rPh>
    <rPh sb="147" eb="149">
      <t>カイリョウ</t>
    </rPh>
    <rPh sb="150" eb="151">
      <t>ホカ</t>
    </rPh>
    <rPh sb="152" eb="154">
      <t>キノウ</t>
    </rPh>
    <rPh sb="154" eb="158">
      <t>ホゼンケイカク</t>
    </rPh>
    <rPh sb="159" eb="161">
      <t>コウシン</t>
    </rPh>
    <rPh sb="162" eb="164">
      <t>ジッシ</t>
    </rPh>
    <rPh sb="182" eb="185">
      <t>ゾウショクショウ</t>
    </rPh>
    <rPh sb="185" eb="187">
      <t>セッチ</t>
    </rPh>
    <rPh sb="187" eb="188">
      <t>トウ</t>
    </rPh>
    <rPh sb="199" eb="201">
      <t>トビシマ</t>
    </rPh>
    <rPh sb="201" eb="203">
      <t>ギョコウ</t>
    </rPh>
    <rPh sb="204" eb="206">
      <t>リッコウ</t>
    </rPh>
    <rPh sb="206" eb="209">
      <t>ジドウカ</t>
    </rPh>
    <rPh sb="210" eb="211">
      <t>スス</t>
    </rPh>
    <phoneticPr fontId="15"/>
  </si>
  <si>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</si>
  <si>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15"/>
  </si>
  <si>
    <r>
      <rPr>
        <sz val="11"/>
        <rFont val="ＭＳ 明朝"/>
        <family val="1"/>
        <charset val="128"/>
      </rPr>
      <t>実施場所</t>
    </r>
    <phoneticPr fontId="15"/>
  </si>
  <si>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</si>
  <si>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</si>
  <si>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</si>
  <si>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</si>
  <si>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</si>
  <si>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phoneticPr fontId="15"/>
  </si>
  <si>
    <r>
      <rPr>
        <sz val="11"/>
        <rFont val="ＭＳ 明朝"/>
        <family val="1"/>
        <charset val="128"/>
      </rPr>
      <t>飛島漁港</t>
    </r>
    <phoneticPr fontId="15"/>
  </si>
  <si>
    <r>
      <rPr>
        <sz val="11"/>
        <rFont val="ＭＳ 明朝"/>
        <family val="1"/>
        <charset val="128"/>
      </rPr>
      <t>機能強化事業</t>
    </r>
    <rPh sb="0" eb="4">
      <t>キノウキョウカ</t>
    </rPh>
    <rPh sb="4" eb="6">
      <t>ジギョウ</t>
    </rPh>
    <phoneticPr fontId="15"/>
  </si>
  <si>
    <t>(8/10)</t>
    <phoneticPr fontId="15"/>
  </si>
  <si>
    <t>(2/10)</t>
    <phoneticPr fontId="15"/>
  </si>
  <si>
    <r>
      <rPr>
        <sz val="11"/>
        <rFont val="ＭＳ 明朝"/>
        <family val="1"/>
        <charset val="128"/>
      </rPr>
      <t>うち補正　</t>
    </r>
    <r>
      <rPr>
        <sz val="11"/>
        <rFont val="Century"/>
        <family val="1"/>
      </rPr>
      <t>50,000</t>
    </r>
    <phoneticPr fontId="15"/>
  </si>
  <si>
    <r>
      <rPr>
        <sz val="11"/>
        <rFont val="ＭＳ 明朝"/>
        <family val="1"/>
        <charset val="128"/>
      </rPr>
      <t>勝浦地区</t>
    </r>
    <phoneticPr fontId="15"/>
  </si>
  <si>
    <r>
      <rPr>
        <sz val="11"/>
        <rFont val="ＭＳ 明朝"/>
        <family val="1"/>
        <charset val="128"/>
      </rPr>
      <t>耐震補強</t>
    </r>
    <r>
      <rPr>
        <sz val="11"/>
        <rFont val="Century"/>
        <family val="1"/>
      </rPr>
      <t xml:space="preserve"> </t>
    </r>
    <r>
      <rPr>
        <sz val="11"/>
        <rFont val="ＭＳ 明朝"/>
        <family val="1"/>
        <charset val="128"/>
      </rPr>
      <t>　防波堤</t>
    </r>
    <r>
      <rPr>
        <sz val="11"/>
        <rFont val="Century"/>
        <family val="1"/>
      </rPr>
      <t xml:space="preserve">(2)  </t>
    </r>
    <r>
      <rPr>
        <sz val="11"/>
        <rFont val="ＭＳ 明朝"/>
        <family val="1"/>
        <charset val="128"/>
      </rPr>
      <t>改良</t>
    </r>
    <rPh sb="6" eb="9">
      <t>ボウハテイ</t>
    </rPh>
    <rPh sb="14" eb="16">
      <t>カイリョウ</t>
    </rPh>
    <phoneticPr fontId="15"/>
  </si>
  <si>
    <t>L=15m</t>
    <phoneticPr fontId="15"/>
  </si>
  <si>
    <r>
      <rPr>
        <sz val="11"/>
        <rFont val="ＭＳ 明朝"/>
        <family val="1"/>
        <charset val="128"/>
      </rPr>
      <t>機能保全事業</t>
    </r>
    <rPh sb="0" eb="4">
      <t>キノウホゼン</t>
    </rPh>
    <rPh sb="4" eb="6">
      <t>ジギョウ</t>
    </rPh>
    <phoneticPr fontId="15"/>
  </si>
  <si>
    <r>
      <t>(5.5</t>
    </r>
    <r>
      <rPr>
        <sz val="11"/>
        <rFont val="ＭＳ 明朝"/>
        <family val="1"/>
        <charset val="128"/>
      </rPr>
      <t>～</t>
    </r>
    <r>
      <rPr>
        <sz val="11"/>
        <rFont val="Century"/>
        <family val="1"/>
      </rPr>
      <t>8
/10)</t>
    </r>
    <phoneticPr fontId="15"/>
  </si>
  <si>
    <r>
      <t>(2</t>
    </r>
    <r>
      <rPr>
        <sz val="11"/>
        <rFont val="ＭＳ 明朝"/>
        <family val="1"/>
        <charset val="128"/>
      </rPr>
      <t>～</t>
    </r>
    <r>
      <rPr>
        <sz val="11"/>
        <rFont val="Century"/>
        <family val="1"/>
      </rPr>
      <t>4.5
/10)</t>
    </r>
    <phoneticPr fontId="15"/>
  </si>
  <si>
    <r>
      <rPr>
        <sz val="11"/>
        <rFont val="ＭＳ 明朝"/>
        <family val="1"/>
        <charset val="128"/>
      </rPr>
      <t>うち補正　</t>
    </r>
    <r>
      <rPr>
        <sz val="11"/>
        <rFont val="Century"/>
        <family val="1"/>
      </rPr>
      <t>52,300</t>
    </r>
    <phoneticPr fontId="15"/>
  </si>
  <si>
    <r>
      <rPr>
        <sz val="11"/>
        <rFont val="ＭＳ 明朝"/>
        <family val="1"/>
        <charset val="128"/>
      </rPr>
      <t>東第</t>
    </r>
    <r>
      <rPr>
        <sz val="11"/>
        <rFont val="Century"/>
        <family val="1"/>
      </rPr>
      <t>3</t>
    </r>
    <r>
      <rPr>
        <sz val="11"/>
        <rFont val="ＭＳ 明朝"/>
        <family val="1"/>
        <charset val="128"/>
      </rPr>
      <t>防波堤補修外（勝浦地区）、機能保全計画更新</t>
    </r>
    <rPh sb="0" eb="1">
      <t>ヒガシ</t>
    </rPh>
    <rPh sb="1" eb="2">
      <t>ダイ</t>
    </rPh>
    <rPh sb="3" eb="6">
      <t>ボウハテイ</t>
    </rPh>
    <rPh sb="6" eb="8">
      <t>ホシュウ</t>
    </rPh>
    <rPh sb="8" eb="9">
      <t>ホカ</t>
    </rPh>
    <rPh sb="10" eb="14">
      <t>カツウラチク</t>
    </rPh>
    <rPh sb="16" eb="22">
      <t>キノウホゼンケイカク</t>
    </rPh>
    <rPh sb="22" eb="24">
      <t>コウシン</t>
    </rPh>
    <phoneticPr fontId="15"/>
  </si>
  <si>
    <r>
      <t>1</t>
    </r>
    <r>
      <rPr>
        <sz val="11"/>
        <rFont val="ＭＳ 明朝"/>
        <family val="1"/>
        <charset val="128"/>
      </rPr>
      <t>式</t>
    </r>
    <rPh sb="1" eb="2">
      <t>シキ</t>
    </rPh>
    <phoneticPr fontId="15"/>
  </si>
  <si>
    <r>
      <rPr>
        <sz val="11"/>
        <rFont val="ＭＳ 明朝"/>
        <family val="1"/>
        <charset val="128"/>
      </rPr>
      <t>海岸保全事業（津波対策）</t>
    </r>
    <rPh sb="0" eb="4">
      <t>カイガンホゼン</t>
    </rPh>
    <rPh sb="4" eb="6">
      <t>ジギョウ</t>
    </rPh>
    <rPh sb="7" eb="11">
      <t>ツナミタイサク</t>
    </rPh>
    <phoneticPr fontId="15"/>
  </si>
  <si>
    <r>
      <rPr>
        <sz val="11"/>
        <rFont val="ＭＳ 明朝"/>
        <family val="1"/>
        <charset val="128"/>
      </rPr>
      <t>陸閘改良（自動化）</t>
    </r>
    <rPh sb="0" eb="2">
      <t>リッコウ</t>
    </rPh>
    <rPh sb="2" eb="4">
      <t>カイリョウ</t>
    </rPh>
    <rPh sb="5" eb="8">
      <t>ジドウカ</t>
    </rPh>
    <phoneticPr fontId="15"/>
  </si>
  <si>
    <r>
      <rPr>
        <sz val="11"/>
        <rFont val="ＭＳ 明朝"/>
        <family val="1"/>
        <charset val="128"/>
      </rPr>
      <t>吹浦漁港</t>
    </r>
    <rPh sb="0" eb="2">
      <t>フクラ</t>
    </rPh>
    <phoneticPr fontId="15"/>
  </si>
  <si>
    <t>(5/10)</t>
    <phoneticPr fontId="15"/>
  </si>
  <si>
    <r>
      <rPr>
        <sz val="11"/>
        <rFont val="ＭＳ 明朝"/>
        <family val="1"/>
        <charset val="128"/>
      </rPr>
      <t>うち補正　</t>
    </r>
    <r>
      <rPr>
        <sz val="11"/>
        <rFont val="Century"/>
        <family val="1"/>
      </rPr>
      <t>100,000</t>
    </r>
    <rPh sb="2" eb="4">
      <t>ホセイ</t>
    </rPh>
    <phoneticPr fontId="15"/>
  </si>
  <si>
    <r>
      <rPr>
        <sz val="11"/>
        <rFont val="ＭＳ 明朝"/>
        <family val="1"/>
        <charset val="128"/>
      </rPr>
      <t>浚渫</t>
    </r>
    <phoneticPr fontId="15"/>
  </si>
  <si>
    <r>
      <rPr>
        <sz val="11"/>
        <rFont val="ＭＳ 明朝"/>
        <family val="1"/>
        <charset val="128"/>
      </rPr>
      <t>機能増進事業</t>
    </r>
    <rPh sb="0" eb="4">
      <t>キノウゾウシン</t>
    </rPh>
    <rPh sb="4" eb="6">
      <t>ジギョウ</t>
    </rPh>
    <phoneticPr fontId="15"/>
  </si>
  <si>
    <r>
      <rPr>
        <sz val="11"/>
        <rFont val="ＭＳ 明朝"/>
        <family val="1"/>
        <charset val="128"/>
      </rPr>
      <t>うち補正　</t>
    </r>
    <r>
      <rPr>
        <sz val="11"/>
        <rFont val="Century"/>
        <family val="1"/>
      </rPr>
      <t>62,000</t>
    </r>
    <phoneticPr fontId="15"/>
  </si>
  <si>
    <r>
      <rPr>
        <sz val="11"/>
        <rFont val="ＭＳ 明朝"/>
        <family val="1"/>
        <charset val="128"/>
      </rPr>
      <t>係留施設外、機能保全計画更新</t>
    </r>
    <rPh sb="0" eb="4">
      <t>ケイリュウシセツ</t>
    </rPh>
    <rPh sb="4" eb="5">
      <t>ホカ</t>
    </rPh>
    <rPh sb="6" eb="12">
      <t>キノウホゼンケイカク</t>
    </rPh>
    <rPh sb="12" eb="14">
      <t>コウシン</t>
    </rPh>
    <phoneticPr fontId="15"/>
  </si>
  <si>
    <r>
      <rPr>
        <sz val="11"/>
        <rFont val="ＭＳ 明朝"/>
        <family val="1"/>
        <charset val="128"/>
      </rPr>
      <t>由良漁港</t>
    </r>
    <phoneticPr fontId="15"/>
  </si>
  <si>
    <r>
      <rPr>
        <sz val="11"/>
        <rFont val="ＭＳ 明朝"/>
        <family val="1"/>
        <charset val="128"/>
      </rPr>
      <t>耐震補強</t>
    </r>
    <r>
      <rPr>
        <sz val="11"/>
        <rFont val="Century"/>
        <family val="1"/>
      </rPr>
      <t xml:space="preserve">   </t>
    </r>
    <phoneticPr fontId="15"/>
  </si>
  <si>
    <r>
      <rPr>
        <sz val="10"/>
        <rFont val="ＭＳ 明朝"/>
        <family val="1"/>
        <charset val="128"/>
      </rPr>
      <t>西防波堤</t>
    </r>
    <r>
      <rPr>
        <sz val="10"/>
        <rFont val="Century"/>
        <family val="1"/>
      </rPr>
      <t>(B)</t>
    </r>
    <r>
      <rPr>
        <sz val="10"/>
        <rFont val="ＭＳ 明朝"/>
        <family val="1"/>
        <charset val="128"/>
      </rPr>
      <t>改良・ブロック据付</t>
    </r>
    <rPh sb="7" eb="9">
      <t>カイリョウ</t>
    </rPh>
    <rPh sb="14" eb="16">
      <t>スエツケ</t>
    </rPh>
    <phoneticPr fontId="15"/>
  </si>
  <si>
    <t>L=60m</t>
    <phoneticPr fontId="15"/>
  </si>
  <si>
    <r>
      <rPr>
        <sz val="11"/>
        <rFont val="ＭＳ 明朝"/>
        <family val="1"/>
        <charset val="128"/>
      </rPr>
      <t>うち補正　</t>
    </r>
    <r>
      <rPr>
        <sz val="11"/>
        <rFont val="Century"/>
        <family val="1"/>
      </rPr>
      <t>13,000</t>
    </r>
    <rPh sb="2" eb="4">
      <t>ホセイ</t>
    </rPh>
    <phoneticPr fontId="15"/>
  </si>
  <si>
    <r>
      <rPr>
        <sz val="11"/>
        <rFont val="ＭＳ 明朝"/>
        <family val="1"/>
        <charset val="128"/>
      </rPr>
      <t>機能保全計画更新</t>
    </r>
    <rPh sb="0" eb="6">
      <t>キノウホゼンケイカク</t>
    </rPh>
    <rPh sb="6" eb="8">
      <t>コウシン</t>
    </rPh>
    <phoneticPr fontId="15"/>
  </si>
  <si>
    <r>
      <rPr>
        <sz val="11"/>
        <rFont val="ＭＳ 明朝"/>
        <family val="1"/>
        <charset val="128"/>
      </rPr>
      <t>堅苔沢漁港</t>
    </r>
    <rPh sb="0" eb="3">
      <t>カタノリザワ</t>
    </rPh>
    <rPh sb="3" eb="5">
      <t>ギョコウ</t>
    </rPh>
    <phoneticPr fontId="15"/>
  </si>
  <si>
    <r>
      <rPr>
        <sz val="11"/>
        <rFont val="ＭＳ 明朝"/>
        <family val="1"/>
        <charset val="128"/>
      </rPr>
      <t>米子漁港</t>
    </r>
    <rPh sb="0" eb="2">
      <t>ヨナゴ</t>
    </rPh>
    <rPh sb="2" eb="4">
      <t>ギョコウ</t>
    </rPh>
    <phoneticPr fontId="15"/>
  </si>
  <si>
    <r>
      <rPr>
        <sz val="11"/>
        <rFont val="ＭＳ 明朝"/>
        <family val="1"/>
        <charset val="128"/>
      </rPr>
      <t>北防波堤消波ブロック撤去再設置・防波堤補修</t>
    </r>
    <rPh sb="0" eb="1">
      <t>キタ</t>
    </rPh>
    <rPh sb="1" eb="4">
      <t>ボウハテイ</t>
    </rPh>
    <rPh sb="4" eb="6">
      <t>ショウハ</t>
    </rPh>
    <rPh sb="10" eb="12">
      <t>テッキョ</t>
    </rPh>
    <rPh sb="12" eb="15">
      <t>サイセッチ</t>
    </rPh>
    <rPh sb="16" eb="19">
      <t>ボウハテイ</t>
    </rPh>
    <rPh sb="19" eb="21">
      <t>ホシュウ</t>
    </rPh>
    <phoneticPr fontId="15"/>
  </si>
  <si>
    <r>
      <rPr>
        <sz val="11"/>
        <rFont val="ＭＳ 明朝"/>
        <family val="1"/>
        <charset val="128"/>
      </rPr>
      <t>うち補正　</t>
    </r>
    <r>
      <rPr>
        <sz val="11"/>
        <rFont val="Century"/>
        <family val="1"/>
      </rPr>
      <t>19,000</t>
    </r>
    <phoneticPr fontId="15"/>
  </si>
  <si>
    <r>
      <rPr>
        <sz val="11"/>
        <rFont val="ＭＳ 明朝"/>
        <family val="1"/>
        <charset val="128"/>
      </rPr>
      <t>小波渡漁港</t>
    </r>
    <rPh sb="0" eb="3">
      <t>コバト</t>
    </rPh>
    <rPh sb="3" eb="5">
      <t>ギョコウ</t>
    </rPh>
    <phoneticPr fontId="15"/>
  </si>
  <si>
    <r>
      <rPr>
        <sz val="11"/>
        <rFont val="ＭＳ 明朝"/>
        <family val="1"/>
        <charset val="128"/>
      </rPr>
      <t>うち補正　</t>
    </r>
    <r>
      <rPr>
        <sz val="11"/>
        <rFont val="Century"/>
        <family val="1"/>
      </rPr>
      <t>27,000</t>
    </r>
    <phoneticPr fontId="15"/>
  </si>
  <si>
    <r>
      <rPr>
        <sz val="11"/>
        <rFont val="ＭＳ 明朝"/>
        <family val="1"/>
        <charset val="128"/>
      </rPr>
      <t>浚渫、機能保全計画更新</t>
    </r>
    <rPh sb="0" eb="2">
      <t>シュンセツ</t>
    </rPh>
    <rPh sb="3" eb="9">
      <t>キノウホゼンケイカク</t>
    </rPh>
    <rPh sb="9" eb="11">
      <t>コウシン</t>
    </rPh>
    <phoneticPr fontId="15"/>
  </si>
  <si>
    <r>
      <rPr>
        <sz val="11"/>
        <rFont val="ＭＳ 明朝"/>
        <family val="1"/>
        <charset val="128"/>
      </rPr>
      <t>山形県沿岸</t>
    </r>
    <rPh sb="0" eb="3">
      <t>ヤマガタケン</t>
    </rPh>
    <rPh sb="3" eb="5">
      <t>エンガン</t>
    </rPh>
    <phoneticPr fontId="15"/>
  </si>
  <si>
    <r>
      <rPr>
        <sz val="11"/>
        <rFont val="ＭＳ 明朝"/>
        <family val="1"/>
        <charset val="128"/>
      </rPr>
      <t>水産環境整備事業</t>
    </r>
    <rPh sb="0" eb="4">
      <t>スイサンカンキョウ</t>
    </rPh>
    <rPh sb="4" eb="8">
      <t>セイビジギョウ</t>
    </rPh>
    <phoneticPr fontId="15"/>
  </si>
  <si>
    <r>
      <rPr>
        <sz val="11"/>
        <rFont val="ＭＳ 明朝"/>
        <family val="1"/>
        <charset val="128"/>
      </rPr>
      <t>増殖礁ブロック据付・製作</t>
    </r>
    <rPh sb="0" eb="2">
      <t>ゾウショク</t>
    </rPh>
    <rPh sb="7" eb="9">
      <t>スエツケ</t>
    </rPh>
    <rPh sb="10" eb="12">
      <t>セイサク</t>
    </rPh>
    <phoneticPr fontId="15"/>
  </si>
  <si>
    <r>
      <rPr>
        <sz val="16"/>
        <rFont val="ＭＳ 明朝"/>
        <family val="1"/>
        <charset val="128"/>
      </rPr>
      <t>１４　増　養　殖　事　業</t>
    </r>
  </si>
  <si>
    <r>
      <t>(1)</t>
    </r>
    <r>
      <rPr>
        <sz val="13"/>
        <rFont val="ＭＳ 明朝"/>
        <family val="1"/>
        <charset val="128"/>
      </rPr>
      <t>さけ人工ふ化放流事業</t>
    </r>
  </si>
  <si>
    <r>
      <rPr>
        <sz val="13"/>
        <color theme="1"/>
        <rFont val="ＭＳ 明朝"/>
        <family val="1"/>
        <charset val="128"/>
      </rPr>
      <t>　</t>
    </r>
    <r>
      <rPr>
        <sz val="13"/>
        <color theme="1"/>
        <rFont val="Century"/>
        <family val="1"/>
      </rPr>
      <t xml:space="preserve"> </t>
    </r>
    <r>
      <rPr>
        <sz val="13"/>
        <color theme="1"/>
        <rFont val="ＭＳ 明朝"/>
        <family val="1"/>
        <charset val="128"/>
      </rPr>
      <t>沿岸漁獲数は</t>
    </r>
    <r>
      <rPr>
        <sz val="13"/>
        <color theme="1"/>
        <rFont val="Century"/>
        <family val="1"/>
      </rPr>
      <t>38,547</t>
    </r>
    <r>
      <rPr>
        <sz val="13"/>
        <color theme="1"/>
        <rFont val="ＭＳ 明朝"/>
        <family val="1"/>
        <charset val="128"/>
      </rPr>
      <t>尾</t>
    </r>
    <r>
      <rPr>
        <sz val="13"/>
        <color theme="1"/>
        <rFont val="Century"/>
        <family val="1"/>
      </rPr>
      <t>(</t>
    </r>
    <r>
      <rPr>
        <sz val="13"/>
        <color theme="1"/>
        <rFont val="ＭＳ 明朝"/>
        <family val="1"/>
        <charset val="128"/>
      </rPr>
      <t>前年比</t>
    </r>
    <r>
      <rPr>
        <sz val="13"/>
        <color theme="1"/>
        <rFont val="Century"/>
        <family val="1"/>
      </rPr>
      <t>154</t>
    </r>
    <r>
      <rPr>
        <sz val="13"/>
        <color theme="1"/>
        <rFont val="ＭＳ 明朝"/>
        <family val="1"/>
        <charset val="128"/>
      </rPr>
      <t>％</t>
    </r>
    <r>
      <rPr>
        <sz val="13"/>
        <color theme="1"/>
        <rFont val="Century"/>
        <family val="1"/>
      </rPr>
      <t>)</t>
    </r>
    <r>
      <rPr>
        <sz val="13"/>
        <color theme="1"/>
        <rFont val="ＭＳ 明朝"/>
        <family val="1"/>
        <charset val="128"/>
      </rPr>
      <t>、河川捕獲数は</t>
    </r>
    <r>
      <rPr>
        <sz val="13"/>
        <color theme="1"/>
        <rFont val="Century"/>
        <family val="1"/>
      </rPr>
      <t>85,414</t>
    </r>
    <r>
      <rPr>
        <sz val="13"/>
        <color theme="1"/>
        <rFont val="ＭＳ 明朝"/>
        <family val="1"/>
        <charset val="128"/>
      </rPr>
      <t>尾</t>
    </r>
    <r>
      <rPr>
        <sz val="13"/>
        <color theme="1"/>
        <rFont val="Century"/>
        <family val="1"/>
      </rPr>
      <t>(</t>
    </r>
    <r>
      <rPr>
        <sz val="13"/>
        <color theme="1"/>
        <rFont val="ＭＳ 明朝"/>
        <family val="1"/>
        <charset val="128"/>
      </rPr>
      <t>前年比</t>
    </r>
    <r>
      <rPr>
        <sz val="13"/>
        <color theme="1"/>
        <rFont val="Century"/>
        <family val="1"/>
      </rPr>
      <t>123</t>
    </r>
    <r>
      <rPr>
        <sz val="13"/>
        <color theme="1"/>
        <rFont val="ＭＳ 明朝"/>
        <family val="1"/>
        <charset val="128"/>
      </rPr>
      <t>％</t>
    </r>
    <r>
      <rPr>
        <sz val="13"/>
        <color theme="1"/>
        <rFont val="Century"/>
        <family val="1"/>
      </rPr>
      <t>)</t>
    </r>
    <r>
      <rPr>
        <sz val="13"/>
        <color theme="1"/>
        <rFont val="ＭＳ 明朝"/>
        <family val="1"/>
        <charset val="128"/>
      </rPr>
      <t>であった。沿岸漁獲の前期群は平年の</t>
    </r>
    <r>
      <rPr>
        <sz val="13"/>
        <color theme="1"/>
        <rFont val="Century"/>
        <family val="1"/>
      </rPr>
      <t>129</t>
    </r>
    <r>
      <rPr>
        <sz val="13"/>
        <color theme="1"/>
        <rFont val="ＭＳ 明朝"/>
        <family val="1"/>
        <charset val="128"/>
      </rPr>
      <t>％、後期群は平年の</t>
    </r>
    <r>
      <rPr>
        <sz val="13"/>
        <color theme="1"/>
        <rFont val="Century"/>
        <family val="1"/>
      </rPr>
      <t>167</t>
    </r>
    <r>
      <rPr>
        <sz val="13"/>
        <color theme="1"/>
        <rFont val="ＭＳ 明朝"/>
        <family val="1"/>
        <charset val="128"/>
      </rPr>
      <t>％、一方、河川捕獲は前期群は平年の</t>
    </r>
    <r>
      <rPr>
        <sz val="13"/>
        <color theme="1"/>
        <rFont val="Century"/>
        <family val="1"/>
      </rPr>
      <t>140</t>
    </r>
    <r>
      <rPr>
        <sz val="13"/>
        <color theme="1"/>
        <rFont val="ＭＳ 明朝"/>
        <family val="1"/>
        <charset val="128"/>
      </rPr>
      <t>％、後期群は</t>
    </r>
    <rPh sb="52" eb="54">
      <t>エンガン</t>
    </rPh>
    <rPh sb="54" eb="56">
      <t>ギョカク</t>
    </rPh>
    <rPh sb="57" eb="59">
      <t>ゼンキ</t>
    </rPh>
    <rPh sb="59" eb="60">
      <t>グン</t>
    </rPh>
    <rPh sb="61" eb="63">
      <t>ヘイネン</t>
    </rPh>
    <rPh sb="69" eb="71">
      <t>コウキ</t>
    </rPh>
    <rPh sb="71" eb="72">
      <t>グン</t>
    </rPh>
    <rPh sb="73" eb="75">
      <t>ヘイネン</t>
    </rPh>
    <rPh sb="81" eb="83">
      <t>イッポウ</t>
    </rPh>
    <rPh sb="84" eb="86">
      <t>カセン</t>
    </rPh>
    <rPh sb="86" eb="88">
      <t>ホカク</t>
    </rPh>
    <rPh sb="89" eb="91">
      <t>ゼンキ</t>
    </rPh>
    <rPh sb="91" eb="92">
      <t>グン</t>
    </rPh>
    <rPh sb="93" eb="95">
      <t>ヘイネン</t>
    </rPh>
    <rPh sb="101" eb="103">
      <t>コウキ</t>
    </rPh>
    <rPh sb="103" eb="104">
      <t>グン</t>
    </rPh>
    <phoneticPr fontId="15"/>
  </si>
  <si>
    <r>
      <rPr>
        <sz val="13"/>
        <color theme="1"/>
        <rFont val="ＭＳ 明朝"/>
        <family val="1"/>
        <charset val="128"/>
      </rPr>
      <t>平年の</t>
    </r>
    <r>
      <rPr>
        <sz val="13"/>
        <color theme="1"/>
        <rFont val="Century"/>
        <family val="1"/>
      </rPr>
      <t>114</t>
    </r>
    <r>
      <rPr>
        <sz val="13"/>
        <color theme="1"/>
        <rFont val="ＭＳ 明朝"/>
        <family val="1"/>
        <charset val="128"/>
      </rPr>
      <t>％、沿岸来遊の合計は</t>
    </r>
    <r>
      <rPr>
        <sz val="13"/>
        <color theme="1"/>
        <rFont val="Century"/>
        <family val="1"/>
      </rPr>
      <t>123,961</t>
    </r>
    <r>
      <rPr>
        <sz val="13"/>
        <color theme="1"/>
        <rFont val="ＭＳ 明朝"/>
        <family val="1"/>
        <charset val="128"/>
      </rPr>
      <t>尾、平年の</t>
    </r>
    <r>
      <rPr>
        <sz val="13"/>
        <color theme="1"/>
        <rFont val="Century"/>
        <family val="1"/>
      </rPr>
      <t>131</t>
    </r>
    <r>
      <rPr>
        <sz val="13"/>
        <color theme="1"/>
        <rFont val="ＭＳ 明朝"/>
        <family val="1"/>
        <charset val="128"/>
      </rPr>
      <t>％となった。採卵数は前年比</t>
    </r>
    <r>
      <rPr>
        <sz val="13"/>
        <color theme="1"/>
        <rFont val="Century"/>
        <family val="1"/>
      </rPr>
      <t>107</t>
    </r>
    <r>
      <rPr>
        <sz val="13"/>
        <color theme="1"/>
        <rFont val="ＭＳ 明朝"/>
        <family val="1"/>
        <charset val="128"/>
      </rPr>
      <t>％にあたる</t>
    </r>
    <r>
      <rPr>
        <sz val="13"/>
        <color theme="1"/>
        <rFont val="Century"/>
        <family val="1"/>
      </rPr>
      <t>37,225</t>
    </r>
    <r>
      <rPr>
        <sz val="13"/>
        <color theme="1"/>
        <rFont val="ＭＳ 明朝"/>
        <family val="1"/>
        <charset val="128"/>
      </rPr>
      <t>千粒を確保した。稚魚は前年比</t>
    </r>
    <r>
      <rPr>
        <sz val="13"/>
        <color theme="1"/>
        <rFont val="Century"/>
        <family val="1"/>
      </rPr>
      <t>105</t>
    </r>
    <r>
      <rPr>
        <sz val="13"/>
        <color theme="1"/>
        <rFont val="ＭＳ 明朝"/>
        <family val="1"/>
        <charset val="128"/>
      </rPr>
      <t>％にあたる</t>
    </r>
    <r>
      <rPr>
        <sz val="13"/>
        <color theme="1"/>
        <rFont val="Century"/>
        <family val="1"/>
      </rPr>
      <t>30,356</t>
    </r>
    <r>
      <rPr>
        <sz val="13"/>
        <color theme="1"/>
        <rFont val="ＭＳ 明朝"/>
        <family val="1"/>
        <charset val="128"/>
      </rPr>
      <t>千尾を各河川に放流した。　</t>
    </r>
    <phoneticPr fontId="15"/>
  </si>
  <si>
    <r>
      <rPr>
        <sz val="11"/>
        <color theme="1"/>
        <rFont val="ＭＳ 明朝"/>
        <family val="1"/>
        <charset val="128"/>
      </rPr>
      <t>水系</t>
    </r>
  </si>
  <si>
    <r>
      <rPr>
        <sz val="11"/>
        <color theme="1"/>
        <rFont val="ＭＳ 明朝"/>
        <family val="1"/>
        <charset val="128"/>
      </rPr>
      <t>事業主体</t>
    </r>
  </si>
  <si>
    <r>
      <rPr>
        <sz val="11"/>
        <color theme="1"/>
        <rFont val="ＭＳ 明朝"/>
        <family val="1"/>
        <charset val="128"/>
      </rPr>
      <t>捕獲尾数（尾）</t>
    </r>
  </si>
  <si>
    <r>
      <t xml:space="preserve"> </t>
    </r>
    <r>
      <rPr>
        <sz val="11"/>
        <color theme="1"/>
        <rFont val="ＭＳ 明朝"/>
        <family val="1"/>
        <charset val="128"/>
      </rPr>
      <t>採卵数</t>
    </r>
    <r>
      <rPr>
        <sz val="11"/>
        <color theme="1"/>
        <rFont val="Century"/>
        <family val="1"/>
      </rPr>
      <t xml:space="preserve">   (</t>
    </r>
    <r>
      <rPr>
        <sz val="11"/>
        <color theme="1"/>
        <rFont val="ＭＳ 明朝"/>
        <family val="1"/>
        <charset val="128"/>
      </rPr>
      <t>千粒</t>
    </r>
    <r>
      <rPr>
        <sz val="11"/>
        <color theme="1"/>
        <rFont val="Century"/>
        <family val="1"/>
      </rPr>
      <t>)</t>
    </r>
  </si>
  <si>
    <r>
      <rPr>
        <sz val="11"/>
        <color theme="1"/>
        <rFont val="ＭＳ 明朝"/>
        <family val="1"/>
        <charset val="128"/>
      </rPr>
      <t>移殖卵数（千粒）</t>
    </r>
  </si>
  <si>
    <r>
      <rPr>
        <sz val="11"/>
        <color theme="1"/>
        <rFont val="ＭＳ 明朝"/>
        <family val="1"/>
        <charset val="128"/>
      </rPr>
      <t>ふ化場名</t>
    </r>
  </si>
  <si>
    <r>
      <rPr>
        <sz val="11"/>
        <color theme="1"/>
        <rFont val="ＭＳ 明朝"/>
        <family val="1"/>
        <charset val="128"/>
      </rPr>
      <t>収容卵数
（千粒）</t>
    </r>
  </si>
  <si>
    <r>
      <rPr>
        <sz val="11"/>
        <color theme="1"/>
        <rFont val="ＭＳ 明朝"/>
        <family val="1"/>
        <charset val="128"/>
      </rPr>
      <t>移殖稚魚数（千尾）</t>
    </r>
    <rPh sb="2" eb="4">
      <t>チギョ</t>
    </rPh>
    <rPh sb="7" eb="8">
      <t>ビ</t>
    </rPh>
    <phoneticPr fontId="15"/>
  </si>
  <si>
    <r>
      <rPr>
        <sz val="11"/>
        <color theme="1"/>
        <rFont val="ＭＳ 明朝"/>
        <family val="1"/>
        <charset val="128"/>
      </rPr>
      <t>放流尾数
（千尾）</t>
    </r>
  </si>
  <si>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</si>
  <si>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</si>
  <si>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</si>
  <si>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</si>
  <si>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</si>
  <si>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</si>
  <si>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</si>
  <si>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</si>
  <si>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明朝"/>
        <family val="1"/>
        <charset val="128"/>
      </rPr>
      <t>月
光
川</t>
    </r>
  </si>
  <si>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</si>
  <si>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</si>
  <si>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</si>
  <si>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340</t>
    </r>
    <r>
      <rPr>
        <sz val="11"/>
        <color theme="1"/>
        <rFont val="ＭＳ 明朝"/>
        <family val="1"/>
        <charset val="128"/>
      </rPr>
      <t>千粒の発眼卵を県内外へ、</t>
    </r>
    <r>
      <rPr>
        <sz val="11"/>
        <color theme="1"/>
        <rFont val="Century"/>
        <family val="1"/>
      </rPr>
      <t>1,215</t>
    </r>
    <r>
      <rPr>
        <sz val="11"/>
        <color theme="1"/>
        <rFont val="ＭＳ 明朝"/>
        <family val="1"/>
        <charset val="128"/>
      </rPr>
      <t>千粒の受精卵を県外へ供給。不漁対策事業で稚魚</t>
    </r>
    <r>
      <rPr>
        <sz val="11"/>
        <color theme="1"/>
        <rFont val="Century"/>
        <family val="1"/>
      </rPr>
      <t>414</t>
    </r>
    <r>
      <rPr>
        <sz val="11"/>
        <color theme="1"/>
        <rFont val="ＭＳ 明朝"/>
        <family val="1"/>
        <charset val="128"/>
      </rPr>
      <t>千尾を赤川ふ化場へ供給。放流体制緊急転換事業で稚魚</t>
    </r>
    <r>
      <rPr>
        <sz val="11"/>
        <color theme="1"/>
        <rFont val="Century"/>
        <family val="1"/>
      </rPr>
      <t>2,310</t>
    </r>
    <r>
      <rPr>
        <sz val="11"/>
        <color theme="1"/>
        <rFont val="ＭＳ 明朝"/>
        <family val="1"/>
        <charset val="128"/>
      </rPr>
      <t>千尾を放流。稚魚</t>
    </r>
    <r>
      <rPr>
        <sz val="11"/>
        <color theme="1"/>
        <rFont val="Century"/>
        <family val="1"/>
      </rPr>
      <t>260</t>
    </r>
    <r>
      <rPr>
        <sz val="11"/>
        <color theme="1"/>
        <rFont val="ＭＳ 明朝"/>
        <family val="1"/>
        <charset val="128"/>
      </rPr>
      <t>千尾を赤川へ供給。</t>
    </r>
    <rPh sb="3" eb="5">
      <t>センリュウ</t>
    </rPh>
    <rPh sb="6" eb="7">
      <t>ハツ</t>
    </rPh>
    <rPh sb="7" eb="8">
      <t>ガン</t>
    </rPh>
    <rPh sb="8" eb="9">
      <t>ラン</t>
    </rPh>
    <rPh sb="10" eb="12">
      <t>ケンナイ</t>
    </rPh>
    <rPh sb="12" eb="13">
      <t>ガイ</t>
    </rPh>
    <rPh sb="20" eb="22">
      <t>センリュウ</t>
    </rPh>
    <rPh sb="23" eb="26">
      <t>ジュセイラン</t>
    </rPh>
    <rPh sb="27" eb="29">
      <t>ケンガイ</t>
    </rPh>
    <rPh sb="30" eb="32">
      <t>キョウキュウ</t>
    </rPh>
    <rPh sb="33" eb="35">
      <t>フリョウ</t>
    </rPh>
    <rPh sb="35" eb="37">
      <t>タイサク</t>
    </rPh>
    <rPh sb="37" eb="39">
      <t>ジギョウ</t>
    </rPh>
    <rPh sb="40" eb="42">
      <t>チギョ</t>
    </rPh>
    <rPh sb="48" eb="50">
      <t>アカガワ</t>
    </rPh>
    <rPh sb="51" eb="53">
      <t>カジョウ</t>
    </rPh>
    <rPh sb="54" eb="56">
      <t>キョウキュウ</t>
    </rPh>
    <rPh sb="57" eb="67">
      <t>ホウリュウタイセイキンキュウテンカンジギョウ</t>
    </rPh>
    <rPh sb="68" eb="70">
      <t>チギョ</t>
    </rPh>
    <rPh sb="75" eb="77">
      <t>センビ</t>
    </rPh>
    <rPh sb="78" eb="80">
      <t>ホウリュウ</t>
    </rPh>
    <phoneticPr fontId="15"/>
  </si>
  <si>
    <r>
      <rPr>
        <sz val="11"/>
        <color theme="1"/>
        <rFont val="ＭＳ 明朝"/>
        <family val="1"/>
        <charset val="128"/>
      </rPr>
      <t>滝渕川</t>
    </r>
  </si>
  <si>
    <r>
      <rPr>
        <sz val="11"/>
        <color theme="1"/>
        <rFont val="ＭＳ 明朝"/>
        <family val="1"/>
        <charset val="128"/>
      </rPr>
      <t>枡川鮭漁業生産組合</t>
    </r>
    <rPh sb="0" eb="1">
      <t>マス</t>
    </rPh>
    <phoneticPr fontId="15"/>
  </si>
  <si>
    <r>
      <rPr>
        <sz val="11"/>
        <color theme="1"/>
        <rFont val="ＭＳ 明朝"/>
        <family val="1"/>
        <charset val="128"/>
      </rPr>
      <t>枡川</t>
    </r>
    <rPh sb="0" eb="1">
      <t>マス</t>
    </rPh>
    <phoneticPr fontId="15"/>
  </si>
  <si>
    <r>
      <t>100</t>
    </r>
    <r>
      <rPr>
        <sz val="11"/>
        <color theme="1"/>
        <rFont val="ＭＳ 明朝"/>
        <family val="1"/>
        <charset val="128"/>
      </rPr>
      <t>千粒の発眼卵を県内へ、</t>
    </r>
    <r>
      <rPr>
        <sz val="11"/>
        <color theme="1"/>
        <rFont val="Century"/>
        <family val="1"/>
      </rPr>
      <t>3,090</t>
    </r>
    <r>
      <rPr>
        <sz val="11"/>
        <color theme="1"/>
        <rFont val="ＭＳ 明朝"/>
        <family val="1"/>
        <charset val="128"/>
      </rPr>
      <t>千粒の受精卵を県内外へ供給。放流体制緊急転換事業で稚魚</t>
    </r>
    <r>
      <rPr>
        <sz val="11"/>
        <color theme="1"/>
        <rFont val="Century"/>
        <family val="1"/>
      </rPr>
      <t>2,375</t>
    </r>
    <r>
      <rPr>
        <sz val="11"/>
        <color theme="1"/>
        <rFont val="ＭＳ 明朝"/>
        <family val="1"/>
        <charset val="128"/>
      </rPr>
      <t>千尾を放流。稚魚</t>
    </r>
    <r>
      <rPr>
        <sz val="11"/>
        <color theme="1"/>
        <rFont val="Century"/>
        <family val="1"/>
      </rPr>
      <t>300</t>
    </r>
    <r>
      <rPr>
        <sz val="11"/>
        <color theme="1"/>
        <rFont val="ＭＳ 明朝"/>
        <family val="1"/>
        <charset val="128"/>
      </rPr>
      <t>千尾を赤川へ供給。</t>
    </r>
    <rPh sb="3" eb="5">
      <t>センリュウ</t>
    </rPh>
    <rPh sb="10" eb="12">
      <t>ケンナイ</t>
    </rPh>
    <rPh sb="19" eb="21">
      <t>センリュウ</t>
    </rPh>
    <rPh sb="27" eb="28">
      <t>ウチ</t>
    </rPh>
    <rPh sb="30" eb="32">
      <t>キョウキュウ</t>
    </rPh>
    <rPh sb="33" eb="35">
      <t>ホウリュウ</t>
    </rPh>
    <rPh sb="44" eb="46">
      <t>チギョ</t>
    </rPh>
    <phoneticPr fontId="15"/>
  </si>
  <si>
    <r>
      <rPr>
        <sz val="11"/>
        <color theme="1"/>
        <rFont val="ＭＳ 明朝"/>
        <family val="1"/>
        <charset val="128"/>
      </rPr>
      <t>洗沢川</t>
    </r>
  </si>
  <si>
    <r>
      <rPr>
        <sz val="11"/>
        <color theme="1"/>
        <rFont val="ＭＳ 明朝"/>
        <family val="1"/>
        <charset val="128"/>
      </rPr>
      <t>洗沢鮭漁業生産組合</t>
    </r>
  </si>
  <si>
    <r>
      <rPr>
        <sz val="11"/>
        <color theme="1"/>
        <rFont val="ＭＳ 明朝"/>
        <family val="1"/>
        <charset val="128"/>
      </rPr>
      <t>洗沢</t>
    </r>
  </si>
  <si>
    <r>
      <rPr>
        <sz val="11"/>
        <color theme="1"/>
        <rFont val="ＭＳ 明朝"/>
        <family val="1"/>
        <charset val="128"/>
      </rPr>
      <t>高瀬川</t>
    </r>
  </si>
  <si>
    <r>
      <rPr>
        <sz val="11"/>
        <color theme="1"/>
        <rFont val="ＭＳ 明朝"/>
        <family val="1"/>
        <charset val="128"/>
      </rPr>
      <t>高瀬川鮭漁業生産組合</t>
    </r>
  </si>
  <si>
    <r>
      <rPr>
        <sz val="11"/>
        <color theme="1"/>
        <rFont val="ＭＳ 明朝"/>
        <family val="1"/>
        <charset val="128"/>
      </rPr>
      <t>不漁対策事業で稚魚</t>
    </r>
    <r>
      <rPr>
        <sz val="11"/>
        <color theme="1"/>
        <rFont val="Century"/>
        <family val="1"/>
      </rPr>
      <t>312</t>
    </r>
    <r>
      <rPr>
        <sz val="11"/>
        <color theme="1"/>
        <rFont val="ＭＳ 明朝"/>
        <family val="1"/>
        <charset val="128"/>
      </rPr>
      <t>千尾を赤川ふ化場へ供給。稚魚</t>
    </r>
    <r>
      <rPr>
        <sz val="11"/>
        <color theme="1"/>
        <rFont val="Century"/>
        <family val="1"/>
      </rPr>
      <t>65</t>
    </r>
    <r>
      <rPr>
        <sz val="11"/>
        <color theme="1"/>
        <rFont val="ＭＳ 明朝"/>
        <family val="1"/>
        <charset val="128"/>
      </rPr>
      <t>千尾を赤川へ供給。</t>
    </r>
    <rPh sb="0" eb="2">
      <t>フリョウ</t>
    </rPh>
    <rPh sb="2" eb="4">
      <t>タイサク</t>
    </rPh>
    <rPh sb="4" eb="6">
      <t>ジギョウ</t>
    </rPh>
    <rPh sb="7" eb="9">
      <t>チギョ</t>
    </rPh>
    <rPh sb="12" eb="13">
      <t>チ</t>
    </rPh>
    <rPh sb="13" eb="14">
      <t>ビ</t>
    </rPh>
    <rPh sb="15" eb="17">
      <t>アカガワ</t>
    </rPh>
    <rPh sb="18" eb="19">
      <t>カ</t>
    </rPh>
    <rPh sb="19" eb="20">
      <t>ジョウ</t>
    </rPh>
    <rPh sb="21" eb="23">
      <t>キョウキュウ</t>
    </rPh>
    <rPh sb="24" eb="26">
      <t>チギョ</t>
    </rPh>
    <rPh sb="28" eb="29">
      <t>チ</t>
    </rPh>
    <rPh sb="29" eb="30">
      <t>ビ</t>
    </rPh>
    <rPh sb="31" eb="33">
      <t>アカガワ</t>
    </rPh>
    <rPh sb="34" eb="36">
      <t>キョウキュウ</t>
    </rPh>
    <phoneticPr fontId="15"/>
  </si>
  <si>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</si>
  <si>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</si>
  <si>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</si>
  <si>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</si>
  <si>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</si>
  <si>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</si>
  <si>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t>300</t>
    </r>
    <r>
      <rPr>
        <sz val="11"/>
        <rFont val="ＭＳ 明朝"/>
        <family val="1"/>
        <charset val="128"/>
      </rPr>
      <t>千粒の発眼卵を箕輪より受給。</t>
    </r>
    <rPh sb="10" eb="12">
      <t>ミノワ</t>
    </rPh>
    <rPh sb="14" eb="16">
      <t>ジュキュウ</t>
    </rPh>
    <phoneticPr fontId="15"/>
  </si>
  <si>
    <r>
      <rPr>
        <sz val="11"/>
        <rFont val="ＭＳ 明朝"/>
        <family val="1"/>
        <charset val="128"/>
      </rPr>
      <t>角川流域鮭人工ふ化組合</t>
    </r>
  </si>
  <si>
    <r>
      <rPr>
        <sz val="11"/>
        <rFont val="ＭＳ 明朝"/>
        <family val="1"/>
        <charset val="128"/>
      </rPr>
      <t>角川</t>
    </r>
    <rPh sb="0" eb="2">
      <t>ツノカワ</t>
    </rPh>
    <phoneticPr fontId="15"/>
  </si>
  <si>
    <r>
      <t>86</t>
    </r>
    <r>
      <rPr>
        <sz val="11"/>
        <rFont val="ＭＳ 明朝"/>
        <family val="1"/>
        <charset val="128"/>
      </rPr>
      <t>千粒の発眼卵を</t>
    </r>
    <r>
      <rPr>
        <sz val="11"/>
        <rFont val="Century"/>
        <family val="1"/>
      </rPr>
      <t>26</t>
    </r>
    <r>
      <rPr>
        <sz val="11"/>
        <rFont val="ＭＳ 明朝"/>
        <family val="1"/>
        <charset val="128"/>
      </rPr>
      <t>千粒の受精卵を小国川より受給。</t>
    </r>
    <rPh sb="2" eb="4">
      <t>センリュウ</t>
    </rPh>
    <rPh sb="5" eb="8">
      <t>ハツガンラン</t>
    </rPh>
    <rPh sb="11" eb="13">
      <t>センリュウ</t>
    </rPh>
    <rPh sb="14" eb="17">
      <t>ジュセイラン</t>
    </rPh>
    <rPh sb="18" eb="21">
      <t>オグニガワ</t>
    </rPh>
    <rPh sb="23" eb="25">
      <t>ジュキュウ</t>
    </rPh>
    <phoneticPr fontId="15"/>
  </si>
  <si>
    <r>
      <rPr>
        <sz val="11"/>
        <rFont val="ＭＳ 明朝"/>
        <family val="1"/>
        <charset val="128"/>
      </rPr>
      <t>最上漁業協同組合</t>
    </r>
  </si>
  <si>
    <r>
      <t>300</t>
    </r>
    <r>
      <rPr>
        <sz val="11"/>
        <rFont val="ＭＳ 明朝"/>
        <family val="1"/>
        <charset val="128"/>
      </rPr>
      <t>千粒の発眼卵を丹生川へ、</t>
    </r>
    <r>
      <rPr>
        <sz val="11"/>
        <rFont val="Century"/>
        <family val="1"/>
      </rPr>
      <t>30</t>
    </r>
    <r>
      <rPr>
        <sz val="11"/>
        <rFont val="ＭＳ 明朝"/>
        <family val="1"/>
        <charset val="128"/>
      </rPr>
      <t>千粒の発眼卵を県外へ供給。</t>
    </r>
    <rPh sb="6" eb="8">
      <t>ハツガン</t>
    </rPh>
    <rPh sb="10" eb="13">
      <t>ニュウガワ</t>
    </rPh>
    <rPh sb="24" eb="26">
      <t>ケンガイ</t>
    </rPh>
    <rPh sb="27" eb="29">
      <t>キョウキュウ</t>
    </rPh>
    <phoneticPr fontId="15"/>
  </si>
  <si>
    <r>
      <rPr>
        <sz val="11"/>
        <rFont val="ＭＳ 明朝"/>
        <family val="1"/>
        <charset val="128"/>
      </rPr>
      <t>小国川漁業協同組合</t>
    </r>
  </si>
  <si>
    <r>
      <rPr>
        <sz val="11"/>
        <rFont val="ＭＳ 明朝"/>
        <family val="1"/>
        <charset val="128"/>
      </rPr>
      <t>舟形</t>
    </r>
    <rPh sb="0" eb="2">
      <t>フナガタ</t>
    </rPh>
    <phoneticPr fontId="15"/>
  </si>
  <si>
    <r>
      <t>86</t>
    </r>
    <r>
      <rPr>
        <sz val="11"/>
        <rFont val="ＭＳ 明朝"/>
        <family val="1"/>
        <charset val="128"/>
      </rPr>
      <t>千粒の受精卵を角川へ、</t>
    </r>
    <r>
      <rPr>
        <sz val="11"/>
        <rFont val="Century"/>
        <family val="1"/>
      </rPr>
      <t>97</t>
    </r>
    <r>
      <rPr>
        <sz val="11"/>
        <rFont val="ＭＳ 明朝"/>
        <family val="1"/>
        <charset val="128"/>
      </rPr>
      <t>千粒の受精卵を寒河江川へ供給。</t>
    </r>
    <rPh sb="5" eb="7">
      <t>ジュセイ</t>
    </rPh>
    <rPh sb="7" eb="8">
      <t>タマゴ</t>
    </rPh>
    <rPh sb="9" eb="11">
      <t>ツノカワ</t>
    </rPh>
    <rPh sb="18" eb="21">
      <t>ジュセイラン</t>
    </rPh>
    <rPh sb="22" eb="25">
      <t>サガエ</t>
    </rPh>
    <rPh sb="25" eb="26">
      <t>ガワ</t>
    </rPh>
    <rPh sb="27" eb="29">
      <t>キョウキュウ</t>
    </rPh>
    <phoneticPr fontId="15"/>
  </si>
  <si>
    <r>
      <rPr>
        <sz val="11"/>
        <rFont val="ＭＳ 明朝"/>
        <family val="1"/>
        <charset val="128"/>
      </rPr>
      <t>丹生川漁業協同組合</t>
    </r>
    <rPh sb="0" eb="3">
      <t>ニュウガワ</t>
    </rPh>
    <phoneticPr fontId="15"/>
  </si>
  <si>
    <r>
      <t>300</t>
    </r>
    <r>
      <rPr>
        <sz val="11"/>
        <rFont val="ＭＳ 明朝"/>
        <family val="1"/>
        <charset val="128"/>
      </rPr>
      <t>千粒の発眼卵を鮭川より受給。</t>
    </r>
    <rPh sb="3" eb="5">
      <t>センリュウ</t>
    </rPh>
    <rPh sb="6" eb="8">
      <t>ハツガン</t>
    </rPh>
    <rPh sb="8" eb="9">
      <t>ラン</t>
    </rPh>
    <rPh sb="10" eb="12">
      <t>サケガワ</t>
    </rPh>
    <rPh sb="14" eb="16">
      <t>ジュキュウ</t>
    </rPh>
    <phoneticPr fontId="15"/>
  </si>
  <si>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</si>
  <si>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</si>
  <si>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</si>
  <si>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</si>
  <si>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</si>
  <si>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t>97</t>
    </r>
    <r>
      <rPr>
        <sz val="11"/>
        <rFont val="ＭＳ 明朝"/>
        <family val="1"/>
        <charset val="128"/>
      </rPr>
      <t>千粒の受精卵を小国川より受給。</t>
    </r>
    <rPh sb="5" eb="7">
      <t>ジュセイ</t>
    </rPh>
    <rPh sb="9" eb="11">
      <t>オグニ</t>
    </rPh>
    <rPh sb="11" eb="12">
      <t>ガワ</t>
    </rPh>
    <phoneticPr fontId="15"/>
  </si>
  <si>
    <r>
      <rPr>
        <sz val="11"/>
        <rFont val="ＭＳ 明朝"/>
        <family val="1"/>
        <charset val="128"/>
      </rPr>
      <t>小計</t>
    </r>
  </si>
  <si>
    <r>
      <rPr>
        <sz val="11"/>
        <color theme="1"/>
        <rFont val="ＭＳ 明朝"/>
        <family val="1"/>
        <charset val="128"/>
      </rPr>
      <t>赤川</t>
    </r>
  </si>
  <si>
    <r>
      <rPr>
        <sz val="11"/>
        <color theme="1"/>
        <rFont val="ＭＳ 明朝"/>
        <family val="1"/>
        <charset val="128"/>
      </rPr>
      <t>赤川鮭漁業生産組合</t>
    </r>
  </si>
  <si>
    <r>
      <rPr>
        <sz val="11"/>
        <color theme="1"/>
        <rFont val="ＭＳ 明朝"/>
        <family val="1"/>
        <charset val="128"/>
      </rPr>
      <t>不漁対策事業で稚魚</t>
    </r>
    <r>
      <rPr>
        <sz val="11"/>
        <color theme="1"/>
        <rFont val="Century"/>
        <family val="1"/>
      </rPr>
      <t>414</t>
    </r>
    <r>
      <rPr>
        <sz val="11"/>
        <color theme="1"/>
        <rFont val="ＭＳ 明朝"/>
        <family val="1"/>
        <charset val="128"/>
      </rPr>
      <t>千尾を箕輪、稚魚</t>
    </r>
    <r>
      <rPr>
        <sz val="11"/>
        <color theme="1"/>
        <rFont val="Century"/>
        <family val="1"/>
      </rPr>
      <t>312</t>
    </r>
    <r>
      <rPr>
        <sz val="11"/>
        <color theme="1"/>
        <rFont val="ＭＳ 明朝"/>
        <family val="1"/>
        <charset val="128"/>
      </rPr>
      <t>千尾を高瀬川より受給、</t>
    </r>
    <r>
      <rPr>
        <sz val="11"/>
        <color theme="1"/>
        <rFont val="Century"/>
        <family val="1"/>
      </rPr>
      <t>1</t>
    </r>
    <r>
      <rPr>
        <sz val="11"/>
        <color theme="1"/>
        <rFont val="ＭＳ 明朝"/>
        <family val="1"/>
        <charset val="128"/>
      </rPr>
      <t>か月弱の中間育成をしたのちに放流。稚魚</t>
    </r>
    <r>
      <rPr>
        <sz val="11"/>
        <color theme="1"/>
        <rFont val="Century"/>
        <family val="1"/>
      </rPr>
      <t>260</t>
    </r>
    <r>
      <rPr>
        <sz val="11"/>
        <color theme="1"/>
        <rFont val="ＭＳ 明朝"/>
        <family val="1"/>
        <charset val="128"/>
      </rPr>
      <t>千尾を箕輪、稚魚</t>
    </r>
    <r>
      <rPr>
        <sz val="11"/>
        <color theme="1"/>
        <rFont val="Century"/>
        <family val="1"/>
      </rPr>
      <t>300</t>
    </r>
    <r>
      <rPr>
        <sz val="11"/>
        <color theme="1"/>
        <rFont val="ＭＳ 明朝"/>
        <family val="1"/>
        <charset val="128"/>
      </rPr>
      <t>千尾を枡川、稚魚</t>
    </r>
    <r>
      <rPr>
        <sz val="11"/>
        <color theme="1"/>
        <rFont val="Century"/>
        <family val="1"/>
      </rPr>
      <t>65</t>
    </r>
    <r>
      <rPr>
        <sz val="11"/>
        <color theme="1"/>
        <rFont val="ＭＳ 明朝"/>
        <family val="1"/>
        <charset val="128"/>
      </rPr>
      <t>千尾を高瀬川より移植放流。</t>
    </r>
    <rPh sb="0" eb="2">
      <t>フリョウ</t>
    </rPh>
    <rPh sb="15" eb="17">
      <t>ミノワ</t>
    </rPh>
    <rPh sb="18" eb="20">
      <t>チギョ</t>
    </rPh>
    <rPh sb="23" eb="25">
      <t>センビ</t>
    </rPh>
    <rPh sb="26" eb="29">
      <t>タカセガワ</t>
    </rPh>
    <rPh sb="36" eb="38">
      <t>ゲツジャク</t>
    </rPh>
    <rPh sb="39" eb="43">
      <t>チュウカンイクセイ</t>
    </rPh>
    <rPh sb="49" eb="51">
      <t>ホウリュウ</t>
    </rPh>
    <rPh sb="52" eb="54">
      <t>チギョ</t>
    </rPh>
    <rPh sb="57" eb="59">
      <t>センビ</t>
    </rPh>
    <rPh sb="60" eb="62">
      <t>ミノワ</t>
    </rPh>
    <rPh sb="63" eb="65">
      <t>チギョ</t>
    </rPh>
    <rPh sb="68" eb="70">
      <t>センビ</t>
    </rPh>
    <rPh sb="71" eb="73">
      <t>マスカワ</t>
    </rPh>
    <rPh sb="74" eb="76">
      <t>チギョ</t>
    </rPh>
    <rPh sb="78" eb="80">
      <t>センビ</t>
    </rPh>
    <rPh sb="81" eb="84">
      <t>タカセガワ</t>
    </rPh>
    <rPh sb="86" eb="90">
      <t>イショクホウリュウ</t>
    </rPh>
    <phoneticPr fontId="15"/>
  </si>
  <si>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</si>
  <si>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</si>
  <si>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</si>
  <si>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</si>
  <si>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</si>
  <si>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15"/>
  </si>
  <si>
    <r>
      <rPr>
        <sz val="11"/>
        <color theme="1"/>
        <rFont val="ＭＳ 明朝"/>
        <family val="1"/>
        <charset val="128"/>
      </rPr>
      <t>庄内小国川</t>
    </r>
  </si>
  <si>
    <r>
      <rPr>
        <sz val="11"/>
        <color theme="1"/>
        <rFont val="ＭＳ 明朝"/>
        <family val="1"/>
        <charset val="128"/>
      </rPr>
      <t>〃</t>
    </r>
  </si>
  <si>
    <r>
      <rPr>
        <sz val="11"/>
        <color theme="1"/>
        <rFont val="ＭＳ 明朝"/>
        <family val="1"/>
        <charset val="128"/>
      </rPr>
      <t>合計</t>
    </r>
  </si>
  <si>
    <r>
      <t>(</t>
    </r>
    <r>
      <rPr>
        <sz val="12"/>
        <rFont val="ＭＳ 明朝"/>
        <family val="1"/>
        <charset val="128"/>
      </rPr>
      <t>２</t>
    </r>
    <r>
      <rPr>
        <sz val="12"/>
        <rFont val="Century"/>
        <family val="1"/>
      </rPr>
      <t>)</t>
    </r>
    <phoneticPr fontId="15"/>
  </si>
  <si>
    <t>さけ海中飼育放流事業</t>
    <phoneticPr fontId="15"/>
  </si>
  <si>
    <t>単位：千尾</t>
    <phoneticPr fontId="15"/>
  </si>
  <si>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</si>
  <si>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</si>
  <si>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</si>
  <si>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</si>
  <si>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</si>
  <si>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</si>
  <si>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t>放流なし</t>
    <rPh sb="0" eb="2">
      <t>ホウリュウ</t>
    </rPh>
    <phoneticPr fontId="15"/>
  </si>
  <si>
    <r>
      <t>(</t>
    </r>
    <r>
      <rPr>
        <sz val="12"/>
        <rFont val="ＭＳ 明朝"/>
        <family val="1"/>
        <charset val="128"/>
      </rPr>
      <t>３</t>
    </r>
    <r>
      <rPr>
        <sz val="12"/>
        <rFont val="Century"/>
        <family val="1"/>
      </rPr>
      <t xml:space="preserve">) </t>
    </r>
    <phoneticPr fontId="15"/>
  </si>
  <si>
    <r>
      <t xml:space="preserve"> </t>
    </r>
    <r>
      <rPr>
        <sz val="12"/>
        <rFont val="ＭＳ Ｐ明朝"/>
        <family val="1"/>
        <charset val="128"/>
      </rPr>
      <t>あわび放流事業</t>
    </r>
  </si>
  <si>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</si>
  <si>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</si>
  <si>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</si>
  <si>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</si>
  <si>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</si>
  <si>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</si>
  <si>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</si>
  <si>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t>加　茂</t>
    <phoneticPr fontId="15"/>
  </si>
  <si>
    <t>由　良</t>
    <phoneticPr fontId="15"/>
  </si>
  <si>
    <t>豊　浦</t>
    <phoneticPr fontId="15"/>
  </si>
  <si>
    <t>温　海</t>
    <phoneticPr fontId="15"/>
  </si>
  <si>
    <r>
      <rPr>
        <sz val="11"/>
        <rFont val="ＭＳ 明朝"/>
        <family val="1"/>
        <charset val="128"/>
      </rPr>
      <t>念</t>
    </r>
    <r>
      <rPr>
        <sz val="11"/>
        <rFont val="ＭＳ 明朝"/>
        <family val="1"/>
        <charset val="128"/>
      </rPr>
      <t>珠</t>
    </r>
    <r>
      <rPr>
        <sz val="11"/>
        <rFont val="ＭＳ 明朝"/>
        <family val="1"/>
        <charset val="128"/>
      </rPr>
      <t>関</t>
    </r>
    <phoneticPr fontId="15"/>
  </si>
  <si>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15"/>
  </si>
  <si>
    <r>
      <t>(</t>
    </r>
    <r>
      <rPr>
        <sz val="12"/>
        <rFont val="ＭＳ 明朝"/>
        <family val="1"/>
        <charset val="128"/>
      </rPr>
      <t>４</t>
    </r>
    <r>
      <rPr>
        <sz val="12"/>
        <rFont val="Century"/>
        <family val="1"/>
      </rPr>
      <t xml:space="preserve">)  </t>
    </r>
    <phoneticPr fontId="15"/>
  </si>
  <si>
    <t>ひらめ放流事業</t>
  </si>
  <si>
    <r>
      <rPr>
        <sz val="12"/>
        <rFont val="ＭＳ 明朝"/>
        <family val="1"/>
        <charset val="128"/>
      </rPr>
      <t>単位：千尾　</t>
    </r>
  </si>
  <si>
    <t>市町名</t>
  </si>
  <si>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</si>
  <si>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</si>
  <si>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</si>
  <si>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5"/>
  </si>
  <si>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</si>
  <si>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5"/>
  </si>
  <si>
    <t>年度</t>
    <phoneticPr fontId="15"/>
  </si>
  <si>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5"/>
  </si>
  <si>
    <r>
      <t>(</t>
    </r>
    <r>
      <rPr>
        <sz val="12"/>
        <rFont val="ＭＳ 明朝"/>
        <family val="1"/>
        <charset val="128"/>
      </rPr>
      <t>５</t>
    </r>
    <r>
      <rPr>
        <sz val="12"/>
        <rFont val="Century"/>
        <family val="1"/>
      </rPr>
      <t xml:space="preserve">)  </t>
    </r>
    <phoneticPr fontId="15"/>
  </si>
  <si>
    <t>とらふぐ放流事業</t>
  </si>
  <si>
    <t>遊佐町</t>
    <phoneticPr fontId="15"/>
  </si>
  <si>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5"/>
  </si>
  <si>
    <r>
      <rPr>
        <sz val="12"/>
        <rFont val="ＭＳ 明朝"/>
        <family val="1"/>
        <charset val="128"/>
      </rPr>
      <t>１５　漁　業　後　継　者　育　成</t>
    </r>
    <phoneticPr fontId="15"/>
  </si>
  <si>
    <r>
      <t>(</t>
    </r>
    <r>
      <rPr>
        <sz val="11"/>
        <rFont val="ＭＳ 明朝"/>
        <family val="1"/>
        <charset val="128"/>
      </rPr>
      <t>１</t>
    </r>
    <r>
      <rPr>
        <sz val="11"/>
        <rFont val="Century"/>
        <family val="1"/>
      </rPr>
      <t>)</t>
    </r>
    <r>
      <rPr>
        <sz val="11"/>
        <rFont val="ＭＳ 明朝"/>
        <family val="1"/>
        <charset val="128"/>
      </rPr>
      <t>新規就業者数</t>
    </r>
    <phoneticPr fontId="15"/>
  </si>
  <si>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</si>
  <si>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5"/>
  </si>
  <si>
    <r>
      <rPr>
        <sz val="11"/>
        <rFont val="ＭＳ 明朝"/>
        <family val="1"/>
        <charset val="128"/>
      </rPr>
      <t>底びき網</t>
    </r>
    <phoneticPr fontId="15"/>
  </si>
  <si>
    <r>
      <rPr>
        <sz val="11"/>
        <rFont val="ＭＳ 明朝"/>
        <family val="1"/>
        <charset val="128"/>
      </rPr>
      <t>定置</t>
    </r>
    <phoneticPr fontId="15"/>
  </si>
  <si>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</si>
  <si>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</si>
  <si>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</si>
  <si>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15"/>
  </si>
  <si>
    <r>
      <rPr>
        <sz val="11"/>
        <rFont val="ＭＳ 明朝"/>
        <family val="1"/>
        <charset val="128"/>
      </rPr>
      <t>磯見</t>
    </r>
    <phoneticPr fontId="15"/>
  </si>
  <si>
    <r>
      <rPr>
        <sz val="11"/>
        <rFont val="ＭＳ 明朝"/>
        <family val="1"/>
        <charset val="128"/>
      </rPr>
      <t>素潜り</t>
    </r>
    <phoneticPr fontId="15"/>
  </si>
  <si>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5"/>
  </si>
  <si>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</si>
  <si>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5"/>
  </si>
  <si>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</si>
  <si>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15"/>
  </si>
  <si>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5"/>
  </si>
  <si>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</si>
  <si>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</si>
  <si>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</si>
  <si>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</si>
  <si>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2</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</si>
  <si>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酒田地区</t>
    </r>
    <rPh sb="0" eb="2">
      <t>サカタ</t>
    </rPh>
    <rPh sb="2" eb="4">
      <t>チク</t>
    </rPh>
    <phoneticPr fontId="15"/>
  </si>
  <si>
    <r>
      <rPr>
        <sz val="11"/>
        <rFont val="ＭＳ 明朝"/>
        <family val="1"/>
        <charset val="128"/>
      </rPr>
      <t>底びき網</t>
    </r>
    <r>
      <rPr>
        <sz val="11"/>
        <rFont val="Century"/>
        <family val="1"/>
      </rPr>
      <t>/</t>
    </r>
    <r>
      <rPr>
        <sz val="11"/>
        <rFont val="ＭＳ 明朝"/>
        <family val="1"/>
        <charset val="128"/>
      </rPr>
      <t>ごち網漁船</t>
    </r>
    <rPh sb="7" eb="8">
      <t>アミ</t>
    </rPh>
    <rPh sb="8" eb="10">
      <t>ギョセン</t>
    </rPh>
    <phoneticPr fontId="15"/>
  </si>
  <si>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15"/>
  </si>
  <si>
    <r>
      <rPr>
        <sz val="11"/>
        <rFont val="ＭＳ 明朝"/>
        <family val="1"/>
        <charset val="128"/>
      </rPr>
      <t>出身地</t>
    </r>
    <rPh sb="0" eb="3">
      <t>シュッシンチ</t>
    </rPh>
    <phoneticPr fontId="15"/>
  </si>
  <si>
    <r>
      <rPr>
        <sz val="11"/>
        <rFont val="ＭＳ 明朝"/>
        <family val="1"/>
        <charset val="128"/>
      </rPr>
      <t>受入先</t>
    </r>
    <rPh sb="0" eb="1">
      <t>ウ</t>
    </rPh>
    <rPh sb="1" eb="2">
      <t>イ</t>
    </rPh>
    <rPh sb="2" eb="3">
      <t>サキ</t>
    </rPh>
    <phoneticPr fontId="15"/>
  </si>
  <si>
    <r>
      <rPr>
        <sz val="11"/>
        <rFont val="ＭＳ 明朝"/>
        <family val="1"/>
        <charset val="128"/>
      </rPr>
      <t>実施主体</t>
    </r>
    <rPh sb="0" eb="2">
      <t>ジッシ</t>
    </rPh>
    <rPh sb="2" eb="4">
      <t>シュタイ</t>
    </rPh>
    <phoneticPr fontId="15"/>
  </si>
  <si>
    <r>
      <rPr>
        <sz val="11"/>
        <rFont val="ＭＳ 明朝"/>
        <family val="1"/>
        <charset val="128"/>
      </rPr>
      <t>備　考</t>
    </r>
    <rPh sb="0" eb="1">
      <t>ソノウ</t>
    </rPh>
    <rPh sb="2" eb="3">
      <t>コウ</t>
    </rPh>
    <phoneticPr fontId="15"/>
  </si>
  <si>
    <r>
      <t>8</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</si>
  <si>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酒田市</t>
    </r>
    <rPh sb="0" eb="3">
      <t>サカタシ</t>
    </rPh>
    <phoneticPr fontId="15"/>
  </si>
  <si>
    <r>
      <rPr>
        <sz val="9"/>
        <rFont val="ＭＳ 明朝"/>
        <family val="1"/>
        <charset val="128"/>
      </rPr>
      <t>底びき網漁船</t>
    </r>
    <rPh sb="0" eb="1">
      <t>ソコ</t>
    </rPh>
    <rPh sb="3" eb="4">
      <t>アミ</t>
    </rPh>
    <rPh sb="4" eb="6">
      <t>ギョセン</t>
    </rPh>
    <phoneticPr fontId="15"/>
  </si>
  <si>
    <r>
      <rPr>
        <sz val="11"/>
        <rFont val="ＭＳ 明朝"/>
        <family val="1"/>
        <charset val="128"/>
      </rPr>
      <t>山形県漁業協同組合</t>
    </r>
    <rPh sb="0" eb="3">
      <t>ヤマガタケン</t>
    </rPh>
    <rPh sb="3" eb="5">
      <t>ギョギョウ</t>
    </rPh>
    <rPh sb="5" eb="7">
      <t>キョウドウ</t>
    </rPh>
    <rPh sb="7" eb="9">
      <t>クミアイ</t>
    </rPh>
    <phoneticPr fontId="15"/>
  </si>
  <si>
    <t>雇用型研修</t>
    <phoneticPr fontId="15"/>
  </si>
  <si>
    <r>
      <t>5</t>
    </r>
    <r>
      <rPr>
        <sz val="11"/>
        <rFont val="ＭＳ 明朝"/>
        <family val="1"/>
        <charset val="128"/>
      </rPr>
      <t>月</t>
    </r>
    <r>
      <rPr>
        <sz val="11"/>
        <rFont val="Century"/>
        <family val="1"/>
      </rPr>
      <t>1</t>
    </r>
    <r>
      <rPr>
        <sz val="11"/>
        <rFont val="ＭＳ 明朝"/>
        <family val="1"/>
        <charset val="128"/>
      </rPr>
      <t>日～</t>
    </r>
    <r>
      <rPr>
        <sz val="11"/>
        <rFont val="Century"/>
        <family val="1"/>
      </rPr>
      <t>12</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phoneticPr fontId="15"/>
  </si>
  <si>
    <r>
      <rPr>
        <sz val="9"/>
        <rFont val="ＭＳ 明朝"/>
        <family val="1"/>
        <charset val="128"/>
      </rPr>
      <t>一本釣り漁船</t>
    </r>
    <rPh sb="0" eb="2">
      <t>イッポン</t>
    </rPh>
    <rPh sb="2" eb="3">
      <t>ヅ</t>
    </rPh>
    <rPh sb="4" eb="6">
      <t>ギョセン</t>
    </rPh>
    <phoneticPr fontId="15"/>
  </si>
  <si>
    <r>
      <rPr>
        <sz val="11"/>
        <rFont val="ＭＳ 明朝"/>
        <family val="1"/>
        <charset val="128"/>
      </rPr>
      <t>独立型研修</t>
    </r>
    <rPh sb="0" eb="2">
      <t>ドクリツ</t>
    </rPh>
    <rPh sb="2" eb="3">
      <t>ガタ</t>
    </rPh>
    <rPh sb="3" eb="5">
      <t>ケンシュウ</t>
    </rPh>
    <phoneticPr fontId="15"/>
  </si>
  <si>
    <r>
      <t>5</t>
    </r>
    <r>
      <rPr>
        <sz val="11"/>
        <rFont val="ＭＳ 明朝"/>
        <family val="1"/>
        <charset val="128"/>
      </rPr>
      <t>月</t>
    </r>
    <r>
      <rPr>
        <sz val="11"/>
        <rFont val="Century"/>
        <family val="1"/>
      </rPr>
      <t>1</t>
    </r>
    <r>
      <rPr>
        <sz val="11"/>
        <rFont val="ＭＳ 明朝"/>
        <family val="1"/>
        <charset val="128"/>
      </rPr>
      <t>日～</t>
    </r>
    <r>
      <rPr>
        <sz val="11"/>
        <rFont val="Century"/>
        <family val="1"/>
      </rPr>
      <t>10</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phoneticPr fontId="15"/>
  </si>
  <si>
    <r>
      <rPr>
        <sz val="11"/>
        <rFont val="ＭＳ 明朝"/>
        <family val="1"/>
        <charset val="128"/>
      </rPr>
      <t>遊佐町</t>
    </r>
    <rPh sb="0" eb="3">
      <t>ユザマチ</t>
    </rPh>
    <phoneticPr fontId="15"/>
  </si>
  <si>
    <r>
      <rPr>
        <sz val="9"/>
        <rFont val="ＭＳ 明朝"/>
        <family val="1"/>
        <charset val="128"/>
      </rPr>
      <t>はえ縄漁船</t>
    </r>
    <rPh sb="2" eb="3">
      <t>ナワ</t>
    </rPh>
    <rPh sb="3" eb="5">
      <t>ギョセン</t>
    </rPh>
    <phoneticPr fontId="15"/>
  </si>
  <si>
    <r>
      <rPr>
        <sz val="11"/>
        <rFont val="ＭＳ 明朝"/>
        <family val="1"/>
        <charset val="128"/>
      </rPr>
      <t>（１）庄内浜文化伝道師講座　（全</t>
    </r>
    <r>
      <rPr>
        <sz val="11"/>
        <rFont val="Century"/>
        <family val="1"/>
      </rPr>
      <t>29</t>
    </r>
    <r>
      <rPr>
        <sz val="11"/>
        <rFont val="ＭＳ 明朝"/>
        <family val="1"/>
        <charset val="128"/>
      </rPr>
      <t>回、総参加者数</t>
    </r>
    <r>
      <rPr>
        <sz val="11"/>
        <rFont val="Century"/>
        <family val="1"/>
      </rPr>
      <t xml:space="preserve"> 701</t>
    </r>
    <r>
      <rPr>
        <sz val="11"/>
        <rFont val="ＭＳ 明朝"/>
        <family val="1"/>
        <charset val="128"/>
      </rPr>
      <t>名）</t>
    </r>
    <rPh sb="3" eb="4">
      <t>ショウ</t>
    </rPh>
    <rPh sb="4" eb="5">
      <t>ナイ</t>
    </rPh>
    <rPh sb="5" eb="6">
      <t>ハマ</t>
    </rPh>
    <rPh sb="6" eb="8">
      <t>ブンカ</t>
    </rPh>
    <rPh sb="8" eb="11">
      <t>デンドウシ</t>
    </rPh>
    <rPh sb="11" eb="13">
      <t>コウザ</t>
    </rPh>
    <rPh sb="15" eb="16">
      <t>ゼン</t>
    </rPh>
    <phoneticPr fontId="15"/>
  </si>
  <si>
    <t>回数</t>
    <phoneticPr fontId="15"/>
  </si>
  <si>
    <r>
      <rPr>
        <sz val="11"/>
        <rFont val="ＭＳ 明朝"/>
        <family val="1"/>
        <charset val="128"/>
      </rPr>
      <t>月　日</t>
    </r>
  </si>
  <si>
    <r>
      <rPr>
        <sz val="11"/>
        <rFont val="ＭＳ 明朝"/>
        <family val="1"/>
        <charset val="128"/>
      </rPr>
      <t>場　　所</t>
    </r>
  </si>
  <si>
    <r>
      <rPr>
        <sz val="11"/>
        <rFont val="ＭＳ 明朝"/>
        <family val="1"/>
        <charset val="128"/>
      </rPr>
      <t>参加者</t>
    </r>
    <phoneticPr fontId="15"/>
  </si>
  <si>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</si>
  <si>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</si>
  <si>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</si>
  <si>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真室川町社会福祉協議会</t>
    </r>
    <rPh sb="0" eb="4">
      <t>マムロガワマチ</t>
    </rPh>
    <rPh sb="4" eb="8">
      <t>シャカイフクシ</t>
    </rPh>
    <rPh sb="8" eb="11">
      <t>キョウギカイ</t>
    </rPh>
    <phoneticPr fontId="34"/>
  </si>
  <si>
    <r>
      <rPr>
        <sz val="11"/>
        <rFont val="ＭＳ 明朝"/>
        <family val="1"/>
        <charset val="128"/>
      </rPr>
      <t>食改</t>
    </r>
    <rPh sb="0" eb="2">
      <t>ショッカイ</t>
    </rPh>
    <phoneticPr fontId="15"/>
  </si>
  <si>
    <r>
      <rPr>
        <sz val="11"/>
        <rFont val="ＭＳ 明朝"/>
        <family val="1"/>
        <charset val="128"/>
      </rPr>
      <t>髙橋美代子、佐藤剛</t>
    </r>
    <rPh sb="0" eb="2">
      <t>タカハシ</t>
    </rPh>
    <rPh sb="2" eb="5">
      <t>ミヨコ</t>
    </rPh>
    <rPh sb="6" eb="8">
      <t>サトウ</t>
    </rPh>
    <rPh sb="8" eb="9">
      <t>ツヨシ</t>
    </rPh>
    <phoneticPr fontId="34"/>
  </si>
  <si>
    <r>
      <rPr>
        <sz val="11"/>
        <rFont val="ＭＳ 明朝"/>
        <family val="1"/>
        <charset val="128"/>
      </rPr>
      <t>チダイのマリネ、庄内浜文化の講話</t>
    </r>
    <rPh sb="8" eb="11">
      <t>ショウナイハマ</t>
    </rPh>
    <rPh sb="11" eb="13">
      <t>ブンカ</t>
    </rPh>
    <rPh sb="14" eb="16">
      <t>コウワ</t>
    </rPh>
    <phoneticPr fontId="15"/>
  </si>
  <si>
    <r>
      <rPr>
        <sz val="11"/>
        <rFont val="ＭＳ 明朝"/>
        <family val="1"/>
        <charset val="128"/>
      </rPr>
      <t>五十嵐督敬、五十嵐徹、　　佐藤剛</t>
    </r>
    <rPh sb="0" eb="3">
      <t>イガラシ</t>
    </rPh>
    <rPh sb="3" eb="5">
      <t>トクケイ</t>
    </rPh>
    <rPh sb="6" eb="9">
      <t>イガラシ</t>
    </rPh>
    <rPh sb="9" eb="10">
      <t>トオル</t>
    </rPh>
    <rPh sb="13" eb="15">
      <t>サトウ</t>
    </rPh>
    <rPh sb="15" eb="16">
      <t>ツヨシ</t>
    </rPh>
    <phoneticPr fontId="34"/>
  </si>
  <si>
    <r>
      <rPr>
        <sz val="11"/>
        <rFont val="ＭＳ 明朝"/>
        <family val="1"/>
        <charset val="128"/>
      </rPr>
      <t>髙橋美代子、五十嵐徹、　　佐藤剛</t>
    </r>
    <rPh sb="0" eb="2">
      <t>タカハシ</t>
    </rPh>
    <rPh sb="2" eb="5">
      <t>ミヨコ</t>
    </rPh>
    <rPh sb="6" eb="9">
      <t>イガラシ</t>
    </rPh>
    <rPh sb="9" eb="10">
      <t>トオル</t>
    </rPh>
    <rPh sb="13" eb="15">
      <t>サトウ</t>
    </rPh>
    <rPh sb="15" eb="16">
      <t>ツヨシ</t>
    </rPh>
    <phoneticPr fontId="34"/>
  </si>
  <si>
    <r>
      <rPr>
        <sz val="11"/>
        <rFont val="ＭＳ 明朝"/>
        <family val="1"/>
        <charset val="128"/>
      </rPr>
      <t>庄内町立余目中学校</t>
    </r>
    <rPh sb="0" eb="4">
      <t>ショウナイチョウリツ</t>
    </rPh>
    <rPh sb="4" eb="6">
      <t>アマルメ</t>
    </rPh>
    <rPh sb="6" eb="9">
      <t>チュウガッコウ</t>
    </rPh>
    <phoneticPr fontId="34"/>
  </si>
  <si>
    <r>
      <t>2</t>
    </r>
    <r>
      <rPr>
        <sz val="11"/>
        <rFont val="ＭＳ 明朝"/>
        <family val="1"/>
        <charset val="128"/>
      </rPr>
      <t>年生</t>
    </r>
    <rPh sb="1" eb="3">
      <t>ネンセイ</t>
    </rPh>
    <phoneticPr fontId="15"/>
  </si>
  <si>
    <r>
      <rPr>
        <sz val="11"/>
        <rFont val="ＭＳ 明朝"/>
        <family val="1"/>
        <charset val="128"/>
      </rPr>
      <t>阿部幸雄、五十嵐徹、　　余語滋、佐藤剛</t>
    </r>
    <rPh sb="0" eb="4">
      <t>アベユキオ</t>
    </rPh>
    <rPh sb="5" eb="9">
      <t>イガラシトオル</t>
    </rPh>
    <rPh sb="12" eb="15">
      <t>ヨゴシゲル</t>
    </rPh>
    <rPh sb="16" eb="18">
      <t>サトウ</t>
    </rPh>
    <rPh sb="18" eb="19">
      <t>ツヨシ</t>
    </rPh>
    <phoneticPr fontId="34"/>
  </si>
  <si>
    <r>
      <rPr>
        <sz val="11"/>
        <rFont val="ＭＳ 明朝"/>
        <family val="1"/>
        <charset val="128"/>
      </rPr>
      <t>カレイの煮つけ</t>
    </r>
    <rPh sb="4" eb="5">
      <t>ニ</t>
    </rPh>
    <phoneticPr fontId="15"/>
  </si>
  <si>
    <r>
      <rPr>
        <sz val="11"/>
        <rFont val="ＭＳ 明朝"/>
        <family val="1"/>
        <charset val="128"/>
      </rPr>
      <t>阿部幸雄、五十嵐徹、　　齋藤勝三、佐藤剛</t>
    </r>
    <rPh sb="0" eb="4">
      <t>アベユキオ</t>
    </rPh>
    <rPh sb="5" eb="9">
      <t>イガラシトオル</t>
    </rPh>
    <rPh sb="12" eb="14">
      <t>サイトウ</t>
    </rPh>
    <rPh sb="14" eb="16">
      <t>カツゾウ</t>
    </rPh>
    <rPh sb="17" eb="19">
      <t>サトウ</t>
    </rPh>
    <rPh sb="19" eb="20">
      <t>ツヨシ</t>
    </rPh>
    <phoneticPr fontId="34"/>
  </si>
  <si>
    <r>
      <rPr>
        <sz val="11"/>
        <rFont val="ＭＳ 明朝"/>
        <family val="1"/>
        <charset val="128"/>
      </rPr>
      <t>県立酒田東高等学校</t>
    </r>
    <rPh sb="0" eb="2">
      <t>ケンリツ</t>
    </rPh>
    <rPh sb="2" eb="4">
      <t>サカタ</t>
    </rPh>
    <rPh sb="4" eb="5">
      <t>ヒガシ</t>
    </rPh>
    <rPh sb="5" eb="9">
      <t>コウトウガッコウ</t>
    </rPh>
    <phoneticPr fontId="34"/>
  </si>
  <si>
    <r>
      <t>1</t>
    </r>
    <r>
      <rPr>
        <sz val="11"/>
        <rFont val="ＭＳ 明朝"/>
        <family val="1"/>
        <charset val="128"/>
      </rPr>
      <t>年生</t>
    </r>
    <rPh sb="1" eb="3">
      <t>ネンセイ</t>
    </rPh>
    <phoneticPr fontId="15"/>
  </si>
  <si>
    <r>
      <rPr>
        <sz val="11"/>
        <rFont val="ＭＳ 明朝"/>
        <family val="1"/>
        <charset val="128"/>
      </rPr>
      <t>五十嵐安治、齊藤健一、　　佐藤久嘉、佐藤剛</t>
    </r>
    <rPh sb="0" eb="3">
      <t>イガラシ</t>
    </rPh>
    <rPh sb="3" eb="5">
      <t>ヤスジ</t>
    </rPh>
    <rPh sb="6" eb="8">
      <t>サイトウ</t>
    </rPh>
    <rPh sb="8" eb="10">
      <t>ケンイチ</t>
    </rPh>
    <rPh sb="13" eb="15">
      <t>サトウ</t>
    </rPh>
    <rPh sb="15" eb="17">
      <t>ヒサヨシ</t>
    </rPh>
    <rPh sb="18" eb="20">
      <t>サトウ</t>
    </rPh>
    <rPh sb="20" eb="21">
      <t>ツヨシ</t>
    </rPh>
    <phoneticPr fontId="34"/>
  </si>
  <si>
    <r>
      <rPr>
        <sz val="11"/>
        <rFont val="ＭＳ 明朝"/>
        <family val="1"/>
        <charset val="128"/>
      </rPr>
      <t>魚のさばき方、アジの味噌蒸しホイル焼き</t>
    </r>
    <rPh sb="0" eb="1">
      <t>サカナ</t>
    </rPh>
    <rPh sb="5" eb="6">
      <t>カタ</t>
    </rPh>
    <rPh sb="10" eb="13">
      <t>ミソム</t>
    </rPh>
    <rPh sb="17" eb="18">
      <t>ヤ</t>
    </rPh>
    <phoneticPr fontId="15"/>
  </si>
  <si>
    <r>
      <rPr>
        <sz val="11"/>
        <rFont val="ＭＳ 明朝"/>
        <family val="1"/>
        <charset val="128"/>
      </rPr>
      <t>五十嵐安治、齊藤健一、　　佐藤久嘉、石塚博明</t>
    </r>
    <rPh sb="0" eb="3">
      <t>イガラシ</t>
    </rPh>
    <rPh sb="3" eb="5">
      <t>ヤスジ</t>
    </rPh>
    <rPh sb="6" eb="8">
      <t>サイトウ</t>
    </rPh>
    <rPh sb="8" eb="10">
      <t>ケンイチ</t>
    </rPh>
    <rPh sb="13" eb="15">
      <t>サトウ</t>
    </rPh>
    <rPh sb="15" eb="17">
      <t>ヒサヨシ</t>
    </rPh>
    <rPh sb="18" eb="20">
      <t>イシヅカ</t>
    </rPh>
    <rPh sb="20" eb="21">
      <t>ヒロシ</t>
    </rPh>
    <rPh sb="21" eb="22">
      <t>メイ</t>
    </rPh>
    <phoneticPr fontId="34"/>
  </si>
  <si>
    <r>
      <rPr>
        <sz val="11"/>
        <rFont val="ＭＳ 明朝"/>
        <family val="1"/>
        <charset val="128"/>
      </rPr>
      <t>齊藤健一、佐藤久嘉、　　五十嵐美恵子、佐藤剛</t>
    </r>
    <rPh sb="0" eb="2">
      <t>サイトウ</t>
    </rPh>
    <rPh sb="2" eb="4">
      <t>ケンイチ</t>
    </rPh>
    <rPh sb="5" eb="7">
      <t>サトウ</t>
    </rPh>
    <rPh sb="7" eb="9">
      <t>ヒサヨシ</t>
    </rPh>
    <rPh sb="12" eb="15">
      <t>イガラシ</t>
    </rPh>
    <rPh sb="15" eb="18">
      <t>ミエコ</t>
    </rPh>
    <rPh sb="19" eb="21">
      <t>サトウ</t>
    </rPh>
    <rPh sb="21" eb="22">
      <t>ツヨシ</t>
    </rPh>
    <phoneticPr fontId="34"/>
  </si>
  <si>
    <r>
      <rPr>
        <sz val="11"/>
        <rFont val="ＭＳ 明朝"/>
        <family val="1"/>
        <charset val="128"/>
      </rPr>
      <t>五十嵐安治、阿部俊行、　　伊藤一弘、佐藤剛</t>
    </r>
    <rPh sb="0" eb="3">
      <t>イガラシ</t>
    </rPh>
    <rPh sb="3" eb="5">
      <t>ヤスジ</t>
    </rPh>
    <rPh sb="6" eb="8">
      <t>アベ</t>
    </rPh>
    <rPh sb="8" eb="10">
      <t>トシユキ</t>
    </rPh>
    <rPh sb="13" eb="15">
      <t>イトウ</t>
    </rPh>
    <rPh sb="15" eb="17">
      <t>カズヒロ</t>
    </rPh>
    <rPh sb="18" eb="20">
      <t>サトウ</t>
    </rPh>
    <rPh sb="20" eb="21">
      <t>ツヨシ</t>
    </rPh>
    <phoneticPr fontId="34"/>
  </si>
  <si>
    <r>
      <rPr>
        <sz val="10"/>
        <rFont val="ＭＳ 明朝"/>
        <family val="1"/>
        <charset val="128"/>
      </rPr>
      <t>上山市保健センター</t>
    </r>
    <rPh sb="0" eb="3">
      <t>カミノヤマシ</t>
    </rPh>
    <rPh sb="3" eb="5">
      <t>ホケン</t>
    </rPh>
    <phoneticPr fontId="34"/>
  </si>
  <si>
    <r>
      <rPr>
        <sz val="11"/>
        <rFont val="ＭＳ 明朝"/>
        <family val="1"/>
        <charset val="128"/>
      </rPr>
      <t>齊藤高弘、髙橋美代子、　　佐藤剛</t>
    </r>
    <rPh sb="0" eb="2">
      <t>サイトウ</t>
    </rPh>
    <rPh sb="2" eb="4">
      <t>タカヒロ</t>
    </rPh>
    <rPh sb="5" eb="7">
      <t>タカハシ</t>
    </rPh>
    <rPh sb="7" eb="10">
      <t>ミヨコ</t>
    </rPh>
    <rPh sb="13" eb="15">
      <t>サトウ</t>
    </rPh>
    <rPh sb="15" eb="16">
      <t>ツヨシ</t>
    </rPh>
    <phoneticPr fontId="34"/>
  </si>
  <si>
    <r>
      <rPr>
        <sz val="11"/>
        <rFont val="ＭＳ 明朝"/>
        <family val="1"/>
        <charset val="128"/>
      </rPr>
      <t>サケのかぶら蒸しきのこあんかけ、ワラサの棒寿司</t>
    </r>
    <rPh sb="6" eb="7">
      <t>ム</t>
    </rPh>
    <rPh sb="20" eb="23">
      <t>ボウズシ</t>
    </rPh>
    <phoneticPr fontId="15"/>
  </si>
  <si>
    <r>
      <rPr>
        <sz val="11"/>
        <rFont val="ＭＳ 明朝"/>
        <family val="1"/>
        <charset val="128"/>
      </rPr>
      <t>齊藤高弘、佐藤剛</t>
    </r>
    <rPh sb="0" eb="2">
      <t>サイトウ</t>
    </rPh>
    <rPh sb="2" eb="4">
      <t>タカヒロ</t>
    </rPh>
    <rPh sb="5" eb="7">
      <t>サトウ</t>
    </rPh>
    <rPh sb="7" eb="8">
      <t>ツヨシ</t>
    </rPh>
    <phoneticPr fontId="34"/>
  </si>
  <si>
    <r>
      <rPr>
        <sz val="11"/>
        <rFont val="ＭＳ 明朝"/>
        <family val="1"/>
        <charset val="128"/>
      </rPr>
      <t>オートミールでホワイトソースいらずの鮭クリーム煮
オランディーズソースのワラサムニエル</t>
    </r>
    <rPh sb="18" eb="19">
      <t>サケ</t>
    </rPh>
    <rPh sb="23" eb="24">
      <t>ニ</t>
    </rPh>
    <phoneticPr fontId="15"/>
  </si>
  <si>
    <t>場　　所</t>
    <phoneticPr fontId="15"/>
  </si>
  <si>
    <r>
      <rPr>
        <sz val="11"/>
        <rFont val="ＭＳ 明朝"/>
        <family val="1"/>
        <charset val="128"/>
      </rPr>
      <t>酒田調理師専門学校</t>
    </r>
    <rPh sb="0" eb="2">
      <t>サカタ</t>
    </rPh>
    <rPh sb="2" eb="5">
      <t>チョウリシ</t>
    </rPh>
    <rPh sb="5" eb="7">
      <t>センモン</t>
    </rPh>
    <rPh sb="7" eb="9">
      <t>ガッコウ</t>
    </rPh>
    <phoneticPr fontId="34"/>
  </si>
  <si>
    <r>
      <rPr>
        <sz val="11"/>
        <rFont val="ＭＳ 明朝"/>
        <family val="1"/>
        <charset val="128"/>
      </rPr>
      <t>学生</t>
    </r>
    <rPh sb="0" eb="2">
      <t>ガクセイ</t>
    </rPh>
    <phoneticPr fontId="15"/>
  </si>
  <si>
    <r>
      <rPr>
        <sz val="11"/>
        <rFont val="ＭＳ 明朝"/>
        <family val="1"/>
        <charset val="128"/>
      </rPr>
      <t>関野勇美、石寺憲和、　　佐藤剛</t>
    </r>
    <rPh sb="0" eb="2">
      <t>セキノ</t>
    </rPh>
    <rPh sb="2" eb="4">
      <t>イサミ</t>
    </rPh>
    <rPh sb="5" eb="6">
      <t>イシ</t>
    </rPh>
    <rPh sb="6" eb="7">
      <t>テラ</t>
    </rPh>
    <rPh sb="7" eb="9">
      <t>ノリカズ</t>
    </rPh>
    <rPh sb="12" eb="14">
      <t>サトウ</t>
    </rPh>
    <rPh sb="14" eb="15">
      <t>ツヨシ</t>
    </rPh>
    <phoneticPr fontId="34"/>
  </si>
  <si>
    <r>
      <rPr>
        <sz val="11"/>
        <rFont val="ＭＳ 明朝"/>
        <family val="1"/>
        <charset val="128"/>
      </rPr>
      <t>おばこサワラについての講義
おばこサワラの刺身、梅の照り焼き</t>
    </r>
    <rPh sb="11" eb="13">
      <t>コウギ</t>
    </rPh>
    <rPh sb="21" eb="23">
      <t>サシミ</t>
    </rPh>
    <rPh sb="24" eb="25">
      <t>ウメ</t>
    </rPh>
    <rPh sb="26" eb="27">
      <t>テ</t>
    </rPh>
    <rPh sb="28" eb="29">
      <t>ヤ</t>
    </rPh>
    <phoneticPr fontId="15"/>
  </si>
  <si>
    <r>
      <rPr>
        <sz val="11"/>
        <rFont val="ＭＳ 明朝"/>
        <family val="1"/>
        <charset val="128"/>
      </rPr>
      <t>尾花沢市役所</t>
    </r>
    <rPh sb="0" eb="3">
      <t>オバナザワ</t>
    </rPh>
    <rPh sb="3" eb="6">
      <t>シヤクショ</t>
    </rPh>
    <phoneticPr fontId="34"/>
  </si>
  <si>
    <r>
      <rPr>
        <sz val="11"/>
        <rFont val="ＭＳ 明朝"/>
        <family val="1"/>
        <charset val="128"/>
      </rPr>
      <t>玉谷貴子、髙橋美代子、　　佐藤剛</t>
    </r>
    <rPh sb="0" eb="4">
      <t>タマヤタカコ</t>
    </rPh>
    <rPh sb="5" eb="10">
      <t>タカハシミヨコ</t>
    </rPh>
    <rPh sb="13" eb="15">
      <t>サトウ</t>
    </rPh>
    <rPh sb="15" eb="16">
      <t>ツヨシ</t>
    </rPh>
    <phoneticPr fontId="34"/>
  </si>
  <si>
    <r>
      <rPr>
        <sz val="11"/>
        <rFont val="ＭＳ 明朝"/>
        <family val="1"/>
        <charset val="128"/>
      </rPr>
      <t>魚のさばき方、鯛の刺身、潮汁</t>
    </r>
    <rPh sb="0" eb="1">
      <t>サカナ</t>
    </rPh>
    <rPh sb="5" eb="6">
      <t>カタ</t>
    </rPh>
    <rPh sb="7" eb="8">
      <t>タイ</t>
    </rPh>
    <rPh sb="9" eb="11">
      <t>サシミ</t>
    </rPh>
    <rPh sb="12" eb="14">
      <t>ウシオジル</t>
    </rPh>
    <phoneticPr fontId="15"/>
  </si>
  <si>
    <r>
      <rPr>
        <sz val="11"/>
        <rFont val="ＭＳ 明朝"/>
        <family val="1"/>
        <charset val="128"/>
      </rPr>
      <t>魚のさばき方、ウマヅラハギのお造りと肝和え、　　　　　兜煮、潮汁</t>
    </r>
    <rPh sb="0" eb="1">
      <t>サカナ</t>
    </rPh>
    <rPh sb="5" eb="6">
      <t>カタ</t>
    </rPh>
    <rPh sb="15" eb="16">
      <t>ツク</t>
    </rPh>
    <rPh sb="18" eb="20">
      <t>キモア</t>
    </rPh>
    <rPh sb="27" eb="29">
      <t>カブトニ</t>
    </rPh>
    <rPh sb="30" eb="32">
      <t>ウシオジル</t>
    </rPh>
    <phoneticPr fontId="15"/>
  </si>
  <si>
    <r>
      <rPr>
        <sz val="11"/>
        <rFont val="ＭＳ 明朝"/>
        <family val="1"/>
        <charset val="128"/>
      </rPr>
      <t>鶴岡市中央公民館女性センター</t>
    </r>
    <rPh sb="0" eb="3">
      <t>ツルオカシ</t>
    </rPh>
    <rPh sb="3" eb="8">
      <t>チュウオウコウミンカン</t>
    </rPh>
    <rPh sb="8" eb="10">
      <t>ジョセイ</t>
    </rPh>
    <phoneticPr fontId="34"/>
  </si>
  <si>
    <r>
      <rPr>
        <sz val="11"/>
        <rFont val="ＭＳ 明朝"/>
        <family val="1"/>
        <charset val="128"/>
      </rPr>
      <t>東北公益
文科大学生</t>
    </r>
    <rPh sb="0" eb="2">
      <t>トウホク</t>
    </rPh>
    <rPh sb="2" eb="4">
      <t>コウエキ</t>
    </rPh>
    <rPh sb="5" eb="7">
      <t>ブンカ</t>
    </rPh>
    <rPh sb="7" eb="9">
      <t>ダイガク</t>
    </rPh>
    <rPh sb="9" eb="10">
      <t>セイ</t>
    </rPh>
    <phoneticPr fontId="15"/>
  </si>
  <si>
    <r>
      <rPr>
        <sz val="11"/>
        <rFont val="ＭＳ 明朝"/>
        <family val="1"/>
        <charset val="128"/>
      </rPr>
      <t>梅津亮一、佐藤剛</t>
    </r>
    <rPh sb="0" eb="4">
      <t>ウメツリョウイチ</t>
    </rPh>
    <rPh sb="5" eb="7">
      <t>サトウ</t>
    </rPh>
    <rPh sb="7" eb="8">
      <t>ツヨシ</t>
    </rPh>
    <phoneticPr fontId="34"/>
  </si>
  <si>
    <r>
      <rPr>
        <sz val="11"/>
        <rFont val="ＭＳ 明朝"/>
        <family val="1"/>
        <charset val="128"/>
      </rPr>
      <t>ハタハタの味噌田楽、紅エビ味噌汁</t>
    </r>
    <rPh sb="5" eb="7">
      <t>ミソ</t>
    </rPh>
    <rPh sb="7" eb="9">
      <t>デンガク</t>
    </rPh>
    <rPh sb="10" eb="11">
      <t>ベニ</t>
    </rPh>
    <rPh sb="13" eb="16">
      <t>ミソシル</t>
    </rPh>
    <phoneticPr fontId="15"/>
  </si>
  <si>
    <r>
      <rPr>
        <sz val="11"/>
        <rFont val="ＭＳ 明朝"/>
        <family val="1"/>
        <charset val="128"/>
      </rPr>
      <t>鶴岡市第三学区コミュニティセンター</t>
    </r>
    <rPh sb="0" eb="3">
      <t>ツルオカシ</t>
    </rPh>
    <rPh sb="3" eb="4">
      <t>ダイ</t>
    </rPh>
    <rPh sb="4" eb="5">
      <t>サン</t>
    </rPh>
    <rPh sb="5" eb="7">
      <t>ガック</t>
    </rPh>
    <phoneticPr fontId="34"/>
  </si>
  <si>
    <r>
      <rPr>
        <sz val="11"/>
        <rFont val="ＭＳ 明朝"/>
        <family val="1"/>
        <charset val="128"/>
      </rPr>
      <t>山形大学
農学部学生</t>
    </r>
    <rPh sb="0" eb="2">
      <t>ヤマガタ</t>
    </rPh>
    <rPh sb="2" eb="4">
      <t>ダイガク</t>
    </rPh>
    <rPh sb="5" eb="8">
      <t>ノウガクブ</t>
    </rPh>
    <rPh sb="8" eb="10">
      <t>ガクセイ</t>
    </rPh>
    <phoneticPr fontId="15"/>
  </si>
  <si>
    <r>
      <rPr>
        <sz val="11"/>
        <rFont val="ＭＳ 明朝"/>
        <family val="1"/>
        <charset val="128"/>
      </rPr>
      <t>岡崎雅也、佐藤剛</t>
    </r>
    <rPh sb="0" eb="4">
      <t>オカザキマサヤ</t>
    </rPh>
    <rPh sb="5" eb="7">
      <t>サトウ</t>
    </rPh>
    <rPh sb="7" eb="8">
      <t>ツヨシ</t>
    </rPh>
    <phoneticPr fontId="15"/>
  </si>
  <si>
    <r>
      <rPr>
        <sz val="11"/>
        <rFont val="ＭＳ 明朝"/>
        <family val="1"/>
        <charset val="128"/>
      </rPr>
      <t>イナダの南蛮漬け、カナガシラの味噌汁、刺身</t>
    </r>
    <rPh sb="4" eb="7">
      <t>ナンバンヅ</t>
    </rPh>
    <rPh sb="15" eb="18">
      <t>ミソシル</t>
    </rPh>
    <rPh sb="19" eb="21">
      <t>サシミ</t>
    </rPh>
    <phoneticPr fontId="15"/>
  </si>
  <si>
    <r>
      <rPr>
        <sz val="11"/>
        <rFont val="ＭＳ 明朝"/>
        <family val="1"/>
        <charset val="128"/>
      </rPr>
      <t>庄内町余目第一まちづくりセンター</t>
    </r>
    <rPh sb="0" eb="3">
      <t>ショウナイマチ</t>
    </rPh>
    <rPh sb="3" eb="5">
      <t>アマルメ</t>
    </rPh>
    <rPh sb="5" eb="6">
      <t>ダイ</t>
    </rPh>
    <rPh sb="6" eb="7">
      <t>イチ</t>
    </rPh>
    <phoneticPr fontId="34"/>
  </si>
  <si>
    <r>
      <rPr>
        <sz val="11"/>
        <rFont val="ＭＳ 明朝"/>
        <family val="1"/>
        <charset val="128"/>
      </rPr>
      <t>小学生</t>
    </r>
    <rPh sb="0" eb="3">
      <t>ショウガクセイ</t>
    </rPh>
    <phoneticPr fontId="15"/>
  </si>
  <si>
    <r>
      <rPr>
        <sz val="11"/>
        <rFont val="ＭＳ 明朝"/>
        <family val="1"/>
        <charset val="128"/>
      </rPr>
      <t>阿部正剛、佐藤大介、　　佐藤剛</t>
    </r>
    <rPh sb="0" eb="2">
      <t>アベ</t>
    </rPh>
    <rPh sb="2" eb="4">
      <t>マサノリ</t>
    </rPh>
    <rPh sb="5" eb="7">
      <t>サトウ</t>
    </rPh>
    <rPh sb="7" eb="9">
      <t>ダイスケ</t>
    </rPh>
    <rPh sb="12" eb="14">
      <t>サトウ</t>
    </rPh>
    <rPh sb="14" eb="15">
      <t>ツヨシ</t>
    </rPh>
    <phoneticPr fontId="34"/>
  </si>
  <si>
    <r>
      <rPr>
        <sz val="11"/>
        <rFont val="ＭＳ 明朝"/>
        <family val="1"/>
        <charset val="128"/>
      </rPr>
      <t>魚の解体実演、庄内浜の魚を使った寿司、潮汁</t>
    </r>
    <rPh sb="0" eb="1">
      <t>サカナ</t>
    </rPh>
    <rPh sb="2" eb="4">
      <t>カイタイ</t>
    </rPh>
    <rPh sb="4" eb="6">
      <t>ジツエン</t>
    </rPh>
    <rPh sb="7" eb="9">
      <t>ショウナイ</t>
    </rPh>
    <rPh sb="9" eb="10">
      <t>ハマ</t>
    </rPh>
    <rPh sb="11" eb="12">
      <t>サカナ</t>
    </rPh>
    <rPh sb="13" eb="14">
      <t>ツカ</t>
    </rPh>
    <rPh sb="16" eb="18">
      <t>スシ</t>
    </rPh>
    <rPh sb="19" eb="20">
      <t>ウシオ</t>
    </rPh>
    <rPh sb="20" eb="21">
      <t>ジル</t>
    </rPh>
    <phoneticPr fontId="15"/>
  </si>
  <si>
    <r>
      <rPr>
        <sz val="11"/>
        <rFont val="ＭＳ 明朝"/>
        <family val="1"/>
        <charset val="128"/>
      </rPr>
      <t>鶴岡市立朝暘第四小学校</t>
    </r>
    <rPh sb="0" eb="3">
      <t>ツルオカシ</t>
    </rPh>
    <rPh sb="3" eb="4">
      <t>リツ</t>
    </rPh>
    <rPh sb="4" eb="6">
      <t>チョウヨウ</t>
    </rPh>
    <rPh sb="6" eb="7">
      <t>ダイ</t>
    </rPh>
    <rPh sb="7" eb="8">
      <t>ヨン</t>
    </rPh>
    <rPh sb="8" eb="11">
      <t>ショウガッコウ</t>
    </rPh>
    <phoneticPr fontId="34"/>
  </si>
  <si>
    <r>
      <t>5</t>
    </r>
    <r>
      <rPr>
        <sz val="11"/>
        <rFont val="ＭＳ 明朝"/>
        <family val="1"/>
        <charset val="128"/>
      </rPr>
      <t>年生</t>
    </r>
    <rPh sb="1" eb="3">
      <t>ネンセイ</t>
    </rPh>
    <phoneticPr fontId="15"/>
  </si>
  <si>
    <r>
      <rPr>
        <sz val="11"/>
        <rFont val="ＭＳ 明朝"/>
        <family val="1"/>
        <charset val="128"/>
      </rPr>
      <t>五十嵐督敬、阿部俊行、　　五十嵐美恵子、佐藤剛</t>
    </r>
    <rPh sb="0" eb="3">
      <t>イガラシ</t>
    </rPh>
    <rPh sb="3" eb="5">
      <t>トクケイ</t>
    </rPh>
    <rPh sb="6" eb="10">
      <t>アベトシユキ</t>
    </rPh>
    <rPh sb="13" eb="16">
      <t>イガラシ</t>
    </rPh>
    <rPh sb="16" eb="19">
      <t>ミエコ</t>
    </rPh>
    <rPh sb="20" eb="22">
      <t>サトウ</t>
    </rPh>
    <rPh sb="22" eb="23">
      <t>ツヨシ</t>
    </rPh>
    <phoneticPr fontId="34"/>
  </si>
  <si>
    <r>
      <rPr>
        <sz val="11"/>
        <rFont val="ＭＳ 明朝"/>
        <family val="1"/>
        <charset val="128"/>
      </rPr>
      <t>魚の解体実演、寒鱈汁</t>
    </r>
    <rPh sb="0" eb="1">
      <t>サカナ</t>
    </rPh>
    <rPh sb="2" eb="4">
      <t>カイタイ</t>
    </rPh>
    <rPh sb="4" eb="6">
      <t>ジツエン</t>
    </rPh>
    <rPh sb="7" eb="8">
      <t>カン</t>
    </rPh>
    <rPh sb="8" eb="9">
      <t>タラ</t>
    </rPh>
    <rPh sb="9" eb="10">
      <t>ジル</t>
    </rPh>
    <phoneticPr fontId="15"/>
  </si>
  <si>
    <r>
      <rPr>
        <sz val="11"/>
        <rFont val="ＭＳ 明朝"/>
        <family val="1"/>
        <charset val="128"/>
      </rPr>
      <t>酒田保育協会宮野浦保育園</t>
    </r>
    <rPh sb="0" eb="2">
      <t>サカタ</t>
    </rPh>
    <rPh sb="2" eb="6">
      <t>ホイクキョウカイ</t>
    </rPh>
    <rPh sb="6" eb="9">
      <t>ミヤノウラ</t>
    </rPh>
    <rPh sb="9" eb="12">
      <t>ホイクエン</t>
    </rPh>
    <phoneticPr fontId="34"/>
  </si>
  <si>
    <r>
      <rPr>
        <sz val="11"/>
        <rFont val="ＭＳ 明朝"/>
        <family val="1"/>
        <charset val="128"/>
      </rPr>
      <t>園児</t>
    </r>
    <rPh sb="0" eb="2">
      <t>エンジ</t>
    </rPh>
    <phoneticPr fontId="15"/>
  </si>
  <si>
    <r>
      <rPr>
        <sz val="11"/>
        <rFont val="ＭＳ 明朝"/>
        <family val="1"/>
        <charset val="128"/>
      </rPr>
      <t>佐藤憲三、余語滋、　　佐藤剛</t>
    </r>
    <rPh sb="0" eb="2">
      <t>サトウ</t>
    </rPh>
    <rPh sb="2" eb="4">
      <t>ケンゾウ</t>
    </rPh>
    <rPh sb="5" eb="8">
      <t>ヨゴシゲル</t>
    </rPh>
    <rPh sb="11" eb="13">
      <t>サトウ</t>
    </rPh>
    <rPh sb="13" eb="14">
      <t>ツヨシ</t>
    </rPh>
    <phoneticPr fontId="34"/>
  </si>
  <si>
    <r>
      <rPr>
        <sz val="11"/>
        <rFont val="ＭＳ 明朝"/>
        <family val="1"/>
        <charset val="128"/>
      </rPr>
      <t>魚の解体実演、鱈の味噌マヨホイル蒸し</t>
    </r>
    <rPh sb="0" eb="1">
      <t>サカナ</t>
    </rPh>
    <rPh sb="2" eb="4">
      <t>カイタイ</t>
    </rPh>
    <rPh sb="4" eb="6">
      <t>ジツエン</t>
    </rPh>
    <rPh sb="7" eb="8">
      <t>タラ</t>
    </rPh>
    <rPh sb="9" eb="11">
      <t>ミソ</t>
    </rPh>
    <rPh sb="16" eb="17">
      <t>ム</t>
    </rPh>
    <phoneticPr fontId="15"/>
  </si>
  <si>
    <r>
      <rPr>
        <sz val="11"/>
        <rFont val="ＭＳ 明朝"/>
        <family val="1"/>
        <charset val="128"/>
      </rPr>
      <t>鶴岡市立豊浦小学校</t>
    </r>
    <rPh sb="0" eb="4">
      <t>ツルオカシリツ</t>
    </rPh>
    <rPh sb="4" eb="9">
      <t>トヨウラショウガッコウ</t>
    </rPh>
    <phoneticPr fontId="34"/>
  </si>
  <si>
    <r>
      <t>5</t>
    </r>
    <r>
      <rPr>
        <sz val="11"/>
        <rFont val="ＭＳ 明朝"/>
        <family val="1"/>
        <charset val="128"/>
      </rPr>
      <t>、</t>
    </r>
    <r>
      <rPr>
        <sz val="11"/>
        <rFont val="Century"/>
        <family val="1"/>
      </rPr>
      <t>6</t>
    </r>
    <r>
      <rPr>
        <sz val="11"/>
        <rFont val="ＭＳ 明朝"/>
        <family val="1"/>
        <charset val="128"/>
      </rPr>
      <t>年生</t>
    </r>
    <rPh sb="3" eb="5">
      <t>ネンセイ</t>
    </rPh>
    <phoneticPr fontId="15"/>
  </si>
  <si>
    <r>
      <rPr>
        <sz val="11"/>
        <rFont val="ＭＳ 明朝"/>
        <family val="1"/>
        <charset val="128"/>
      </rPr>
      <t>五十嵐安治</t>
    </r>
    <rPh sb="0" eb="3">
      <t>イガラシ</t>
    </rPh>
    <rPh sb="3" eb="5">
      <t>ヤスジ</t>
    </rPh>
    <phoneticPr fontId="34"/>
  </si>
  <si>
    <r>
      <rPr>
        <sz val="11"/>
        <rFont val="ＭＳ 明朝"/>
        <family val="1"/>
        <charset val="128"/>
      </rPr>
      <t>鱈漁についての講座、魚の解体実演</t>
    </r>
    <rPh sb="0" eb="1">
      <t>タラ</t>
    </rPh>
    <rPh sb="1" eb="2">
      <t>リョウ</t>
    </rPh>
    <rPh sb="7" eb="9">
      <t>コウザ</t>
    </rPh>
    <rPh sb="10" eb="11">
      <t>サカナ</t>
    </rPh>
    <rPh sb="12" eb="14">
      <t>カイタイ</t>
    </rPh>
    <rPh sb="14" eb="16">
      <t>ジツエン</t>
    </rPh>
    <phoneticPr fontId="15"/>
  </si>
  <si>
    <r>
      <rPr>
        <sz val="11"/>
        <rFont val="ＭＳ 明朝"/>
        <family val="1"/>
        <charset val="128"/>
      </rPr>
      <t>村山市文化複合施設甑葉プラザ</t>
    </r>
    <rPh sb="0" eb="3">
      <t>ムラヤマシ</t>
    </rPh>
    <rPh sb="3" eb="5">
      <t>ブンカ</t>
    </rPh>
    <rPh sb="5" eb="7">
      <t>フクゴウ</t>
    </rPh>
    <rPh sb="7" eb="9">
      <t>シセツ</t>
    </rPh>
    <phoneticPr fontId="34"/>
  </si>
  <si>
    <r>
      <rPr>
        <sz val="11"/>
        <rFont val="ＭＳ 明朝"/>
        <family val="1"/>
        <charset val="128"/>
      </rPr>
      <t>一般</t>
    </r>
    <rPh sb="0" eb="2">
      <t>イッパン</t>
    </rPh>
    <phoneticPr fontId="15"/>
  </si>
  <si>
    <r>
      <rPr>
        <sz val="11"/>
        <rFont val="ＭＳ 明朝"/>
        <family val="1"/>
        <charset val="128"/>
      </rPr>
      <t>齊藤健一、五十嵐安治、　　髙橋美代子</t>
    </r>
    <rPh sb="0" eb="2">
      <t>サイトウ</t>
    </rPh>
    <rPh sb="2" eb="4">
      <t>ケンイチ</t>
    </rPh>
    <rPh sb="5" eb="10">
      <t>イガラシヤスジ</t>
    </rPh>
    <rPh sb="13" eb="18">
      <t>タカハシミヨコ</t>
    </rPh>
    <phoneticPr fontId="34"/>
  </si>
  <si>
    <r>
      <rPr>
        <sz val="11"/>
        <rFont val="ＭＳ 明朝"/>
        <family val="1"/>
        <charset val="128"/>
      </rPr>
      <t>魚のさばき方、鯛めし、鯛のバター醤油ソテー、　　　　　鯛の潮汁、アジの酢締め</t>
    </r>
    <rPh sb="0" eb="1">
      <t>サカナ</t>
    </rPh>
    <rPh sb="5" eb="6">
      <t>カタ</t>
    </rPh>
    <rPh sb="7" eb="8">
      <t>タイ</t>
    </rPh>
    <rPh sb="11" eb="12">
      <t>タイ</t>
    </rPh>
    <rPh sb="16" eb="18">
      <t>ショウユ</t>
    </rPh>
    <rPh sb="27" eb="28">
      <t>タイ</t>
    </rPh>
    <rPh sb="29" eb="31">
      <t>ウシオジル</t>
    </rPh>
    <rPh sb="35" eb="37">
      <t>スジ</t>
    </rPh>
    <phoneticPr fontId="15"/>
  </si>
  <si>
    <r>
      <rPr>
        <sz val="11"/>
        <rFont val="ＭＳ 明朝"/>
        <family val="1"/>
        <charset val="128"/>
      </rPr>
      <t>川西町農業環境改善センター</t>
    </r>
    <rPh sb="0" eb="2">
      <t>カワニシ</t>
    </rPh>
    <rPh sb="2" eb="3">
      <t>マチ</t>
    </rPh>
    <rPh sb="3" eb="5">
      <t>ノウギョウ</t>
    </rPh>
    <rPh sb="5" eb="7">
      <t>カンキョウ</t>
    </rPh>
    <rPh sb="7" eb="9">
      <t>カイゼン</t>
    </rPh>
    <phoneticPr fontId="34"/>
  </si>
  <si>
    <r>
      <rPr>
        <sz val="11"/>
        <rFont val="ＭＳ 明朝"/>
        <family val="1"/>
        <charset val="128"/>
      </rPr>
      <t>岡崎雅也、髙橋美代子、　　佐藤剛</t>
    </r>
    <rPh sb="0" eb="4">
      <t>オカザキマサヤ</t>
    </rPh>
    <rPh sb="5" eb="10">
      <t>タカハシミヨコ</t>
    </rPh>
    <rPh sb="13" eb="15">
      <t>サトウ</t>
    </rPh>
    <rPh sb="15" eb="16">
      <t>ツヨシ</t>
    </rPh>
    <phoneticPr fontId="15"/>
  </si>
  <si>
    <r>
      <rPr>
        <sz val="11"/>
        <rFont val="ＭＳ 明朝"/>
        <family val="1"/>
        <charset val="128"/>
      </rPr>
      <t>寒鱈汁、鱈の味噌漬け、鱈の子漬け、鱈の醤油漬け</t>
    </r>
    <rPh sb="0" eb="2">
      <t>カンダラ</t>
    </rPh>
    <rPh sb="2" eb="3">
      <t>ジル</t>
    </rPh>
    <rPh sb="4" eb="5">
      <t>タラ</t>
    </rPh>
    <rPh sb="6" eb="8">
      <t>ミソ</t>
    </rPh>
    <rPh sb="8" eb="9">
      <t>ヅ</t>
    </rPh>
    <rPh sb="11" eb="12">
      <t>タラ</t>
    </rPh>
    <rPh sb="13" eb="14">
      <t>コ</t>
    </rPh>
    <rPh sb="14" eb="15">
      <t>ヅ</t>
    </rPh>
    <rPh sb="17" eb="18">
      <t>タラ</t>
    </rPh>
    <rPh sb="19" eb="22">
      <t>ショウユヅ</t>
    </rPh>
    <phoneticPr fontId="15"/>
  </si>
  <si>
    <r>
      <rPr>
        <sz val="11"/>
        <rFont val="ＭＳ 明朝"/>
        <family val="1"/>
        <charset val="128"/>
      </rPr>
      <t>大江中央公民館</t>
    </r>
    <rPh sb="0" eb="2">
      <t>オオエ</t>
    </rPh>
    <rPh sb="2" eb="4">
      <t>チュウオウ</t>
    </rPh>
    <rPh sb="4" eb="7">
      <t>コウミンカン</t>
    </rPh>
    <phoneticPr fontId="34"/>
  </si>
  <si>
    <r>
      <rPr>
        <sz val="11"/>
        <rFont val="ＭＳ 明朝"/>
        <family val="1"/>
        <charset val="128"/>
      </rPr>
      <t>県立鶴岡中央高等学校</t>
    </r>
    <rPh sb="0" eb="2">
      <t>ケンリツ</t>
    </rPh>
    <rPh sb="2" eb="4">
      <t>ツルオカ</t>
    </rPh>
    <rPh sb="4" eb="6">
      <t>チュウオウ</t>
    </rPh>
    <rPh sb="6" eb="8">
      <t>コウトウ</t>
    </rPh>
    <rPh sb="8" eb="10">
      <t>ガッコウ</t>
    </rPh>
    <phoneticPr fontId="34"/>
  </si>
  <si>
    <r>
      <rPr>
        <sz val="11"/>
        <rFont val="ＭＳ 明朝"/>
        <family val="1"/>
        <charset val="128"/>
      </rPr>
      <t>滝川義朗</t>
    </r>
    <rPh sb="0" eb="2">
      <t>タキガワ</t>
    </rPh>
    <rPh sb="2" eb="3">
      <t>ヨシ</t>
    </rPh>
    <rPh sb="3" eb="4">
      <t>ロウ</t>
    </rPh>
    <phoneticPr fontId="34"/>
  </si>
  <si>
    <r>
      <rPr>
        <sz val="11"/>
        <rFont val="ＭＳ 明朝"/>
        <family val="1"/>
        <charset val="128"/>
      </rPr>
      <t>かまぼこ製作実習</t>
    </r>
    <rPh sb="4" eb="6">
      <t>セイサク</t>
    </rPh>
    <rPh sb="6" eb="8">
      <t>ジッシュウ</t>
    </rPh>
    <phoneticPr fontId="15"/>
  </si>
  <si>
    <t>（２）庄内浜の魚消費拡大事業</t>
    <rPh sb="5" eb="6">
      <t>ハマ</t>
    </rPh>
    <phoneticPr fontId="1"/>
  </si>
  <si>
    <r>
      <rPr>
        <sz val="11"/>
        <rFont val="ＭＳ 明朝"/>
        <family val="1"/>
        <charset val="128"/>
      </rPr>
      <t>○　県内陸部における庄内浜産水産物のプロモーション</t>
    </r>
    <phoneticPr fontId="1"/>
  </si>
  <si>
    <r>
      <rPr>
        <sz val="11"/>
        <rFont val="ＭＳ 明朝"/>
        <family val="1"/>
        <charset val="128"/>
      </rPr>
      <t>日　　時</t>
    </r>
  </si>
  <si>
    <r>
      <rPr>
        <sz val="11"/>
        <rFont val="ＭＳ 明朝"/>
        <family val="1"/>
        <charset val="128"/>
      </rPr>
      <t>概　　　要</t>
    </r>
  </si>
  <si>
    <r>
      <rPr>
        <sz val="11"/>
        <rFont val="ＭＳ 明朝"/>
        <family val="1"/>
        <charset val="128"/>
      </rPr>
      <t>おいしい山形
春の旬の魚キャンペーン</t>
    </r>
    <rPh sb="7" eb="8">
      <t>ハル</t>
    </rPh>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</si>
  <si>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5</t>
    </r>
    <r>
      <rPr>
        <sz val="11"/>
        <rFont val="ＭＳ 明朝"/>
        <family val="1"/>
        <charset val="128"/>
      </rPr>
      <t>月</t>
    </r>
    <r>
      <rPr>
        <sz val="11"/>
        <rFont val="Century"/>
        <family val="1"/>
      </rPr>
      <t>16</t>
    </r>
    <r>
      <rPr>
        <sz val="11"/>
        <rFont val="ＭＳ 明朝"/>
        <family val="1"/>
        <charset val="128"/>
      </rPr>
      <t>日</t>
    </r>
    <rPh sb="1" eb="3">
      <t>レイワ</t>
    </rPh>
    <rPh sb="4" eb="5">
      <t>ネン</t>
    </rPh>
    <phoneticPr fontId="1"/>
  </si>
  <si>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</si>
  <si>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1"/>
  </si>
  <si>
    <r>
      <t xml:space="preserve"> </t>
    </r>
    <r>
      <rPr>
        <sz val="11"/>
        <rFont val="ＭＳ 明朝"/>
        <family val="1"/>
        <charset val="128"/>
      </rPr>
      <t>～令和</t>
    </r>
    <r>
      <rPr>
        <sz val="11"/>
        <rFont val="Century"/>
        <family val="1"/>
      </rPr>
      <t>4</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1"/>
  </si>
  <si>
    <r>
      <t>(5</t>
    </r>
    <r>
      <rPr>
        <sz val="11"/>
        <rFont val="ＭＳ 明朝"/>
        <family val="1"/>
        <charset val="128"/>
      </rPr>
      <t>企業</t>
    </r>
    <r>
      <rPr>
        <sz val="11"/>
        <rFont val="Century"/>
        <family val="1"/>
      </rPr>
      <t>)</t>
    </r>
    <phoneticPr fontId="1"/>
  </si>
  <si>
    <r>
      <rPr>
        <sz val="11"/>
        <rFont val="ＭＳ 明朝"/>
        <family val="1"/>
        <charset val="128"/>
      </rPr>
      <t>おいしい山形　　　　　　　　秋の旬の魚キャンペーン</t>
    </r>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</si>
  <si>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10</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1"/>
  </si>
  <si>
    <r>
      <t>旬の水産物の販売による庄内浜産水産物の</t>
    </r>
    <r>
      <rPr>
        <sz val="11"/>
        <rFont val="Century"/>
        <family val="1"/>
      </rPr>
      <t>PR</t>
    </r>
    <r>
      <rPr>
        <sz val="11"/>
        <rFont val="ＭＳ 明朝"/>
        <family val="1"/>
        <charset val="128"/>
      </rPr>
      <t>、レシピ配布</t>
    </r>
    <rPh sb="25" eb="27">
      <t>ハイフ</t>
    </rPh>
    <phoneticPr fontId="1"/>
  </si>
  <si>
    <r>
      <t xml:space="preserve"> </t>
    </r>
    <r>
      <rPr>
        <sz val="11"/>
        <rFont val="ＭＳ 明朝"/>
        <family val="1"/>
        <charset val="128"/>
      </rPr>
      <t>～令和</t>
    </r>
    <r>
      <rPr>
        <sz val="11"/>
        <rFont val="Century"/>
        <family val="1"/>
      </rPr>
      <t>4</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1"/>
  </si>
  <si>
    <r>
      <t>(6</t>
    </r>
    <r>
      <rPr>
        <sz val="11"/>
        <rFont val="ＭＳ 明朝"/>
        <family val="1"/>
        <charset val="128"/>
      </rPr>
      <t>企業</t>
    </r>
    <r>
      <rPr>
        <sz val="11"/>
        <rFont val="Century"/>
        <family val="1"/>
      </rPr>
      <t>)</t>
    </r>
    <phoneticPr fontId="1"/>
  </si>
  <si>
    <r>
      <rPr>
        <sz val="11"/>
        <rFont val="ＭＳ 明朝"/>
        <family val="1"/>
        <charset val="128"/>
      </rPr>
      <t>　令和</t>
    </r>
    <r>
      <rPr>
        <sz val="11"/>
        <rFont val="Century"/>
        <family val="1"/>
      </rPr>
      <t>4</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t>
    </r>
    <rPh sb="1" eb="3">
      <t>レイワ</t>
    </rPh>
    <rPh sb="4" eb="5">
      <t>ネン</t>
    </rPh>
    <phoneticPr fontId="1"/>
  </si>
  <si>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</si>
  <si>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t>
    </r>
    <r>
      <rPr>
        <sz val="11"/>
        <rFont val="Century"/>
        <family val="1"/>
      </rPr>
      <t>PR</t>
    </r>
    <r>
      <rPr>
        <sz val="11"/>
        <rFont val="ＭＳ 明朝"/>
        <family val="1"/>
        <charset val="128"/>
      </rPr>
      <t>、スタンプラリーによる利用促進</t>
    </r>
    <phoneticPr fontId="1"/>
  </si>
  <si>
    <r>
      <t>(107</t>
    </r>
    <r>
      <rPr>
        <sz val="11"/>
        <rFont val="ＭＳ 明朝"/>
        <family val="1"/>
        <charset val="128"/>
      </rPr>
      <t>店舗</t>
    </r>
    <r>
      <rPr>
        <sz val="11"/>
        <rFont val="Century"/>
        <family val="1"/>
      </rPr>
      <t>)</t>
    </r>
    <phoneticPr fontId="1"/>
  </si>
  <si>
    <r>
      <rPr>
        <sz val="11"/>
        <rFont val="ＭＳ 明朝"/>
        <family val="1"/>
        <charset val="128"/>
      </rPr>
      <t>○「やまがた庄内浜の魚応援店」の加入件数　　　　　　　　　　　　　　　　　　　　　　　　　　　　　　　　　　　　　　</t>
    </r>
  </si>
  <si>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1"/>
  </si>
  <si>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</si>
  <si>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</si>
  <si>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</si>
  <si>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</si>
  <si>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</si>
  <si>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</si>
  <si>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1"/>
  </si>
  <si>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</si>
  <si>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</si>
  <si>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</si>
  <si>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1"/>
  </si>
  <si>
    <r>
      <rPr>
        <sz val="11"/>
        <rFont val="ＭＳ 明朝"/>
        <family val="1"/>
        <charset val="128"/>
      </rPr>
      <t>〇　情報発信</t>
    </r>
    <rPh sb="2" eb="4">
      <t>ジョウホウ</t>
    </rPh>
    <rPh sb="4" eb="6">
      <t>ハッシン</t>
    </rPh>
    <phoneticPr fontId="1"/>
  </si>
  <si>
    <r>
      <rPr>
        <sz val="11"/>
        <rFont val="ＭＳ 明朝"/>
        <family val="1"/>
        <charset val="128"/>
      </rPr>
      <t>・レシピサイトクックパッド　やまがたさかナビのキッチン</t>
    </r>
    <phoneticPr fontId="1"/>
  </si>
  <si>
    <t>https://cookpad.com/kitchen/34067761</t>
    <phoneticPr fontId="1"/>
  </si>
  <si>
    <r>
      <rPr>
        <sz val="11"/>
        <rFont val="ＭＳ 明朝"/>
        <family val="1"/>
        <charset val="128"/>
      </rPr>
      <t>・フェイスブック　やまがたさかナビ</t>
    </r>
    <phoneticPr fontId="1"/>
  </si>
  <si>
    <t>https://www.facebook.com/yamagatasakanavi/</t>
    <phoneticPr fontId="1"/>
  </si>
  <si>
    <r>
      <rPr>
        <sz val="11"/>
        <rFont val="ＭＳ 明朝"/>
        <family val="1"/>
        <charset val="128"/>
      </rPr>
      <t>・インスタグラム　やまがたさかナビ</t>
    </r>
    <phoneticPr fontId="1"/>
  </si>
  <si>
    <t>https://www.instagram.com/yamagatasakanavi/</t>
    <phoneticPr fontId="1"/>
  </si>
  <si>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～）の各部会を設置。　事務局は庄内総合支庁水産振興課。</t>
    </r>
    <rPh sb="118" eb="119">
      <t>カク</t>
    </rPh>
    <rPh sb="119" eb="121">
      <t>ブカイ</t>
    </rPh>
    <phoneticPr fontId="1"/>
  </si>
  <si>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</si>
  <si>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</si>
  <si>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</si>
  <si>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</si>
  <si>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</si>
  <si>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</si>
  <si>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</si>
  <si>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</si>
  <si>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11</t>
    </r>
    <r>
      <rPr>
        <sz val="10"/>
        <rFont val="ＭＳ 明朝"/>
        <family val="1"/>
        <charset val="128"/>
      </rPr>
      <t>日</t>
    </r>
    <rPh sb="0" eb="2">
      <t>レイワ</t>
    </rPh>
    <rPh sb="3" eb="4">
      <t>ネン</t>
    </rPh>
    <rPh sb="6" eb="7">
      <t>ガツ</t>
    </rPh>
    <rPh sb="9" eb="10">
      <t>ニチ</t>
    </rPh>
    <rPh sb="13" eb="14">
      <t>ガツ</t>
    </rPh>
    <rPh sb="16" eb="17">
      <t>ニチ</t>
    </rPh>
    <phoneticPr fontId="1"/>
  </si>
  <si>
    <r>
      <rPr>
        <sz val="10"/>
        <rFont val="ＭＳ 明朝"/>
        <family val="1"/>
        <charset val="128"/>
      </rPr>
      <t>庄内の飲食店</t>
    </r>
    <r>
      <rPr>
        <sz val="10"/>
        <rFont val="Century"/>
        <family val="1"/>
      </rPr>
      <t>15</t>
    </r>
    <r>
      <rPr>
        <sz val="10"/>
        <rFont val="ＭＳ 明朝"/>
        <family val="1"/>
        <charset val="128"/>
      </rPr>
      <t>店舗</t>
    </r>
    <phoneticPr fontId="1"/>
  </si>
  <si>
    <r>
      <rPr>
        <sz val="10"/>
        <rFont val="ＭＳ 明朝"/>
        <family val="1"/>
        <charset val="128"/>
      </rPr>
      <t>総来客数</t>
    </r>
    <r>
      <rPr>
        <sz val="10"/>
        <rFont val="Century"/>
        <family val="1"/>
      </rPr>
      <t>2,158</t>
    </r>
    <r>
      <rPr>
        <sz val="10"/>
        <rFont val="ＭＳ 明朝"/>
        <family val="1"/>
        <charset val="128"/>
      </rPr>
      <t>名</t>
    </r>
    <phoneticPr fontId="1"/>
  </si>
  <si>
    <r>
      <rPr>
        <sz val="10"/>
        <rFont val="ＭＳ 明朝"/>
        <family val="1"/>
        <charset val="128"/>
      </rPr>
      <t>庄内おばこサワラ講習会</t>
    </r>
    <rPh sb="0" eb="2">
      <t>ショウナイ</t>
    </rPh>
    <rPh sb="8" eb="11">
      <t>コウシュウカイ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</si>
  <si>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11</t>
    </r>
    <r>
      <rPr>
        <sz val="10"/>
        <rFont val="ＭＳ 明朝"/>
        <family val="1"/>
        <charset val="128"/>
      </rPr>
      <t>月</t>
    </r>
    <r>
      <rPr>
        <sz val="10"/>
        <rFont val="Century"/>
        <family val="1"/>
      </rPr>
      <t>16</t>
    </r>
    <r>
      <rPr>
        <sz val="10"/>
        <rFont val="ＭＳ 明朝"/>
        <family val="1"/>
        <charset val="128"/>
      </rPr>
      <t>日</t>
    </r>
    <rPh sb="0" eb="2">
      <t>レイワ</t>
    </rPh>
    <rPh sb="3" eb="4">
      <t>ネン</t>
    </rPh>
    <rPh sb="6" eb="7">
      <t>ガツ</t>
    </rPh>
    <rPh sb="9" eb="10">
      <t>ニチ</t>
    </rPh>
    <phoneticPr fontId="1"/>
  </si>
  <si>
    <r>
      <rPr>
        <sz val="10"/>
        <rFont val="ＭＳ 明朝"/>
        <family val="1"/>
        <charset val="128"/>
      </rPr>
      <t>酒田調理師専門学校</t>
    </r>
    <rPh sb="0" eb="9">
      <t>サカタチョウリシセンモンガッコウ</t>
    </rPh>
    <phoneticPr fontId="1"/>
  </si>
  <si>
    <r>
      <rPr>
        <sz val="10"/>
        <rFont val="ＭＳ 明朝"/>
        <family val="1"/>
        <charset val="128"/>
      </rPr>
      <t>学生</t>
    </r>
    <r>
      <rPr>
        <sz val="10"/>
        <rFont val="Century"/>
        <family val="1"/>
      </rPr>
      <t>33</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1"/>
  </si>
  <si>
    <r>
      <rPr>
        <sz val="11"/>
        <rFont val="ＭＳ 明朝"/>
        <family val="1"/>
        <charset val="128"/>
      </rPr>
      <t>トラフグ部会</t>
    </r>
    <phoneticPr fontId="1"/>
  </si>
  <si>
    <r>
      <rPr>
        <sz val="10"/>
        <rFont val="ＭＳ 明朝"/>
        <family val="1"/>
        <charset val="128"/>
      </rPr>
      <t>調理技術講習会（第</t>
    </r>
    <r>
      <rPr>
        <sz val="10"/>
        <rFont val="Century"/>
        <family val="1"/>
      </rPr>
      <t>1</t>
    </r>
    <r>
      <rPr>
        <sz val="10"/>
        <rFont val="ＭＳ 明朝"/>
        <family val="1"/>
        <charset val="128"/>
      </rPr>
      <t>回）</t>
    </r>
    <rPh sb="2" eb="4">
      <t>ギジュツ</t>
    </rPh>
    <rPh sb="8" eb="9">
      <t>ダイ</t>
    </rPh>
    <rPh sb="10" eb="11">
      <t>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</si>
  <si>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19</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</si>
  <si>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1"/>
  </si>
  <si>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1"/>
  </si>
  <si>
    <r>
      <rPr>
        <sz val="10"/>
        <rFont val="ＭＳ 明朝"/>
        <family val="1"/>
        <charset val="128"/>
      </rPr>
      <t>調理技術講習会（第</t>
    </r>
    <r>
      <rPr>
        <sz val="10"/>
        <rFont val="Century"/>
        <family val="1"/>
      </rPr>
      <t>2</t>
    </r>
    <r>
      <rPr>
        <sz val="10"/>
        <rFont val="ＭＳ 明朝"/>
        <family val="1"/>
        <charset val="128"/>
      </rPr>
      <t>回）</t>
    </r>
    <rPh sb="2" eb="4">
      <t>ギジュツ</t>
    </rPh>
    <rPh sb="8" eb="9">
      <t>ダイ</t>
    </rPh>
    <rPh sb="10" eb="11">
      <t>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</si>
  <si>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14</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</si>
  <si>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全日本ふぐ調理師技術大会山形大会（仮称、開催予定）に向けての対策</t>
    </r>
    <rPh sb="0" eb="3">
      <t>ゼンニホン</t>
    </rPh>
    <rPh sb="5" eb="12">
      <t>チョウリシギジュツタイカイ</t>
    </rPh>
    <rPh sb="12" eb="16">
      <t>ヤマガタタイカイ</t>
    </rPh>
    <rPh sb="17" eb="19">
      <t>カショウ</t>
    </rPh>
    <rPh sb="20" eb="24">
      <t>カイサイヨテイ</t>
    </rPh>
    <rPh sb="26" eb="27">
      <t>ム</t>
    </rPh>
    <rPh sb="30" eb="32">
      <t>タイサク</t>
    </rPh>
    <phoneticPr fontId="1"/>
  </si>
  <si>
    <r>
      <rPr>
        <sz val="10"/>
        <rFont val="ＭＳ 明朝"/>
        <family val="1"/>
        <charset val="128"/>
      </rPr>
      <t>調理技術講習会（第</t>
    </r>
    <r>
      <rPr>
        <sz val="10"/>
        <rFont val="Century"/>
        <family val="1"/>
      </rPr>
      <t>3</t>
    </r>
    <r>
      <rPr>
        <sz val="10"/>
        <rFont val="ＭＳ 明朝"/>
        <family val="1"/>
        <charset val="128"/>
      </rPr>
      <t>回）</t>
    </r>
    <rPh sb="2" eb="4">
      <t>ギジュツ</t>
    </rPh>
    <rPh sb="8" eb="9">
      <t>ダイ</t>
    </rPh>
    <rPh sb="10" eb="11">
      <t>カイ</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</si>
  <si>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2</t>
    </r>
    <r>
      <rPr>
        <sz val="10"/>
        <rFont val="ＭＳ 明朝"/>
        <family val="1"/>
        <charset val="128"/>
      </rPr>
      <t>月</t>
    </r>
    <r>
      <rPr>
        <sz val="10"/>
        <rFont val="Century"/>
        <family val="1"/>
      </rPr>
      <t>1</t>
    </r>
    <r>
      <rPr>
        <sz val="10"/>
        <rFont val="ＭＳ 明朝"/>
        <family val="1"/>
        <charset val="128"/>
      </rPr>
      <t>日</t>
    </r>
    <rPh sb="0" eb="1">
      <t>レイ</t>
    </rPh>
    <rPh sb="1" eb="2">
      <t>カズ</t>
    </rPh>
    <rPh sb="3" eb="4">
      <t>ネン</t>
    </rPh>
    <rPh sb="5" eb="6">
      <t>ガツ</t>
    </rPh>
    <rPh sb="7" eb="8">
      <t>ニチ</t>
    </rPh>
    <phoneticPr fontId="1"/>
  </si>
  <si>
    <r>
      <rPr>
        <sz val="10"/>
        <rFont val="ＭＳ 明朝"/>
        <family val="1"/>
        <charset val="128"/>
      </rPr>
      <t>「食の都庄内天然とらふぐキャンペーン」</t>
    </r>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</si>
  <si>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日～翌年</t>
    </r>
    <r>
      <rPr>
        <sz val="10"/>
        <rFont val="Century"/>
        <family val="1"/>
      </rPr>
      <t>3</t>
    </r>
    <r>
      <rPr>
        <sz val="10"/>
        <rFont val="ＭＳ 明朝"/>
        <family val="1"/>
        <charset val="128"/>
      </rPr>
      <t>月</t>
    </r>
    <r>
      <rPr>
        <sz val="10"/>
        <rFont val="Century"/>
        <family val="1"/>
      </rPr>
      <t>12</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
  </si>
  <si>
    <r>
      <rPr>
        <sz val="10"/>
        <rFont val="ＭＳ 明朝"/>
        <family val="1"/>
        <charset val="128"/>
      </rPr>
      <t>庄内の飲食店</t>
    </r>
    <r>
      <rPr>
        <sz val="10"/>
        <rFont val="Century"/>
        <family val="1"/>
      </rPr>
      <t>18</t>
    </r>
    <r>
      <rPr>
        <sz val="10"/>
        <rFont val="ＭＳ 明朝"/>
        <family val="1"/>
        <charset val="128"/>
      </rPr>
      <t>店舗</t>
    </r>
    <r>
      <rPr>
        <sz val="8"/>
        <rFont val="ＭＳ 明朝"/>
        <family val="1"/>
        <charset val="128"/>
      </rPr>
      <t/>
    </r>
    <phoneticPr fontId="1"/>
  </si>
  <si>
    <r>
      <rPr>
        <sz val="10"/>
        <rFont val="ＭＳ 明朝"/>
        <family val="1"/>
        <charset val="128"/>
      </rPr>
      <t>総来客数</t>
    </r>
    <r>
      <rPr>
        <sz val="10"/>
        <rFont val="Century"/>
        <family val="1"/>
      </rPr>
      <t>5,944</t>
    </r>
    <r>
      <rPr>
        <sz val="10"/>
        <rFont val="ＭＳ 明朝"/>
        <family val="1"/>
        <charset val="128"/>
      </rPr>
      <t>名（トラフグ以外のフグ料理も含む）　</t>
    </r>
    <rPh sb="0" eb="1">
      <t>ソウ</t>
    </rPh>
    <rPh sb="15" eb="17">
      <t>イガイ</t>
    </rPh>
    <rPh sb="20" eb="22">
      <t>リョウリ</t>
    </rPh>
    <rPh sb="23" eb="24">
      <t>フク</t>
    </rPh>
    <phoneticPr fontId="1"/>
  </si>
  <si>
    <r>
      <rPr>
        <sz val="10"/>
        <rFont val="ＭＳ 明朝"/>
        <family val="1"/>
        <charset val="128"/>
      </rPr>
      <t>座学講義</t>
    </r>
    <rPh sb="0" eb="4">
      <t>ザガクコウギ</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</si>
  <si>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1</t>
    </r>
    <r>
      <rPr>
        <sz val="10"/>
        <rFont val="ＭＳ 明朝"/>
        <family val="1"/>
        <charset val="128"/>
      </rPr>
      <t>月</t>
    </r>
    <r>
      <rPr>
        <sz val="10"/>
        <rFont val="Century"/>
        <family val="1"/>
      </rPr>
      <t>30</t>
    </r>
    <r>
      <rPr>
        <sz val="10"/>
        <rFont val="ＭＳ 明朝"/>
        <family val="1"/>
        <charset val="128"/>
      </rPr>
      <t>日</t>
    </r>
    <rPh sb="0" eb="1">
      <t>レイ</t>
    </rPh>
    <rPh sb="1" eb="2">
      <t>カズ</t>
    </rPh>
    <rPh sb="3" eb="4">
      <t>ネン</t>
    </rPh>
    <rPh sb="5" eb="6">
      <t>ガツ</t>
    </rPh>
    <rPh sb="8" eb="9">
      <t>ニチ</t>
    </rPh>
    <phoneticPr fontId="1"/>
  </si>
  <si>
    <r>
      <rPr>
        <sz val="10"/>
        <rFont val="ＭＳ 明朝"/>
        <family val="1"/>
        <charset val="128"/>
      </rPr>
      <t>学生</t>
    </r>
    <r>
      <rPr>
        <sz val="10"/>
        <rFont val="Century"/>
        <family val="1"/>
      </rPr>
      <t>31</t>
    </r>
    <r>
      <rPr>
        <sz val="10"/>
        <rFont val="ＭＳ 明朝"/>
        <family val="1"/>
        <charset val="128"/>
      </rPr>
      <t>名を対象に「庄内浜産トラフグ」に関する説明や、部会活動の紹介</t>
    </r>
    <phoneticPr fontId="1"/>
  </si>
  <si>
    <r>
      <rPr>
        <sz val="10"/>
        <rFont val="ＭＳ 明朝"/>
        <family val="1"/>
        <charset val="128"/>
      </rPr>
      <t>県政テレビ（やまがたサンデー</t>
    </r>
    <r>
      <rPr>
        <sz val="10"/>
        <rFont val="Century"/>
        <family val="1"/>
      </rPr>
      <t>5</t>
    </r>
    <r>
      <rPr>
        <sz val="10"/>
        <rFont val="ＭＳ 明朝"/>
        <family val="1"/>
        <charset val="128"/>
      </rPr>
      <t>）</t>
    </r>
    <rPh sb="0" eb="2">
      <t>ケンセイ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</si>
  <si>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20</t>
    </r>
    <r>
      <rPr>
        <sz val="10"/>
        <rFont val="ＭＳ 明朝"/>
        <family val="1"/>
        <charset val="128"/>
      </rPr>
      <t>日</t>
    </r>
    <rPh sb="0" eb="1">
      <t>レイ</t>
    </rPh>
    <rPh sb="1" eb="2">
      <t>カズ</t>
    </rPh>
    <rPh sb="3" eb="4">
      <t>ネン</t>
    </rPh>
    <rPh sb="6" eb="7">
      <t>ガツ</t>
    </rPh>
    <rPh sb="9" eb="10">
      <t>ニチ</t>
    </rPh>
    <phoneticPr fontId="1"/>
  </si>
  <si>
    <r>
      <rPr>
        <sz val="10"/>
        <rFont val="ＭＳ 明朝"/>
        <family val="1"/>
        <charset val="128"/>
      </rPr>
      <t>旬味　鮮心　魚屋　富重</t>
    </r>
    <rPh sb="0" eb="1">
      <t>シュン</t>
    </rPh>
    <rPh sb="1" eb="2">
      <t>アジ</t>
    </rPh>
    <rPh sb="3" eb="4">
      <t>アザ</t>
    </rPh>
    <rPh sb="4" eb="5">
      <t>ココロ</t>
    </rPh>
    <rPh sb="6" eb="8">
      <t>サカナヤ</t>
    </rPh>
    <rPh sb="9" eb="11">
      <t>トミシゲ</t>
    </rPh>
    <phoneticPr fontId="1"/>
  </si>
  <si>
    <r>
      <rPr>
        <sz val="10"/>
        <rFont val="ＭＳ 明朝"/>
        <family val="1"/>
        <charset val="128"/>
      </rPr>
      <t>庄内浜水産物の美味しさや地域の食文化を伝えるために県が行っている取組みを紹介する取材、翌</t>
    </r>
    <r>
      <rPr>
        <sz val="10"/>
        <rFont val="Century"/>
        <family val="1"/>
      </rPr>
      <t>1</t>
    </r>
    <r>
      <rPr>
        <sz val="10"/>
        <rFont val="ＭＳ 明朝"/>
        <family val="1"/>
        <charset val="128"/>
      </rPr>
      <t>月</t>
    </r>
    <r>
      <rPr>
        <sz val="10"/>
        <rFont val="Century"/>
        <family val="1"/>
      </rPr>
      <t>8</t>
    </r>
    <r>
      <rPr>
        <sz val="10"/>
        <rFont val="ＭＳ 明朝"/>
        <family val="1"/>
        <charset val="128"/>
      </rPr>
      <t>日放送</t>
    </r>
    <rPh sb="0" eb="6">
      <t>ショウナイハマスイサンブツ</t>
    </rPh>
    <rPh sb="7" eb="9">
      <t>オイ</t>
    </rPh>
    <rPh sb="12" eb="14">
      <t>チイキ</t>
    </rPh>
    <rPh sb="15" eb="18">
      <t>ショクブンカ</t>
    </rPh>
    <rPh sb="19" eb="20">
      <t>ツタ</t>
    </rPh>
    <rPh sb="25" eb="26">
      <t>ケン</t>
    </rPh>
    <rPh sb="27" eb="28">
      <t>オコナ</t>
    </rPh>
    <rPh sb="32" eb="34">
      <t>トリクミ</t>
    </rPh>
    <rPh sb="36" eb="38">
      <t>ショウカイ</t>
    </rPh>
    <rPh sb="40" eb="42">
      <t>シュザイ</t>
    </rPh>
    <rPh sb="43" eb="44">
      <t>ヨク</t>
    </rPh>
    <rPh sb="45" eb="46">
      <t>ガツ</t>
    </rPh>
    <rPh sb="47" eb="48">
      <t>ニチ</t>
    </rPh>
    <rPh sb="48" eb="50">
      <t>ホウソウ</t>
    </rPh>
    <phoneticPr fontId="1"/>
  </si>
  <si>
    <r>
      <rPr>
        <sz val="11"/>
        <rFont val="ＭＳ 明朝"/>
        <family val="1"/>
        <charset val="128"/>
      </rPr>
      <t>ズワイガニ
部会</t>
    </r>
    <rPh sb="6" eb="8">
      <t>ブカイ</t>
    </rPh>
    <phoneticPr fontId="1"/>
  </si>
  <si>
    <r>
      <rPr>
        <sz val="10"/>
        <rFont val="ＭＳ 明朝"/>
        <family val="1"/>
        <charset val="128"/>
      </rPr>
      <t>「庄内北前ガニキャンペーン」</t>
    </r>
    <rPh sb="1" eb="3">
      <t>ショウナイ</t>
    </rPh>
    <rPh sb="3" eb="5">
      <t>キタマエ</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</si>
  <si>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10</t>
    </r>
    <r>
      <rPr>
        <sz val="10"/>
        <rFont val="ＭＳ 明朝"/>
        <family val="1"/>
        <charset val="128"/>
      </rPr>
      <t>月</t>
    </r>
    <r>
      <rPr>
        <sz val="10"/>
        <rFont val="Century"/>
        <family val="1"/>
      </rPr>
      <t>3</t>
    </r>
    <r>
      <rPr>
        <sz val="10"/>
        <rFont val="ＭＳ 明朝"/>
        <family val="1"/>
        <charset val="128"/>
      </rPr>
      <t>日～翌年</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
  </si>
  <si>
    <r>
      <rPr>
        <sz val="10"/>
        <rFont val="ＭＳ 明朝"/>
        <family val="1"/>
        <charset val="128"/>
      </rPr>
      <t>庄内の飲食店</t>
    </r>
    <r>
      <rPr>
        <sz val="10"/>
        <rFont val="Century"/>
        <family val="1"/>
      </rPr>
      <t>21</t>
    </r>
    <r>
      <rPr>
        <sz val="10"/>
        <rFont val="ＭＳ 明朝"/>
        <family val="1"/>
        <charset val="128"/>
      </rPr>
      <t>店舗</t>
    </r>
    <rPh sb="8" eb="10">
      <t>テンポ</t>
    </rPh>
    <phoneticPr fontId="1"/>
  </si>
  <si>
    <r>
      <rPr>
        <sz val="10"/>
        <rFont val="ＭＳ 明朝"/>
        <family val="1"/>
        <charset val="128"/>
      </rPr>
      <t>総来客数</t>
    </r>
    <r>
      <rPr>
        <sz val="10"/>
        <rFont val="Century"/>
        <family val="1"/>
      </rPr>
      <t>2,359</t>
    </r>
    <r>
      <rPr>
        <sz val="10"/>
        <rFont val="ＭＳ 明朝"/>
        <family val="1"/>
        <charset val="128"/>
      </rPr>
      <t>名</t>
    </r>
    <phoneticPr fontId="1"/>
  </si>
  <si>
    <r>
      <rPr>
        <sz val="10"/>
        <rFont val="ＭＳ 明朝"/>
        <family val="1"/>
        <charset val="128"/>
      </rPr>
      <t>目揃え会の開催</t>
    </r>
    <rPh sb="0" eb="2">
      <t>メゾロ</t>
    </rPh>
    <rPh sb="3" eb="4">
      <t>カイ</t>
    </rPh>
    <rPh sb="5" eb="7">
      <t>カイサイ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</si>
  <si>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3" eb="4">
      <t>ネン</t>
    </rPh>
    <rPh sb="6" eb="7">
      <t>ガツ</t>
    </rPh>
    <rPh sb="9" eb="10">
      <t>ニチ</t>
    </rPh>
    <phoneticPr fontId="1"/>
  </si>
  <si>
    <r>
      <rPr>
        <sz val="10"/>
        <rFont val="ＭＳ 明朝"/>
        <family val="1"/>
        <charset val="128"/>
      </rPr>
      <t>県漁協念珠関総括支所</t>
    </r>
    <rPh sb="0" eb="1">
      <t>ケン</t>
    </rPh>
    <rPh sb="1" eb="3">
      <t>ギョキョウ</t>
    </rPh>
    <rPh sb="3" eb="6">
      <t>ネンジュガセキ</t>
    </rPh>
    <rPh sb="6" eb="8">
      <t>ソウカツ</t>
    </rPh>
    <rPh sb="8" eb="10">
      <t>シショ</t>
    </rPh>
    <phoneticPr fontId="1"/>
  </si>
  <si>
    <r>
      <rPr>
        <sz val="10"/>
        <rFont val="ＭＳ 明朝"/>
        <family val="1"/>
        <charset val="128"/>
      </rPr>
      <t>参加者</t>
    </r>
    <r>
      <rPr>
        <sz val="10"/>
        <rFont val="Century"/>
        <family val="1"/>
      </rPr>
      <t>25</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1"/>
  </si>
  <si>
    <r>
      <rPr>
        <sz val="10"/>
        <rFont val="ＭＳ 明朝"/>
        <family val="1"/>
        <charset val="128"/>
      </rPr>
      <t>求評会の開催</t>
    </r>
    <rPh sb="0" eb="2">
      <t>キュウヒョウ</t>
    </rPh>
    <rPh sb="2" eb="3">
      <t>カイ</t>
    </rPh>
    <rPh sb="4" eb="6">
      <t>カイサイ</t>
    </rPh>
    <phoneticPr fontId="1"/>
  </si>
  <si>
    <r>
      <rPr>
        <sz val="10"/>
        <rFont val="ＭＳ 明朝"/>
        <family val="1"/>
        <charset val="128"/>
      </rPr>
      <t>水産研究所おいしい魚加工支援ラボ</t>
    </r>
    <rPh sb="0" eb="5">
      <t>スイサンケンキュウジョ</t>
    </rPh>
    <rPh sb="9" eb="14">
      <t>サカナカコウシエン</t>
    </rPh>
    <phoneticPr fontId="1"/>
  </si>
  <si>
    <r>
      <rPr>
        <sz val="10"/>
        <rFont val="ＭＳ 明朝"/>
        <family val="1"/>
        <charset val="128"/>
      </rPr>
      <t>参加者</t>
    </r>
    <r>
      <rPr>
        <sz val="10"/>
        <rFont val="Century"/>
        <family val="1"/>
      </rPr>
      <t>10</t>
    </r>
    <r>
      <rPr>
        <sz val="10"/>
        <rFont val="ＭＳ 明朝"/>
        <family val="1"/>
        <charset val="128"/>
      </rPr>
      <t>名、蓄養した庄内北前ガニおよび県産ズワイガニ、他県産ブランドズワイガニの食べ比べを行った。</t>
    </r>
    <rPh sb="0" eb="2">
      <t>サンカ</t>
    </rPh>
    <rPh sb="2" eb="3">
      <t>シャ</t>
    </rPh>
    <rPh sb="5" eb="6">
      <t>メイ</t>
    </rPh>
    <rPh sb="7" eb="9">
      <t>チクヨウ</t>
    </rPh>
    <rPh sb="11" eb="13">
      <t>ショウナイ</t>
    </rPh>
    <rPh sb="13" eb="15">
      <t>キタマエ</t>
    </rPh>
    <rPh sb="20" eb="22">
      <t>ケンサン</t>
    </rPh>
    <rPh sb="28" eb="31">
      <t>タケンサン</t>
    </rPh>
    <rPh sb="41" eb="42">
      <t>タ</t>
    </rPh>
    <rPh sb="43" eb="44">
      <t>クラ</t>
    </rPh>
    <rPh sb="46" eb="47">
      <t>オコナ</t>
    </rPh>
    <phoneticPr fontId="1"/>
  </si>
  <si>
    <r>
      <rPr>
        <sz val="10"/>
        <rFont val="ＭＳ 明朝"/>
        <family val="1"/>
        <charset val="128"/>
      </rPr>
      <t>ブランド化
検討部会</t>
    </r>
  </si>
  <si>
    <r>
      <rPr>
        <sz val="10"/>
        <rFont val="ＭＳ 明朝"/>
        <family val="1"/>
        <charset val="128"/>
      </rPr>
      <t>先進地視察</t>
    </r>
    <rPh sb="0" eb="5">
      <t>センシンチシサツ</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</si>
  <si>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8</t>
    </r>
    <r>
      <rPr>
        <sz val="10"/>
        <rFont val="ＭＳ 明朝"/>
        <family val="1"/>
        <charset val="128"/>
      </rPr>
      <t>月</t>
    </r>
    <r>
      <rPr>
        <sz val="10"/>
        <rFont val="Century"/>
        <family val="1"/>
      </rPr>
      <t>8</t>
    </r>
    <r>
      <rPr>
        <sz val="10"/>
        <rFont val="ＭＳ 明朝"/>
        <family val="1"/>
        <charset val="128"/>
      </rPr>
      <t>日～</t>
    </r>
    <r>
      <rPr>
        <sz val="10"/>
        <rFont val="Century"/>
        <family val="1"/>
      </rPr>
      <t>10</t>
    </r>
    <r>
      <rPr>
        <sz val="10"/>
        <rFont val="ＭＳ 明朝"/>
        <family val="1"/>
        <charset val="128"/>
      </rPr>
      <t>日</t>
    </r>
    <rPh sb="0" eb="2">
      <t>レイワ</t>
    </rPh>
    <rPh sb="3" eb="4">
      <t>ネン</t>
    </rPh>
    <rPh sb="5" eb="6">
      <t>ガツ</t>
    </rPh>
    <rPh sb="7" eb="8">
      <t>ニチ</t>
    </rPh>
    <rPh sb="11" eb="12">
      <t>ニチ</t>
    </rPh>
    <phoneticPr fontId="1"/>
  </si>
  <si>
    <r>
      <rPr>
        <sz val="9"/>
        <rFont val="ＭＳ 明朝"/>
        <family val="1"/>
        <charset val="128"/>
      </rPr>
      <t>山口県漁業協同組合須佐支店　ほか</t>
    </r>
    <rPh sb="0" eb="3">
      <t>ヤマグチケン</t>
    </rPh>
    <rPh sb="3" eb="9">
      <t>ギョギョウキョウドウクミアイ</t>
    </rPh>
    <rPh sb="9" eb="13">
      <t>スサシテン</t>
    </rPh>
    <phoneticPr fontId="1"/>
  </si>
  <si>
    <r>
      <rPr>
        <sz val="10"/>
        <rFont val="ＭＳ 明朝"/>
        <family val="1"/>
        <charset val="128"/>
      </rPr>
      <t>参加者</t>
    </r>
    <r>
      <rPr>
        <sz val="10"/>
        <rFont val="Century"/>
        <family val="1"/>
      </rPr>
      <t>4</t>
    </r>
    <r>
      <rPr>
        <sz val="10"/>
        <rFont val="ＭＳ 明朝"/>
        <family val="1"/>
        <charset val="128"/>
      </rPr>
      <t>名、ブランドケンサキイカ（活）である「須佐男命いか」の取組を視察し、庄内浜での活イカ流通の課題やブランド化の方策を検討した。</t>
    </r>
    <rPh sb="0" eb="3">
      <t>サンカシャ</t>
    </rPh>
    <rPh sb="4" eb="5">
      <t>メイ</t>
    </rPh>
    <rPh sb="17" eb="18">
      <t>カツ</t>
    </rPh>
    <rPh sb="23" eb="25">
      <t>スサ</t>
    </rPh>
    <rPh sb="25" eb="26">
      <t>オトコ</t>
    </rPh>
    <rPh sb="26" eb="27">
      <t>イノチ</t>
    </rPh>
    <rPh sb="31" eb="33">
      <t>トリクミ</t>
    </rPh>
    <rPh sb="34" eb="36">
      <t>シサツ</t>
    </rPh>
    <rPh sb="38" eb="40">
      <t>ショウナイ</t>
    </rPh>
    <rPh sb="40" eb="41">
      <t>ハマ</t>
    </rPh>
    <rPh sb="43" eb="44">
      <t>カツ</t>
    </rPh>
    <rPh sb="46" eb="48">
      <t>リュウツウ</t>
    </rPh>
    <rPh sb="49" eb="51">
      <t>カダイ</t>
    </rPh>
    <rPh sb="56" eb="57">
      <t>カ</t>
    </rPh>
    <rPh sb="58" eb="60">
      <t>ホウサク</t>
    </rPh>
    <rPh sb="61" eb="63">
      <t>ケントウ</t>
    </rPh>
    <phoneticPr fontId="1"/>
  </si>
  <si>
    <r>
      <rPr>
        <sz val="10"/>
        <rFont val="ＭＳ 明朝"/>
        <family val="1"/>
        <charset val="128"/>
      </rPr>
      <t>活イカ調理講習会</t>
    </r>
    <rPh sb="0" eb="1">
      <t>カツ</t>
    </rPh>
    <rPh sb="3" eb="8">
      <t>チョウリコウシュウカイ</t>
    </rPh>
    <phoneticPr fontId="1"/>
  </si>
  <si>
    <r>
      <rPr>
        <sz val="10"/>
        <rFont val="ＭＳ 明朝"/>
        <family val="1"/>
        <charset val="128"/>
      </rPr>
      <t>令和</t>
    </r>
    <r>
      <rPr>
        <sz val="10"/>
        <rFont val="Century"/>
        <family val="1"/>
      </rPr>
      <t>4</t>
    </r>
    <r>
      <rPr>
        <sz val="10"/>
        <rFont val="ＭＳ 明朝"/>
        <family val="1"/>
        <charset val="128"/>
      </rPr>
      <t>年</t>
    </r>
    <r>
      <rPr>
        <sz val="10"/>
        <rFont val="Century"/>
        <family val="1"/>
      </rPr>
      <t>11</t>
    </r>
    <r>
      <rPr>
        <sz val="10"/>
        <rFont val="ＭＳ 明朝"/>
        <family val="1"/>
        <charset val="128"/>
      </rPr>
      <t>月</t>
    </r>
    <r>
      <rPr>
        <sz val="10"/>
        <rFont val="Century"/>
        <family val="1"/>
      </rPr>
      <t>29</t>
    </r>
    <r>
      <rPr>
        <sz val="10"/>
        <rFont val="ＭＳ 明朝"/>
        <family val="1"/>
        <charset val="128"/>
      </rPr>
      <t>日</t>
    </r>
    <rPh sb="0" eb="2">
      <t>レイワ</t>
    </rPh>
    <rPh sb="3" eb="4">
      <t>ネン</t>
    </rPh>
    <rPh sb="6" eb="7">
      <t>ガツ</t>
    </rPh>
    <rPh sb="9" eb="10">
      <t>ニチ</t>
    </rPh>
    <phoneticPr fontId="1"/>
  </si>
  <si>
    <r>
      <rPr>
        <sz val="9"/>
        <rFont val="ＭＳ 明朝"/>
        <family val="1"/>
        <charset val="128"/>
      </rPr>
      <t>酒田市総合文化センター</t>
    </r>
    <rPh sb="0" eb="7">
      <t>サカタシソウゴウブンカ</t>
    </rPh>
    <phoneticPr fontId="1"/>
  </si>
  <si>
    <r>
      <rPr>
        <sz val="10"/>
        <rFont val="ＭＳ 明朝"/>
        <family val="1"/>
        <charset val="128"/>
      </rPr>
      <t>参加者</t>
    </r>
    <r>
      <rPr>
        <sz val="10"/>
        <rFont val="Century"/>
        <family val="1"/>
      </rPr>
      <t>27</t>
    </r>
    <r>
      <rPr>
        <sz val="10"/>
        <rFont val="ＭＳ 明朝"/>
        <family val="1"/>
        <charset val="128"/>
      </rPr>
      <t>名、先進地の函館より講師を招き、活イカの漁獲から消費までの取り扱いについて研修した。</t>
    </r>
    <rPh sb="0" eb="3">
      <t>サンカシャ</t>
    </rPh>
    <rPh sb="5" eb="6">
      <t>メイ</t>
    </rPh>
    <rPh sb="7" eb="10">
      <t>センシンチ</t>
    </rPh>
    <rPh sb="11" eb="13">
      <t>ハコダテ</t>
    </rPh>
    <rPh sb="15" eb="17">
      <t>コウシ</t>
    </rPh>
    <rPh sb="18" eb="19">
      <t>マネ</t>
    </rPh>
    <rPh sb="21" eb="22">
      <t>カツ</t>
    </rPh>
    <rPh sb="25" eb="27">
      <t>ギョカク</t>
    </rPh>
    <rPh sb="29" eb="31">
      <t>ショウヒ</t>
    </rPh>
    <rPh sb="34" eb="35">
      <t>ト</t>
    </rPh>
    <rPh sb="36" eb="37">
      <t>アツカ</t>
    </rPh>
    <rPh sb="42" eb="44">
      <t>ケンシュウ</t>
    </rPh>
    <phoneticPr fontId="1"/>
  </si>
  <si>
    <r>
      <rPr>
        <sz val="10"/>
        <rFont val="ＭＳ 明朝"/>
        <family val="1"/>
        <charset val="128"/>
      </rPr>
      <t>ブランド化検討部会</t>
    </r>
    <rPh sb="4" eb="5">
      <t>カ</t>
    </rPh>
    <rPh sb="5" eb="7">
      <t>ケントウ</t>
    </rPh>
    <rPh sb="7" eb="9">
      <t>ブカイ</t>
    </rPh>
    <phoneticPr fontId="1"/>
  </si>
  <si>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13</t>
    </r>
    <r>
      <rPr>
        <sz val="10"/>
        <rFont val="ＭＳ 明朝"/>
        <family val="1"/>
        <charset val="128"/>
      </rPr>
      <t>日</t>
    </r>
    <rPh sb="0" eb="2">
      <t>レイワ</t>
    </rPh>
    <rPh sb="3" eb="4">
      <t>ネン</t>
    </rPh>
    <rPh sb="5" eb="6">
      <t>ガツ</t>
    </rPh>
    <rPh sb="8" eb="9">
      <t>ニチ</t>
    </rPh>
    <phoneticPr fontId="1"/>
  </si>
  <si>
    <r>
      <rPr>
        <sz val="9"/>
        <rFont val="ＭＳ 明朝"/>
        <family val="1"/>
        <charset val="128"/>
      </rPr>
      <t>書面開催</t>
    </r>
    <rPh sb="0" eb="4">
      <t>ショメンカイサイ</t>
    </rPh>
    <phoneticPr fontId="1"/>
  </si>
  <si>
    <r>
      <rPr>
        <sz val="10"/>
        <rFont val="ＭＳ 明朝"/>
        <family val="1"/>
        <charset val="128"/>
      </rPr>
      <t>令和</t>
    </r>
    <r>
      <rPr>
        <sz val="10"/>
        <rFont val="Century"/>
        <family val="1"/>
      </rPr>
      <t>4</t>
    </r>
    <r>
      <rPr>
        <sz val="10"/>
        <rFont val="ＭＳ 明朝"/>
        <family val="1"/>
        <charset val="128"/>
      </rPr>
      <t>年度の事業報告と令和</t>
    </r>
    <r>
      <rPr>
        <sz val="10"/>
        <rFont val="Century"/>
        <family val="1"/>
      </rPr>
      <t>5</t>
    </r>
    <r>
      <rPr>
        <sz val="10"/>
        <rFont val="ＭＳ 明朝"/>
        <family val="1"/>
        <charset val="128"/>
      </rPr>
      <t>年度の活動方針の決議を行った。</t>
    </r>
    <rPh sb="0" eb="2">
      <t>レイワ</t>
    </rPh>
    <rPh sb="3" eb="5">
      <t>ネンド</t>
    </rPh>
    <rPh sb="6" eb="8">
      <t>ジギョウ</t>
    </rPh>
    <rPh sb="8" eb="10">
      <t>ホウコク</t>
    </rPh>
    <rPh sb="11" eb="13">
      <t>レイワ</t>
    </rPh>
    <rPh sb="14" eb="16">
      <t>ネンド</t>
    </rPh>
    <rPh sb="17" eb="21">
      <t>カツドウホウシン</t>
    </rPh>
    <rPh sb="22" eb="24">
      <t>ケツギ</t>
    </rPh>
    <rPh sb="25" eb="26">
      <t>オコナ</t>
    </rPh>
    <phoneticPr fontId="1"/>
  </si>
  <si>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5"/>
  </si>
  <si>
    <r>
      <t xml:space="preserve"> (1) </t>
    </r>
    <r>
      <rPr>
        <sz val="12"/>
        <rFont val="ＭＳ 明朝"/>
        <family val="1"/>
        <charset val="128"/>
      </rPr>
      <t>山形県漁業協同組合</t>
    </r>
    <phoneticPr fontId="15"/>
  </si>
  <si>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5"/>
  </si>
  <si>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</si>
  <si>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</si>
  <si>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</si>
  <si>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</si>
  <si>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</si>
  <si>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</si>
  <si>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</si>
  <si>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</si>
  <si>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</si>
  <si>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</si>
  <si>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</si>
  <si>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</si>
  <si>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Ｐ明朝"/>
        <family val="1"/>
        <charset val="128"/>
      </rPr>
      <t>職</t>
    </r>
    <r>
      <rPr>
        <sz val="11"/>
        <rFont val="ＭＳ Ｐ明朝"/>
        <family val="1"/>
        <charset val="128"/>
      </rPr>
      <t>員</t>
    </r>
    <rPh sb="0" eb="1">
      <t>ショク</t>
    </rPh>
    <rPh sb="1" eb="2">
      <t>イン</t>
    </rPh>
    <phoneticPr fontId="15"/>
  </si>
  <si>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</si>
  <si>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</si>
  <si>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</si>
  <si>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</si>
  <si>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</si>
  <si>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</si>
  <si>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</si>
  <si>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</si>
  <si>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5"/>
  </si>
  <si>
    <t>遊佐町　酒田市
鶴岡市</t>
    <phoneticPr fontId="15"/>
  </si>
  <si>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</si>
  <si>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</si>
  <si>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嘱託職員
</t>
    </r>
    <r>
      <rPr>
        <sz val="9"/>
        <rFont val="Century"/>
        <family val="1"/>
      </rPr>
      <t>10</t>
    </r>
    <r>
      <rPr>
        <sz val="9"/>
        <rFont val="ＭＳ 明朝"/>
        <family val="1"/>
        <charset val="128"/>
      </rPr>
      <t>名</t>
    </r>
    <phoneticPr fontId="15"/>
  </si>
  <si>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</si>
  <si>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</si>
  <si>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</si>
  <si>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5"/>
  </si>
  <si>
    <r>
      <rPr>
        <sz val="11"/>
        <rFont val="ＭＳ 明朝"/>
        <family val="1"/>
        <charset val="128"/>
      </rPr>
      <t>令和</t>
    </r>
    <r>
      <rPr>
        <sz val="11"/>
        <rFont val="Century"/>
        <family val="1"/>
      </rPr>
      <t>5</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5"/>
  </si>
  <si>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</si>
  <si>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5"/>
  </si>
  <si>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</si>
  <si>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</si>
  <si>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</si>
  <si>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5"/>
  </si>
  <si>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</si>
  <si>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</si>
  <si>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5"/>
  </si>
  <si>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</si>
  <si>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</si>
  <si>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5"/>
  </si>
  <si>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</si>
  <si>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</si>
  <si>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5"/>
  </si>
  <si>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</si>
  <si>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</si>
  <si>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5"/>
  </si>
  <si>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</si>
  <si>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</si>
  <si>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5"/>
  </si>
  <si>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</si>
  <si>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</si>
  <si>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5"/>
  </si>
  <si>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</si>
  <si>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</si>
  <si>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5"/>
  </si>
  <si>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</si>
  <si>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</si>
  <si>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5"/>
  </si>
  <si>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</si>
  <si>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</si>
  <si>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15"/>
  </si>
  <si>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</si>
  <si>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</si>
  <si>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</si>
  <si>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</si>
  <si>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</si>
  <si>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</si>
  <si>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</si>
  <si>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職員</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</si>
  <si>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</si>
  <si>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</si>
  <si>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</si>
  <si>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</si>
  <si>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 xml:space="preserve">いわな
</t>
    </r>
    <r>
      <rPr>
        <sz val="9"/>
        <rFont val="ＭＳ 明朝"/>
        <family val="1"/>
        <charset val="128"/>
      </rPr>
      <t>（</t>
    </r>
    <r>
      <rPr>
        <sz val="9"/>
        <rFont val="Century"/>
        <family val="1"/>
      </rPr>
      <t>kg,</t>
    </r>
    <r>
      <rPr>
        <sz val="9"/>
        <rFont val="ＭＳ 明朝"/>
        <family val="1"/>
        <charset val="128"/>
      </rPr>
      <t>尾）</t>
    </r>
    <phoneticPr fontId="15"/>
  </si>
  <si>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</si>
  <si>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</si>
  <si>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</si>
  <si>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t>
    </r>
    <r>
      <rPr>
        <sz val="11"/>
        <rFont val="Century"/>
        <family val="1"/>
      </rPr>
      <t>kg,</t>
    </r>
    <r>
      <rPr>
        <sz val="11"/>
        <rFont val="ＭＳ 明朝"/>
        <family val="1"/>
        <charset val="128"/>
      </rPr>
      <t>尾）</t>
    </r>
    <phoneticPr fontId="15"/>
  </si>
  <si>
    <r>
      <rPr>
        <sz val="11"/>
        <rFont val="ＭＳ 明朝"/>
        <family val="1"/>
        <charset val="128"/>
      </rPr>
      <t>（</t>
    </r>
    <r>
      <rPr>
        <sz val="11"/>
        <rFont val="Century"/>
        <family val="1"/>
      </rPr>
      <t>kg,</t>
    </r>
    <r>
      <rPr>
        <sz val="11"/>
        <rFont val="ＭＳ 明朝"/>
        <family val="1"/>
        <charset val="128"/>
      </rPr>
      <t>尾）</t>
    </r>
  </si>
  <si>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5"/>
  </si>
  <si>
    <r>
      <rPr>
        <sz val="11"/>
        <rFont val="ＭＳ 明朝"/>
        <family val="1"/>
        <charset val="128"/>
      </rPr>
      <t>山辺町</t>
    </r>
  </si>
  <si>
    <r>
      <rPr>
        <sz val="11"/>
        <rFont val="ＭＳ 明朝"/>
        <family val="1"/>
        <charset val="128"/>
      </rPr>
      <t>（昭</t>
    </r>
    <r>
      <rPr>
        <sz val="11"/>
        <rFont val="Century"/>
        <family val="1"/>
      </rPr>
      <t>25. 2. 7</t>
    </r>
    <r>
      <rPr>
        <sz val="11"/>
        <rFont val="ＭＳ 明朝"/>
        <family val="1"/>
        <charset val="128"/>
      </rPr>
      <t>）</t>
    </r>
    <phoneticPr fontId="15"/>
  </si>
  <si>
    <r>
      <rPr>
        <sz val="11"/>
        <rFont val="ＭＳ 明朝"/>
        <family val="1"/>
        <charset val="128"/>
      </rPr>
      <t>尾花沢市北町一丁目</t>
    </r>
    <r>
      <rPr>
        <sz val="11"/>
        <rFont val="Century"/>
        <family val="1"/>
      </rPr>
      <t xml:space="preserve">10-5
</t>
    </r>
    <r>
      <rPr>
        <sz val="11"/>
        <rFont val="ＭＳ 明朝"/>
        <family val="1"/>
        <charset val="128"/>
      </rPr>
      <t>　　尾　﨑　一　成</t>
    </r>
    <rPh sb="16" eb="17">
      <t>オ</t>
    </rPh>
    <rPh sb="18" eb="19">
      <t>サキ</t>
    </rPh>
    <rPh sb="20" eb="21">
      <t>イチ</t>
    </rPh>
    <rPh sb="22" eb="23">
      <t>シゲル</t>
    </rPh>
    <phoneticPr fontId="15"/>
  </si>
  <si>
    <r>
      <rPr>
        <sz val="11"/>
        <rFont val="ＭＳ 明朝"/>
        <family val="1"/>
        <charset val="128"/>
      </rPr>
      <t>尾花沢市・大石田町</t>
    </r>
  </si>
  <si>
    <r>
      <rPr>
        <sz val="6"/>
        <rFont val="Century"/>
        <family val="1"/>
      </rPr>
      <t>(</t>
    </r>
    <r>
      <rPr>
        <sz val="6"/>
        <rFont val="ＭＳ 明朝"/>
        <family val="1"/>
        <charset val="128"/>
      </rPr>
      <t xml:space="preserve">にじ・成魚）
</t>
    </r>
    <r>
      <rPr>
        <sz val="12"/>
        <rFont val="Century"/>
        <family val="1"/>
      </rPr>
      <t>10kg</t>
    </r>
    <rPh sb="4" eb="6">
      <t>セイギョ</t>
    </rPh>
    <phoneticPr fontId="15"/>
  </si>
  <si>
    <r>
      <rPr>
        <sz val="6"/>
        <rFont val="ＭＳ 明朝"/>
        <family val="1"/>
        <charset val="128"/>
      </rPr>
      <t>（稚魚）</t>
    </r>
    <r>
      <rPr>
        <sz val="12"/>
        <rFont val="Century"/>
        <family val="1"/>
      </rPr>
      <t xml:space="preserve">
</t>
    </r>
    <r>
      <rPr>
        <sz val="10"/>
        <rFont val="Century"/>
        <family val="1"/>
      </rPr>
      <t>12,000</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</si>
  <si>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t>
    </r>
    <r>
      <rPr>
        <sz val="10"/>
        <rFont val="Century"/>
        <family val="1"/>
      </rPr>
      <t>5,000</t>
    </r>
    <r>
      <rPr>
        <sz val="10"/>
        <rFont val="ＭＳ 明朝"/>
        <family val="1"/>
        <charset val="128"/>
      </rPr>
      <t>尾</t>
    </r>
    <rPh sb="1" eb="3">
      <t>チギョ</t>
    </rPh>
    <rPh sb="10" eb="11">
      <t>ビ</t>
    </rPh>
    <phoneticPr fontId="15"/>
  </si>
  <si>
    <r>
      <rPr>
        <sz val="11"/>
        <rFont val="ＭＳ 明朝"/>
        <family val="1"/>
        <charset val="128"/>
      </rPr>
      <t>（昭</t>
    </r>
    <r>
      <rPr>
        <sz val="11"/>
        <rFont val="Century"/>
        <family val="1"/>
      </rPr>
      <t>25.11. 4</t>
    </r>
    <r>
      <rPr>
        <sz val="11"/>
        <rFont val="ＭＳ 明朝"/>
        <family val="1"/>
        <charset val="128"/>
      </rPr>
      <t>）</t>
    </r>
    <phoneticPr fontId="15"/>
  </si>
  <si>
    <r>
      <rPr>
        <sz val="11"/>
        <rFont val="ＭＳ 明朝"/>
        <family val="1"/>
        <charset val="128"/>
      </rPr>
      <t>西村山郡朝日町大字宮宿</t>
    </r>
    <r>
      <rPr>
        <sz val="11"/>
        <rFont val="Century"/>
        <family val="1"/>
      </rPr>
      <t xml:space="preserve">1103-1
</t>
    </r>
    <r>
      <rPr>
        <sz val="11"/>
        <rFont val="ＭＳ 明朝"/>
        <family val="1"/>
        <charset val="128"/>
      </rPr>
      <t>　　村　山　友　雄（朝日町商工会館内）</t>
    </r>
    <rPh sb="20" eb="21">
      <t>ムラ</t>
    </rPh>
    <rPh sb="22" eb="23">
      <t>ヤマ</t>
    </rPh>
    <rPh sb="24" eb="25">
      <t>トモ</t>
    </rPh>
    <rPh sb="26" eb="27">
      <t>ユウ</t>
    </rPh>
    <phoneticPr fontId="15"/>
  </si>
  <si>
    <r>
      <rPr>
        <sz val="11"/>
        <rFont val="ＭＳ 明朝"/>
        <family val="1"/>
        <charset val="128"/>
      </rPr>
      <t>大江町の全部
朝日町・寒河江市の一部</t>
    </r>
  </si>
  <si>
    <r>
      <rPr>
        <sz val="6"/>
        <rFont val="ＭＳ 明朝"/>
        <family val="1"/>
        <charset val="128"/>
      </rPr>
      <t>（にじ・稚魚）</t>
    </r>
    <r>
      <rPr>
        <sz val="12"/>
        <rFont val="Century"/>
        <family val="1"/>
      </rPr>
      <t xml:space="preserve">
</t>
    </r>
    <r>
      <rPr>
        <sz val="10"/>
        <rFont val="Century"/>
        <family val="1"/>
      </rPr>
      <t>1,500</t>
    </r>
    <r>
      <rPr>
        <sz val="10"/>
        <rFont val="ＭＳ 明朝"/>
        <family val="1"/>
        <charset val="128"/>
      </rPr>
      <t>尾</t>
    </r>
    <rPh sb="4" eb="6">
      <t>チギョ</t>
    </rPh>
    <rPh sb="13" eb="14">
      <t>ビ</t>
    </rPh>
    <phoneticPr fontId="15"/>
  </si>
  <si>
    <r>
      <rPr>
        <sz val="6"/>
        <rFont val="ＭＳ 明朝"/>
        <family val="1"/>
        <charset val="128"/>
      </rPr>
      <t>（稚魚）</t>
    </r>
    <r>
      <rPr>
        <sz val="12"/>
        <rFont val="Century"/>
        <family val="1"/>
      </rPr>
      <t xml:space="preserve">
</t>
    </r>
    <r>
      <rPr>
        <sz val="10"/>
        <rFont val="Century"/>
        <family val="1"/>
      </rPr>
      <t>24,161</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</si>
  <si>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t>
    </r>
    <r>
      <rPr>
        <sz val="10"/>
        <rFont val="Century"/>
        <family val="1"/>
      </rPr>
      <t>29,000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</si>
  <si>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26. 6. 4</t>
    </r>
    <r>
      <rPr>
        <sz val="11"/>
        <rFont val="ＭＳ 明朝"/>
        <family val="1"/>
        <charset val="128"/>
      </rPr>
      <t>）</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</si>
  <si>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5"/>
  </si>
  <si>
    <r>
      <rPr>
        <sz val="11"/>
        <rFont val="ＭＳ 明朝"/>
        <family val="1"/>
        <charset val="128"/>
      </rPr>
      <t>河北町・西川町・天童市・東根市
中山町の全部・寒河江市・村山市の一部</t>
    </r>
    <phoneticPr fontId="15"/>
  </si>
  <si>
    <r>
      <rPr>
        <sz val="6"/>
        <rFont val="ＭＳ 明朝"/>
        <family val="1"/>
        <charset val="128"/>
      </rPr>
      <t>（にじ・稚魚）</t>
    </r>
    <r>
      <rPr>
        <sz val="12"/>
        <rFont val="Century"/>
        <family val="1"/>
      </rPr>
      <t xml:space="preserve">
</t>
    </r>
    <r>
      <rPr>
        <sz val="10"/>
        <rFont val="Century"/>
        <family val="1"/>
      </rPr>
      <t>8,000</t>
    </r>
    <r>
      <rPr>
        <sz val="10"/>
        <rFont val="ＭＳ 明朝"/>
        <family val="1"/>
        <charset val="128"/>
      </rPr>
      <t>尾</t>
    </r>
    <r>
      <rPr>
        <sz val="12"/>
        <rFont val="Century"/>
        <family val="1"/>
      </rPr>
      <t xml:space="preserve">
</t>
    </r>
    <r>
      <rPr>
        <sz val="6"/>
        <rFont val="ＭＳ 明朝"/>
        <family val="1"/>
        <charset val="128"/>
      </rPr>
      <t>（にじ・成魚）</t>
    </r>
    <r>
      <rPr>
        <sz val="12"/>
        <rFont val="Century"/>
        <family val="1"/>
      </rPr>
      <t xml:space="preserve">
480kg</t>
    </r>
    <rPh sb="4" eb="6">
      <t>チギョ</t>
    </rPh>
    <rPh sb="13" eb="14">
      <t>ビ</t>
    </rPh>
    <rPh sb="19" eb="21">
      <t>セイギョ</t>
    </rPh>
    <phoneticPr fontId="15"/>
  </si>
  <si>
    <r>
      <rPr>
        <sz val="6"/>
        <rFont val="ＭＳ 明朝"/>
        <family val="1"/>
        <charset val="128"/>
      </rPr>
      <t>（稚魚）</t>
    </r>
    <r>
      <rPr>
        <sz val="12"/>
        <rFont val="Century"/>
        <family val="1"/>
      </rPr>
      <t xml:space="preserve">
</t>
    </r>
    <r>
      <rPr>
        <sz val="10"/>
        <rFont val="Century"/>
        <family val="1"/>
      </rPr>
      <t>18,300</t>
    </r>
    <r>
      <rPr>
        <sz val="10"/>
        <rFont val="ＭＳ 明朝"/>
        <family val="1"/>
        <charset val="128"/>
      </rPr>
      <t>尾</t>
    </r>
    <rPh sb="1" eb="3">
      <t>チギョ</t>
    </rPh>
    <rPh sb="11" eb="12">
      <t>ビ</t>
    </rPh>
    <phoneticPr fontId="15"/>
  </si>
  <si>
    <r>
      <rPr>
        <sz val="6"/>
        <rFont val="ＭＳ 明朝"/>
        <family val="1"/>
        <charset val="128"/>
      </rPr>
      <t>（成魚）</t>
    </r>
    <r>
      <rPr>
        <sz val="12"/>
        <rFont val="Century"/>
        <family val="1"/>
      </rPr>
      <t xml:space="preserve">
195kg</t>
    </r>
    <rPh sb="1" eb="3">
      <t>セイギョ</t>
    </rPh>
    <phoneticPr fontId="15"/>
  </si>
  <si>
    <r>
      <rPr>
        <sz val="11"/>
        <rFont val="ＭＳ 明朝"/>
        <family val="1"/>
        <charset val="128"/>
      </rPr>
      <t>（昭</t>
    </r>
    <r>
      <rPr>
        <sz val="11"/>
        <rFont val="Century"/>
        <family val="1"/>
      </rPr>
      <t>27. 5.23</t>
    </r>
    <r>
      <rPr>
        <sz val="11"/>
        <rFont val="ＭＳ 明朝"/>
        <family val="1"/>
        <charset val="128"/>
      </rPr>
      <t>）</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</si>
  <si>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t>
    </r>
    <r>
      <rPr>
        <sz val="10"/>
        <rFont val="ＭＳ 明朝"/>
        <family val="1"/>
        <charset val="128"/>
      </rPr>
      <t>（真室川防災センター内）</t>
    </r>
    <rPh sb="22" eb="23">
      <t>スギ</t>
    </rPh>
    <rPh sb="24" eb="25">
      <t>ハラ</t>
    </rPh>
    <rPh sb="26" eb="27">
      <t>ギ</t>
    </rPh>
    <rPh sb="28" eb="29">
      <t>ビ</t>
    </rPh>
    <phoneticPr fontId="15"/>
  </si>
  <si>
    <r>
      <rPr>
        <sz val="11"/>
        <rFont val="ＭＳ 明朝"/>
        <family val="1"/>
        <charset val="128"/>
      </rPr>
      <t>真室川町・金山町・鮭川村の全部
戸沢村の一部</t>
    </r>
  </si>
  <si>
    <r>
      <rPr>
        <sz val="6"/>
        <rFont val="ＭＳ 明朝"/>
        <family val="1"/>
        <charset val="128"/>
      </rPr>
      <t>（稚魚）</t>
    </r>
    <r>
      <rPr>
        <sz val="12"/>
        <rFont val="Century"/>
        <family val="1"/>
      </rPr>
      <t xml:space="preserve">
</t>
    </r>
    <r>
      <rPr>
        <sz val="10"/>
        <rFont val="Century"/>
        <family val="1"/>
      </rPr>
      <t>50,000</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</si>
  <si>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t>
    </r>
    <r>
      <rPr>
        <sz val="10"/>
        <rFont val="Century"/>
        <family val="1"/>
      </rPr>
      <t>20,460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</si>
  <si>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24. 9. 1</t>
    </r>
    <r>
      <rPr>
        <sz val="11"/>
        <rFont val="ＭＳ 明朝"/>
        <family val="1"/>
        <charset val="128"/>
      </rPr>
      <t>）</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</si>
  <si>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15"/>
  </si>
  <si>
    <r>
      <rPr>
        <sz val="11"/>
        <rFont val="ＭＳ 明朝"/>
        <family val="1"/>
        <charset val="128"/>
      </rPr>
      <t>新庄市・大蔵村の全部
戸沢村の一部</t>
    </r>
  </si>
  <si>
    <r>
      <rPr>
        <sz val="6"/>
        <rFont val="ＭＳ 明朝"/>
        <family val="1"/>
        <charset val="128"/>
      </rPr>
      <t>（にじ・稚魚）</t>
    </r>
    <r>
      <rPr>
        <sz val="12"/>
        <rFont val="Century"/>
        <family val="1"/>
      </rPr>
      <t xml:space="preserve">
</t>
    </r>
    <r>
      <rPr>
        <sz val="10"/>
        <rFont val="Century"/>
        <family val="1"/>
      </rPr>
      <t>3,000</t>
    </r>
    <r>
      <rPr>
        <sz val="10"/>
        <rFont val="ＭＳ 明朝"/>
        <family val="1"/>
        <charset val="128"/>
      </rPr>
      <t>尾</t>
    </r>
    <rPh sb="4" eb="6">
      <t>チギョ</t>
    </rPh>
    <rPh sb="13" eb="14">
      <t>ビ</t>
    </rPh>
    <phoneticPr fontId="15"/>
  </si>
  <si>
    <r>
      <rPr>
        <sz val="6"/>
        <rFont val="ＭＳ 明朝"/>
        <family val="1"/>
        <charset val="128"/>
      </rPr>
      <t>（稚魚）</t>
    </r>
    <r>
      <rPr>
        <sz val="12"/>
        <rFont val="Century"/>
        <family val="1"/>
      </rPr>
      <t xml:space="preserve">
</t>
    </r>
    <r>
      <rPr>
        <sz val="10"/>
        <rFont val="Century"/>
        <family val="1"/>
      </rPr>
      <t>25,000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</si>
  <si>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25. 9.13</t>
    </r>
    <r>
      <rPr>
        <sz val="11"/>
        <rFont val="ＭＳ 明朝"/>
        <family val="1"/>
        <charset val="128"/>
      </rPr>
      <t>）</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</si>
  <si>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5"/>
  </si>
  <si>
    <r>
      <rPr>
        <sz val="11"/>
        <rFont val="ＭＳ 明朝"/>
        <family val="1"/>
        <charset val="128"/>
      </rPr>
      <t>最上町・舟形町</t>
    </r>
  </si>
  <si>
    <r>
      <rPr>
        <sz val="6"/>
        <rFont val="ＭＳ 明朝"/>
        <family val="1"/>
        <charset val="128"/>
      </rPr>
      <t>（にじ・稚魚）</t>
    </r>
    <r>
      <rPr>
        <sz val="12"/>
        <rFont val="Century"/>
        <family val="1"/>
      </rPr>
      <t xml:space="preserve">
500</t>
    </r>
    <r>
      <rPr>
        <sz val="12"/>
        <rFont val="ＭＳ 明朝"/>
        <family val="1"/>
        <charset val="128"/>
      </rPr>
      <t>尾</t>
    </r>
    <rPh sb="4" eb="6">
      <t>チギョ</t>
    </rPh>
    <rPh sb="11" eb="12">
      <t>ビ</t>
    </rPh>
    <phoneticPr fontId="15"/>
  </si>
  <si>
    <r>
      <rPr>
        <sz val="6"/>
        <rFont val="ＭＳ 明朝"/>
        <family val="1"/>
        <charset val="128"/>
      </rPr>
      <t>（稚魚）</t>
    </r>
    <r>
      <rPr>
        <sz val="12"/>
        <rFont val="Century"/>
        <family val="1"/>
      </rPr>
      <t xml:space="preserve">
</t>
    </r>
    <r>
      <rPr>
        <sz val="10"/>
        <rFont val="Century"/>
        <family val="1"/>
      </rPr>
      <t>60,000</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</si>
  <si>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t>
    </r>
    <r>
      <rPr>
        <sz val="10"/>
        <rFont val="Century"/>
        <family val="1"/>
      </rPr>
      <t>20,000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</si>
  <si>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29.12. 6</t>
    </r>
    <r>
      <rPr>
        <sz val="11"/>
        <rFont val="ＭＳ 明朝"/>
        <family val="1"/>
        <charset val="128"/>
      </rPr>
      <t>）</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</si>
  <si>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伊　藤　一　義</t>
    </r>
    <r>
      <rPr>
        <sz val="10"/>
        <rFont val="ＭＳ 明朝"/>
        <family val="1"/>
        <charset val="128"/>
      </rPr>
      <t>（白鷹町産業センター内）</t>
    </r>
    <rPh sb="22" eb="23">
      <t>イ</t>
    </rPh>
    <rPh sb="24" eb="25">
      <t>フジ</t>
    </rPh>
    <rPh sb="26" eb="27">
      <t>イチ</t>
    </rPh>
    <rPh sb="28" eb="29">
      <t>ヨシ</t>
    </rPh>
    <phoneticPr fontId="15"/>
  </si>
  <si>
    <r>
      <rPr>
        <sz val="11"/>
        <rFont val="ＭＳ 明朝"/>
        <family val="1"/>
        <charset val="128"/>
      </rPr>
      <t>長井市・白鷹町・飯豊町の全部</t>
    </r>
  </si>
  <si>
    <r>
      <rPr>
        <sz val="6"/>
        <rFont val="ＭＳ 明朝"/>
        <family val="1"/>
        <charset val="128"/>
      </rPr>
      <t>（にじ・稚魚）</t>
    </r>
    <r>
      <rPr>
        <sz val="12"/>
        <rFont val="Century"/>
        <family val="1"/>
      </rPr>
      <t xml:space="preserve">
</t>
    </r>
    <r>
      <rPr>
        <sz val="10"/>
        <rFont val="Century"/>
        <family val="1"/>
      </rPr>
      <t>1,000</t>
    </r>
    <r>
      <rPr>
        <sz val="10"/>
        <rFont val="ＭＳ 明朝"/>
        <family val="1"/>
        <charset val="128"/>
      </rPr>
      <t>尾</t>
    </r>
    <rPh sb="4" eb="6">
      <t>チギョ</t>
    </rPh>
    <rPh sb="13" eb="14">
      <t>ビ</t>
    </rPh>
    <phoneticPr fontId="15"/>
  </si>
  <si>
    <r>
      <rPr>
        <sz val="6"/>
        <rFont val="ＭＳ 明朝"/>
        <family val="1"/>
        <charset val="128"/>
      </rPr>
      <t>（稚魚）</t>
    </r>
    <r>
      <rPr>
        <sz val="12"/>
        <rFont val="Century"/>
        <family val="1"/>
      </rPr>
      <t xml:space="preserve">
</t>
    </r>
    <r>
      <rPr>
        <sz val="10"/>
        <rFont val="Century"/>
        <family val="1"/>
      </rPr>
      <t>15,000</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</si>
  <si>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2</t>
    </r>
    <r>
      <rPr>
        <sz val="10"/>
        <rFont val="Century"/>
        <family val="1"/>
      </rPr>
      <t>0,000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120kg</t>
    </r>
    <rPh sb="1" eb="3">
      <t>チギョ</t>
    </rPh>
    <rPh sb="11" eb="12">
      <t>ビ</t>
    </rPh>
    <rPh sb="14" eb="16">
      <t>セイギョ</t>
    </rPh>
    <phoneticPr fontId="15"/>
  </si>
  <si>
    <r>
      <rPr>
        <sz val="11"/>
        <rFont val="ＭＳ 明朝"/>
        <family val="1"/>
        <charset val="128"/>
      </rPr>
      <t>（昭</t>
    </r>
    <r>
      <rPr>
        <sz val="11"/>
        <rFont val="Century"/>
        <family val="1"/>
      </rPr>
      <t>25. 1. 7</t>
    </r>
    <r>
      <rPr>
        <sz val="11"/>
        <rFont val="ＭＳ 明朝"/>
        <family val="1"/>
        <charset val="128"/>
      </rPr>
      <t>）</t>
    </r>
  </si>
  <si>
    <r>
      <rPr>
        <sz val="11"/>
        <rFont val="ＭＳ 明朝"/>
        <family val="1"/>
        <charset val="128"/>
      </rPr>
      <t>西置賜郡小国町大字岩井沢</t>
    </r>
    <r>
      <rPr>
        <sz val="11"/>
        <rFont val="Century"/>
        <family val="1"/>
      </rPr>
      <t xml:space="preserve">836
</t>
    </r>
    <r>
      <rPr>
        <sz val="11"/>
        <rFont val="ＭＳ 明朝"/>
        <family val="1"/>
        <charset val="128"/>
      </rPr>
      <t>　　佐　藤　道　信</t>
    </r>
    <rPh sb="7" eb="9">
      <t>オオアザ</t>
    </rPh>
    <rPh sb="9" eb="11">
      <t>イワイ</t>
    </rPh>
    <rPh sb="11" eb="12">
      <t>サワ</t>
    </rPh>
    <rPh sb="18" eb="19">
      <t>タスク</t>
    </rPh>
    <rPh sb="20" eb="21">
      <t>フジ</t>
    </rPh>
    <rPh sb="22" eb="23">
      <t>ミチ</t>
    </rPh>
    <rPh sb="24" eb="25">
      <t>シン</t>
    </rPh>
    <phoneticPr fontId="15"/>
  </si>
  <si>
    <r>
      <rPr>
        <sz val="6"/>
        <rFont val="ＭＳ 明朝"/>
        <family val="1"/>
        <charset val="128"/>
      </rPr>
      <t>（成魚</t>
    </r>
    <r>
      <rPr>
        <sz val="6"/>
        <rFont val="Century"/>
        <family val="1"/>
      </rPr>
      <t xml:space="preserve"> </t>
    </r>
    <r>
      <rPr>
        <sz val="6"/>
        <rFont val="ＭＳ 明朝"/>
        <family val="1"/>
        <charset val="128"/>
      </rPr>
      <t>）</t>
    </r>
    <r>
      <rPr>
        <sz val="12"/>
        <rFont val="Century"/>
        <family val="1"/>
      </rPr>
      <t xml:space="preserve">
</t>
    </r>
    <r>
      <rPr>
        <sz val="9"/>
        <rFont val="Century"/>
        <family val="1"/>
      </rPr>
      <t>1,500</t>
    </r>
    <r>
      <rPr>
        <sz val="9"/>
        <rFont val="ＭＳ 明朝"/>
        <family val="1"/>
        <charset val="128"/>
      </rPr>
      <t>尾</t>
    </r>
    <rPh sb="1" eb="3">
      <t>セイギョ</t>
    </rPh>
    <rPh sb="11" eb="12">
      <t>ビ</t>
    </rPh>
    <phoneticPr fontId="15"/>
  </si>
  <si>
    <r>
      <rPr>
        <sz val="11"/>
        <rFont val="ＭＳ 明朝"/>
        <family val="1"/>
        <charset val="128"/>
      </rPr>
      <t>（昭</t>
    </r>
    <r>
      <rPr>
        <sz val="11"/>
        <rFont val="Century"/>
        <family val="1"/>
      </rPr>
      <t>28. 3.25</t>
    </r>
    <r>
      <rPr>
        <sz val="11"/>
        <rFont val="ＭＳ 明朝"/>
        <family val="1"/>
        <charset val="128"/>
      </rPr>
      <t>）</t>
    </r>
  </si>
  <si>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15"/>
  </si>
  <si>
    <r>
      <rPr>
        <sz val="11"/>
        <rFont val="ＭＳ 明朝"/>
        <family val="1"/>
        <charset val="128"/>
      </rPr>
      <t>米沢市・南陽市・高畠町・川西町</t>
    </r>
  </si>
  <si>
    <r>
      <rPr>
        <sz val="6"/>
        <rFont val="Century"/>
        <family val="1"/>
      </rPr>
      <t>(</t>
    </r>
    <r>
      <rPr>
        <sz val="6"/>
        <rFont val="ＭＳ 明朝"/>
        <family val="1"/>
        <charset val="128"/>
      </rPr>
      <t xml:space="preserve">にじ・成魚）
</t>
    </r>
    <r>
      <rPr>
        <sz val="12"/>
        <rFont val="Century"/>
        <family val="1"/>
      </rPr>
      <t>400kg</t>
    </r>
    <rPh sb="4" eb="6">
      <t>セイギョ</t>
    </rPh>
    <phoneticPr fontId="15"/>
  </si>
  <si>
    <r>
      <rPr>
        <sz val="6"/>
        <rFont val="ＭＳ 明朝"/>
        <family val="1"/>
        <charset val="128"/>
      </rPr>
      <t>（稚魚）</t>
    </r>
    <r>
      <rPr>
        <sz val="12"/>
        <rFont val="Century"/>
        <family val="1"/>
      </rPr>
      <t xml:space="preserve">
</t>
    </r>
    <r>
      <rPr>
        <sz val="10"/>
        <rFont val="Century"/>
        <family val="1"/>
      </rPr>
      <t>6,000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300kg</t>
    </r>
    <rPh sb="1" eb="3">
      <t>チギョ</t>
    </rPh>
    <rPh sb="10" eb="11">
      <t>ビ</t>
    </rPh>
    <rPh sb="13" eb="15">
      <t>セイギョ</t>
    </rPh>
    <phoneticPr fontId="15"/>
  </si>
  <si>
    <r>
      <rPr>
        <sz val="6"/>
        <rFont val="ＭＳ 明朝"/>
        <family val="1"/>
        <charset val="128"/>
      </rPr>
      <t>（稚魚）</t>
    </r>
    <r>
      <rPr>
        <sz val="12"/>
        <rFont val="Century"/>
        <family val="1"/>
      </rPr>
      <t xml:space="preserve">
</t>
    </r>
    <r>
      <rPr>
        <sz val="10"/>
        <rFont val="Century"/>
        <family val="1"/>
      </rPr>
      <t>14,000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275kg</t>
    </r>
    <rPh sb="1" eb="3">
      <t>チギョ</t>
    </rPh>
    <rPh sb="11" eb="12">
      <t>ビ</t>
    </rPh>
    <rPh sb="14" eb="16">
      <t>セイギョ</t>
    </rPh>
    <phoneticPr fontId="15"/>
  </si>
  <si>
    <r>
      <rPr>
        <sz val="11"/>
        <rFont val="ＭＳ 明朝"/>
        <family val="1"/>
        <charset val="128"/>
      </rPr>
      <t>（昭</t>
    </r>
    <r>
      <rPr>
        <sz val="11"/>
        <rFont val="Century"/>
        <family val="1"/>
      </rPr>
      <t>32.11. 1</t>
    </r>
    <r>
      <rPr>
        <sz val="11"/>
        <rFont val="ＭＳ 明朝"/>
        <family val="1"/>
        <charset val="128"/>
      </rPr>
      <t>）</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</si>
  <si>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</si>
  <si>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鶴岡市・酒田市・三川町・庄内町の一部</t>
    </r>
    <phoneticPr fontId="15"/>
  </si>
  <si>
    <r>
      <rPr>
        <sz val="6"/>
        <rFont val="ＭＳ 明朝"/>
        <family val="1"/>
        <charset val="128"/>
      </rPr>
      <t xml:space="preserve">（にじ・成魚）
</t>
    </r>
    <r>
      <rPr>
        <sz val="10"/>
        <rFont val="Century"/>
        <family val="1"/>
      </rPr>
      <t>10kg</t>
    </r>
    <r>
      <rPr>
        <sz val="6"/>
        <rFont val="Century"/>
        <family val="1"/>
      </rPr>
      <t xml:space="preserve">
</t>
    </r>
    <r>
      <rPr>
        <sz val="6"/>
        <color rgb="FFFF0000"/>
        <rFont val="ＭＳ 明朝"/>
        <family val="1"/>
        <charset val="128"/>
      </rPr>
      <t/>
    </r>
    <phoneticPr fontId="15"/>
  </si>
  <si>
    <r>
      <rPr>
        <sz val="6"/>
        <rFont val="ＭＳ 明朝"/>
        <family val="1"/>
        <charset val="128"/>
      </rPr>
      <t>（稚魚）</t>
    </r>
    <r>
      <rPr>
        <sz val="12"/>
        <rFont val="Century"/>
        <family val="1"/>
      </rPr>
      <t xml:space="preserve">
15</t>
    </r>
    <r>
      <rPr>
        <sz val="10"/>
        <rFont val="Century"/>
        <family val="1"/>
      </rPr>
      <t>,000</t>
    </r>
    <r>
      <rPr>
        <sz val="10"/>
        <rFont val="ＭＳ 明朝"/>
        <family val="1"/>
        <charset val="128"/>
      </rPr>
      <t>尾</t>
    </r>
    <rPh sb="1" eb="3">
      <t>チギョ</t>
    </rPh>
    <rPh sb="11" eb="12">
      <t>ビ</t>
    </rPh>
    <phoneticPr fontId="15"/>
  </si>
  <si>
    <r>
      <rPr>
        <sz val="6"/>
        <rFont val="ＭＳ 明朝"/>
        <family val="1"/>
        <charset val="128"/>
      </rPr>
      <t>（稚魚）</t>
    </r>
    <r>
      <rPr>
        <sz val="12"/>
        <rFont val="Century"/>
        <family val="1"/>
      </rPr>
      <t xml:space="preserve">
</t>
    </r>
    <r>
      <rPr>
        <sz val="10"/>
        <rFont val="Century"/>
        <family val="1"/>
      </rPr>
      <t>10,150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</si>
  <si>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24.10.24</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</si>
  <si>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5"/>
  </si>
  <si>
    <r>
      <rPr>
        <sz val="11"/>
        <rFont val="ＭＳ 明朝"/>
        <family val="1"/>
        <charset val="128"/>
      </rPr>
      <t>鶴岡市の一部</t>
    </r>
  </si>
  <si>
    <r>
      <rPr>
        <sz val="6"/>
        <rFont val="ＭＳ 明朝"/>
        <family val="1"/>
        <charset val="128"/>
      </rPr>
      <t>（稚魚）</t>
    </r>
    <r>
      <rPr>
        <sz val="12"/>
        <rFont val="Century"/>
        <family val="1"/>
      </rPr>
      <t xml:space="preserve">
</t>
    </r>
    <r>
      <rPr>
        <sz val="10"/>
        <rFont val="Century"/>
        <family val="1"/>
      </rPr>
      <t>5,200</t>
    </r>
    <r>
      <rPr>
        <sz val="10"/>
        <rFont val="ＭＳ 明朝"/>
        <family val="1"/>
        <charset val="128"/>
      </rPr>
      <t>尾</t>
    </r>
    <rPh sb="1" eb="3">
      <t>チギョ</t>
    </rPh>
    <rPh sb="10" eb="11">
      <t>ビ</t>
    </rPh>
    <phoneticPr fontId="15"/>
  </si>
  <si>
    <r>
      <rPr>
        <sz val="11"/>
        <rFont val="ＭＳ 明朝"/>
        <family val="1"/>
        <charset val="128"/>
      </rPr>
      <t>（昭</t>
    </r>
    <r>
      <rPr>
        <sz val="11"/>
        <rFont val="Century"/>
        <family val="1"/>
      </rPr>
      <t>24.11.10</t>
    </r>
    <r>
      <rPr>
        <sz val="11"/>
        <rFont val="ＭＳ 明朝"/>
        <family val="1"/>
        <charset val="128"/>
      </rPr>
      <t>）</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</si>
  <si>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5"/>
  </si>
  <si>
    <r>
      <rPr>
        <sz val="11"/>
        <rFont val="ＭＳ 明朝"/>
        <family val="1"/>
        <charset val="128"/>
      </rPr>
      <t>酒田市の一部</t>
    </r>
  </si>
  <si>
    <r>
      <rPr>
        <sz val="6"/>
        <rFont val="ＭＳ 明朝"/>
        <family val="1"/>
        <charset val="128"/>
      </rPr>
      <t>（稚魚）</t>
    </r>
    <r>
      <rPr>
        <sz val="12"/>
        <rFont val="Century"/>
        <family val="1"/>
      </rPr>
      <t xml:space="preserve">
</t>
    </r>
    <r>
      <rPr>
        <sz val="10"/>
        <rFont val="Century"/>
        <family val="1"/>
      </rPr>
      <t>17,000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</si>
  <si>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24.11.21</t>
    </r>
    <r>
      <rPr>
        <sz val="11"/>
        <rFont val="ＭＳ 明朝"/>
        <family val="1"/>
        <charset val="128"/>
      </rPr>
      <t>）</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</si>
  <si>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15"/>
  </si>
  <si>
    <r>
      <rPr>
        <sz val="11"/>
        <rFont val="ＭＳ 明朝"/>
        <family val="1"/>
        <charset val="128"/>
      </rPr>
      <t>遊佐町・酒田市の一部</t>
    </r>
  </si>
  <si>
    <r>
      <rPr>
        <sz val="6"/>
        <rFont val="ＭＳ 明朝"/>
        <family val="1"/>
        <charset val="128"/>
      </rPr>
      <t>（稚魚）</t>
    </r>
    <r>
      <rPr>
        <sz val="12"/>
        <rFont val="Century"/>
        <family val="1"/>
      </rPr>
      <t xml:space="preserve">
5</t>
    </r>
    <r>
      <rPr>
        <sz val="10"/>
        <rFont val="Century"/>
        <family val="1"/>
      </rPr>
      <t>,000</t>
    </r>
    <r>
      <rPr>
        <sz val="10"/>
        <rFont val="ＭＳ 明朝"/>
        <family val="1"/>
        <charset val="128"/>
      </rPr>
      <t>尾</t>
    </r>
    <rPh sb="1" eb="3">
      <t>チギョ</t>
    </rPh>
    <rPh sb="10" eb="11">
      <t>ビ</t>
    </rPh>
    <phoneticPr fontId="15"/>
  </si>
  <si>
    <r>
      <rPr>
        <sz val="11"/>
        <rFont val="ＭＳ 明朝"/>
        <family val="1"/>
        <charset val="128"/>
      </rPr>
      <t>（昭</t>
    </r>
    <r>
      <rPr>
        <sz val="11"/>
        <rFont val="Century"/>
        <family val="1"/>
      </rPr>
      <t>24.12.17</t>
    </r>
    <r>
      <rPr>
        <sz val="11"/>
        <rFont val="ＭＳ 明朝"/>
        <family val="1"/>
        <charset val="128"/>
      </rPr>
      <t>）</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</si>
  <si>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15"/>
  </si>
  <si>
    <r>
      <rPr>
        <sz val="11"/>
        <rFont val="ＭＳ 明朝"/>
        <family val="1"/>
        <charset val="128"/>
      </rPr>
      <t>酒田市・庄内町の一部</t>
    </r>
  </si>
  <si>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rPh sb="1" eb="3">
      <t>チギョ</t>
    </rPh>
    <rPh sb="11" eb="12">
      <t>ビ</t>
    </rPh>
    <phoneticPr fontId="15"/>
  </si>
  <si>
    <r>
      <rPr>
        <sz val="11"/>
        <rFont val="ＭＳ 明朝"/>
        <family val="1"/>
        <charset val="128"/>
      </rPr>
      <t>（昭</t>
    </r>
    <r>
      <rPr>
        <sz val="11"/>
        <rFont val="Century"/>
        <family val="1"/>
      </rPr>
      <t>25. 1.11</t>
    </r>
    <r>
      <rPr>
        <sz val="11"/>
        <rFont val="ＭＳ 明朝"/>
        <family val="1"/>
        <charset val="128"/>
      </rPr>
      <t>）</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</si>
  <si>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15"/>
  </si>
  <si>
    <r>
      <rPr>
        <sz val="6"/>
        <rFont val="ＭＳ 明朝"/>
        <family val="1"/>
        <charset val="128"/>
      </rPr>
      <t>（稚魚）</t>
    </r>
    <r>
      <rPr>
        <sz val="12"/>
        <rFont val="Century"/>
        <family val="1"/>
      </rPr>
      <t xml:space="preserve">
8</t>
    </r>
    <r>
      <rPr>
        <sz val="10"/>
        <rFont val="Century"/>
        <family val="1"/>
      </rPr>
      <t>,000</t>
    </r>
    <r>
      <rPr>
        <sz val="10"/>
        <rFont val="ＭＳ 明朝"/>
        <family val="1"/>
        <charset val="128"/>
      </rPr>
      <t>尾</t>
    </r>
    <rPh sb="1" eb="3">
      <t>チギョ</t>
    </rPh>
    <rPh sb="10" eb="11">
      <t>ビ</t>
    </rPh>
    <phoneticPr fontId="15"/>
  </si>
  <si>
    <r>
      <rPr>
        <sz val="6"/>
        <rFont val="ＭＳ 明朝"/>
        <family val="1"/>
        <charset val="128"/>
      </rPr>
      <t>（成魚）</t>
    </r>
    <r>
      <rPr>
        <sz val="12"/>
        <rFont val="Century"/>
        <family val="1"/>
      </rPr>
      <t xml:space="preserve">
</t>
    </r>
    <r>
      <rPr>
        <sz val="10"/>
        <rFont val="Century"/>
        <family val="1"/>
      </rPr>
      <t>60</t>
    </r>
    <r>
      <rPr>
        <sz val="10"/>
        <rFont val="ＭＳ 明朝"/>
        <family val="1"/>
        <charset val="128"/>
      </rPr>
      <t>ｋｇ</t>
    </r>
    <rPh sb="1" eb="3">
      <t>セイギョ</t>
    </rPh>
    <phoneticPr fontId="15"/>
  </si>
  <si>
    <t>―</t>
    <phoneticPr fontId="15"/>
  </si>
  <si>
    <r>
      <rPr>
        <sz val="11"/>
        <rFont val="ＭＳ 明朝"/>
        <family val="1"/>
        <charset val="128"/>
      </rPr>
      <t>（昭</t>
    </r>
    <r>
      <rPr>
        <sz val="11"/>
        <rFont val="Century"/>
        <family val="1"/>
      </rPr>
      <t>46. 3. 1</t>
    </r>
    <r>
      <rPr>
        <sz val="11"/>
        <rFont val="ＭＳ 明朝"/>
        <family val="1"/>
        <charset val="128"/>
      </rPr>
      <t>）</t>
    </r>
  </si>
  <si>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</si>
  <si>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5"/>
  </si>
  <si>
    <r>
      <rPr>
        <sz val="6"/>
        <rFont val="ＭＳ 明朝"/>
        <family val="1"/>
        <charset val="128"/>
      </rPr>
      <t>（稚魚）</t>
    </r>
    <r>
      <rPr>
        <sz val="12"/>
        <rFont val="Century"/>
        <family val="1"/>
      </rPr>
      <t xml:space="preserve">
10</t>
    </r>
    <r>
      <rPr>
        <sz val="10"/>
        <rFont val="Century"/>
        <family val="1"/>
      </rPr>
      <t>,000</t>
    </r>
    <r>
      <rPr>
        <sz val="10"/>
        <rFont val="ＭＳ 明朝"/>
        <family val="1"/>
        <charset val="128"/>
      </rPr>
      <t>尾</t>
    </r>
    <phoneticPr fontId="15"/>
  </si>
  <si>
    <r>
      <rPr>
        <sz val="11"/>
        <rFont val="ＭＳ 明朝"/>
        <family val="1"/>
        <charset val="128"/>
      </rPr>
      <t>（昭</t>
    </r>
    <r>
      <rPr>
        <sz val="11"/>
        <rFont val="Century"/>
        <family val="1"/>
      </rPr>
      <t>47.10. 2</t>
    </r>
    <r>
      <rPr>
        <sz val="11"/>
        <rFont val="ＭＳ 明朝"/>
        <family val="1"/>
        <charset val="128"/>
      </rPr>
      <t>）</t>
    </r>
  </si>
  <si>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</si>
  <si>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5"/>
  </si>
  <si>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</si>
  <si>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</si>
  <si>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</si>
  <si>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</si>
  <si>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5"/>
  </si>
  <si>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</si>
  <si>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</si>
  <si>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</si>
  <si>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5"/>
  </si>
  <si>
    <r>
      <t>(4)</t>
    </r>
    <r>
      <rPr>
        <sz val="11"/>
        <rFont val="ＭＳ 明朝"/>
        <family val="1"/>
        <charset val="128"/>
      </rPr>
      <t>　漁業生産組合</t>
    </r>
  </si>
  <si>
    <r>
      <rPr>
        <sz val="11"/>
        <rFont val="ＭＳ 明朝"/>
        <family val="1"/>
        <charset val="128"/>
      </rPr>
      <t>令和</t>
    </r>
    <r>
      <rPr>
        <sz val="11"/>
        <rFont val="Century"/>
        <family val="1"/>
      </rPr>
      <t>5</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5"/>
  </si>
  <si>
    <r>
      <rPr>
        <sz val="11"/>
        <rFont val="ＭＳ 明朝"/>
        <family val="1"/>
        <charset val="128"/>
      </rPr>
      <t>組合員数（人）</t>
    </r>
  </si>
  <si>
    <r>
      <rPr>
        <sz val="11"/>
        <rFont val="ＭＳ 明朝"/>
        <family val="1"/>
        <charset val="128"/>
      </rPr>
      <t>正</t>
    </r>
    <phoneticPr fontId="15"/>
  </si>
  <si>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</si>
  <si>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</si>
  <si>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</si>
  <si>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5"/>
  </si>
  <si>
    <r>
      <rPr>
        <sz val="11"/>
        <rFont val="ＭＳ 明朝"/>
        <family val="1"/>
        <charset val="128"/>
      </rPr>
      <t>（昭</t>
    </r>
    <r>
      <rPr>
        <sz val="11"/>
        <rFont val="Century"/>
        <family val="1"/>
      </rPr>
      <t>24.10.14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</si>
  <si>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</si>
  <si>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5"/>
  </si>
  <si>
    <r>
      <rPr>
        <sz val="11"/>
        <rFont val="ＭＳ 明朝"/>
        <family val="1"/>
        <charset val="128"/>
      </rPr>
      <t>枡川鮭</t>
    </r>
    <rPh sb="0" eb="2">
      <t>マスカワ</t>
    </rPh>
    <phoneticPr fontId="15"/>
  </si>
  <si>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</si>
  <si>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</si>
  <si>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5"/>
  </si>
  <si>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</si>
  <si>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5"/>
  </si>
  <si>
    <r>
      <rPr>
        <sz val="11"/>
        <rFont val="ＭＳ 明朝"/>
        <family val="1"/>
        <charset val="128"/>
      </rPr>
      <t>（昭</t>
    </r>
    <r>
      <rPr>
        <sz val="11"/>
        <rFont val="Century"/>
        <family val="1"/>
      </rPr>
      <t>25. 3. 3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</si>
  <si>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</si>
  <si>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</si>
  <si>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26. 8.24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</si>
  <si>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</si>
  <si>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5"/>
  </si>
  <si>
    <r>
      <rPr>
        <sz val="11"/>
        <rFont val="ＭＳ 明朝"/>
        <family val="1"/>
        <charset val="128"/>
      </rPr>
      <t>（昭</t>
    </r>
    <r>
      <rPr>
        <sz val="11"/>
        <rFont val="Century"/>
        <family val="1"/>
      </rPr>
      <t>51. 9. 2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</si>
  <si>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5"/>
  </si>
  <si>
    <r>
      <rPr>
        <sz val="11"/>
        <rFont val="ＭＳ 明朝"/>
        <family val="1"/>
        <charset val="128"/>
      </rPr>
      <t>（昭</t>
    </r>
    <r>
      <rPr>
        <sz val="11"/>
        <rFont val="Century"/>
        <family val="1"/>
      </rPr>
      <t>53. 9.11</t>
    </r>
    <r>
      <rPr>
        <sz val="11"/>
        <rFont val="ＭＳ 明朝"/>
        <family val="1"/>
        <charset val="128"/>
      </rPr>
      <t>）</t>
    </r>
  </si>
  <si>
    <r>
      <rPr>
        <sz val="11"/>
        <rFont val="ＭＳ 明朝"/>
        <family val="1"/>
        <charset val="128"/>
      </rPr>
      <t>※　さけ採捕の単位は尾</t>
    </r>
  </si>
  <si>
    <r>
      <t>(5)</t>
    </r>
    <r>
      <rPr>
        <sz val="11"/>
        <rFont val="ＭＳ 明朝"/>
        <family val="1"/>
        <charset val="128"/>
      </rPr>
      <t>　漁業協同組合連合会</t>
    </r>
    <phoneticPr fontId="15"/>
  </si>
  <si>
    <r>
      <rPr>
        <sz val="11"/>
        <rFont val="ＭＳ 明朝"/>
        <family val="1"/>
        <charset val="128"/>
      </rPr>
      <t>組合名</t>
    </r>
    <phoneticPr fontId="15"/>
  </si>
  <si>
    <r>
      <rPr>
        <sz val="11"/>
        <rFont val="ＭＳ 明朝"/>
        <family val="1"/>
        <charset val="128"/>
      </rPr>
      <t>事務所所在地</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</si>
  <si>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</si>
  <si>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</si>
  <si>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</si>
  <si>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</si>
  <si>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</si>
  <si>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</si>
  <si>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</si>
  <si>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15"/>
  </si>
  <si>
    <r>
      <t>(6)</t>
    </r>
    <r>
      <rPr>
        <sz val="11"/>
        <rFont val="ＭＳ 明朝"/>
        <family val="1"/>
        <charset val="128"/>
      </rPr>
      <t>　日本漁船保険組合　山形県支所　</t>
    </r>
    <rPh sb="4" eb="6">
      <t>ニホン</t>
    </rPh>
    <phoneticPr fontId="15"/>
  </si>
  <si>
    <r>
      <rPr>
        <sz val="11"/>
        <rFont val="ＭＳ 明朝"/>
        <family val="1"/>
        <charset val="128"/>
      </rPr>
      <t>設立年月日</t>
    </r>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</si>
  <si>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5"/>
  </si>
  <si>
    <r>
      <rPr>
        <sz val="11"/>
        <rFont val="ＭＳ 明朝"/>
        <family val="1"/>
        <charset val="128"/>
      </rPr>
      <t>支所長</t>
    </r>
    <rPh sb="0" eb="3">
      <t>シショチョウ</t>
    </rPh>
    <phoneticPr fontId="15"/>
  </si>
  <si>
    <r>
      <rPr>
        <sz val="11"/>
        <rFont val="ＭＳ 明朝"/>
        <family val="1"/>
        <charset val="128"/>
      </rPr>
      <t>齋藤　辰幸</t>
    </r>
    <rPh sb="0" eb="2">
      <t>サイトウ</t>
    </rPh>
    <rPh sb="3" eb="5">
      <t>タツユキ</t>
    </rPh>
    <phoneticPr fontId="15"/>
  </si>
  <si>
    <r>
      <rPr>
        <sz val="11"/>
        <rFont val="ＭＳ 明朝"/>
        <family val="1"/>
        <charset val="128"/>
      </rPr>
      <t>事業実績</t>
    </r>
  </si>
  <si>
    <r>
      <rPr>
        <sz val="11"/>
        <rFont val="ＭＳ 明朝"/>
        <family val="1"/>
        <charset val="128"/>
      </rPr>
      <t>区　　　分</t>
    </r>
    <phoneticPr fontId="15"/>
  </si>
  <si>
    <r>
      <rPr>
        <sz val="11"/>
        <rFont val="ＭＳ 明朝"/>
        <family val="1"/>
        <charset val="128"/>
      </rPr>
      <t>保　険　加　入　実　績</t>
    </r>
  </si>
  <si>
    <r>
      <rPr>
        <sz val="11"/>
        <rFont val="ＭＳ 明朝"/>
        <family val="1"/>
        <charset val="128"/>
      </rPr>
      <t>保　険　金　支　払　実　績</t>
    </r>
    <phoneticPr fontId="15"/>
  </si>
  <si>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</si>
  <si>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</si>
  <si>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</si>
  <si>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</si>
  <si>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</si>
  <si>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</si>
  <si>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</si>
  <si>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</si>
  <si>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</si>
  <si>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</si>
  <si>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5"/>
  </si>
  <si>
    <r>
      <rPr>
        <sz val="11"/>
        <rFont val="ＭＳ 明朝"/>
        <family val="1"/>
        <charset val="128"/>
      </rPr>
      <t>普通損害保険</t>
    </r>
    <rPh sb="2" eb="4">
      <t>ソンガイ</t>
    </rPh>
    <rPh sb="4" eb="6">
      <t>ホケン</t>
    </rPh>
    <phoneticPr fontId="15"/>
  </si>
  <si>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</si>
  <si>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</si>
  <si>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5"/>
  </si>
  <si>
    <r>
      <rPr>
        <sz val="11"/>
        <rFont val="ＭＳ 明朝"/>
        <family val="1"/>
        <charset val="128"/>
      </rPr>
      <t>船主責任</t>
    </r>
  </si>
  <si>
    <r>
      <rPr>
        <sz val="11"/>
        <rFont val="ＭＳ 明朝"/>
        <family val="1"/>
        <charset val="128"/>
      </rPr>
      <t>基本損害</t>
    </r>
    <rPh sb="0" eb="2">
      <t>キホン</t>
    </rPh>
    <rPh sb="2" eb="4">
      <t>ソンガイ</t>
    </rPh>
    <phoneticPr fontId="15"/>
  </si>
  <si>
    <r>
      <rPr>
        <sz val="11"/>
        <rFont val="ＭＳ 明朝"/>
        <family val="1"/>
        <charset val="128"/>
      </rPr>
      <t>人命損害</t>
    </r>
    <rPh sb="0" eb="2">
      <t>ジンメイ</t>
    </rPh>
    <rPh sb="2" eb="4">
      <t>ソンガイ</t>
    </rPh>
    <phoneticPr fontId="15"/>
  </si>
  <si>
    <r>
      <rPr>
        <sz val="11"/>
        <rFont val="ＭＳ 明朝"/>
        <family val="1"/>
        <charset val="128"/>
      </rPr>
      <t>乗客損害</t>
    </r>
  </si>
  <si>
    <r>
      <rPr>
        <sz val="11"/>
        <rFont val="ＭＳ 明朝"/>
        <family val="1"/>
        <charset val="128"/>
      </rPr>
      <t>任意保険</t>
    </r>
    <rPh sb="0" eb="2">
      <t>ニンイ</t>
    </rPh>
    <rPh sb="2" eb="4">
      <t>ホケン</t>
    </rPh>
    <phoneticPr fontId="15"/>
  </si>
  <si>
    <r>
      <rPr>
        <sz val="11"/>
        <rFont val="ＭＳ 明朝"/>
        <family val="1"/>
        <charset val="128"/>
      </rPr>
      <t>漁船乗組船主保険</t>
    </r>
    <rPh sb="0" eb="2">
      <t>ギョセン</t>
    </rPh>
    <rPh sb="6" eb="8">
      <t>ホケン</t>
    </rPh>
    <phoneticPr fontId="15"/>
  </si>
  <si>
    <r>
      <rPr>
        <sz val="11"/>
        <rFont val="ＭＳ 明朝"/>
        <family val="1"/>
        <charset val="128"/>
      </rPr>
      <t>漁船積荷保険</t>
    </r>
    <rPh sb="0" eb="2">
      <t>ギョセン</t>
    </rPh>
    <rPh sb="2" eb="4">
      <t>ツミニ</t>
    </rPh>
    <rPh sb="4" eb="6">
      <t>ホケン</t>
    </rPh>
    <phoneticPr fontId="15"/>
  </si>
  <si>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5"/>
  </si>
  <si>
    <r>
      <t xml:space="preserve"> (7)</t>
    </r>
    <r>
      <rPr>
        <sz val="11"/>
        <rFont val="ＭＳ 明朝"/>
        <family val="1"/>
        <charset val="128"/>
      </rPr>
      <t>　全国漁業信用基金協会山形支所</t>
    </r>
    <rPh sb="5" eb="7">
      <t>ゼンコク</t>
    </rPh>
    <rPh sb="7" eb="9">
      <t>ギョギョウ</t>
    </rPh>
    <rPh sb="15" eb="17">
      <t>ヤマガタ</t>
    </rPh>
    <rPh sb="17" eb="19">
      <t>シショ</t>
    </rPh>
    <phoneticPr fontId="15"/>
  </si>
  <si>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</si>
  <si>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15"/>
  </si>
  <si>
    <r>
      <rPr>
        <sz val="11"/>
        <rFont val="ＭＳ 明朝"/>
        <family val="1"/>
        <charset val="128"/>
      </rPr>
      <t>担当理事</t>
    </r>
    <rPh sb="0" eb="2">
      <t>タントウ</t>
    </rPh>
    <rPh sb="2" eb="4">
      <t>リジ</t>
    </rPh>
    <phoneticPr fontId="15"/>
  </si>
  <si>
    <r>
      <rPr>
        <sz val="11"/>
        <rFont val="ＭＳ 明朝"/>
        <family val="1"/>
        <charset val="128"/>
      </rPr>
      <t>加賀山　祐</t>
    </r>
    <rPh sb="0" eb="3">
      <t>カガヤマ</t>
    </rPh>
    <rPh sb="4" eb="5">
      <t>ユウ</t>
    </rPh>
    <phoneticPr fontId="15"/>
  </si>
  <si>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</si>
  <si>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</si>
  <si>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</si>
  <si>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</si>
  <si>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</si>
  <si>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</si>
  <si>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</si>
  <si>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</si>
  <si>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</si>
  <si>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t>本年度末保証残高</t>
    <rPh sb="4" eb="6">
      <t>ホショウ</t>
    </rPh>
    <phoneticPr fontId="15"/>
  </si>
  <si>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</si>
  <si>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</si>
  <si>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</si>
  <si>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</si>
  <si>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</si>
  <si>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t>沿岸漁業改善資金</t>
    <rPh sb="0" eb="4">
      <t>エンガンギョギョウ</t>
    </rPh>
    <rPh sb="4" eb="8">
      <t>カイゼンシキン</t>
    </rPh>
    <phoneticPr fontId="15"/>
  </si>
  <si>
    <r>
      <rPr>
        <sz val="11"/>
        <rFont val="ＭＳ 明朝"/>
        <family val="1"/>
        <charset val="128"/>
      </rPr>
      <t>法人</t>
    </r>
  </si>
  <si>
    <r>
      <rPr>
        <sz val="11"/>
        <rFont val="ＭＳ 明朝"/>
        <family val="1"/>
        <charset val="128"/>
      </rPr>
      <t>一般資金</t>
    </r>
    <rPh sb="0" eb="2">
      <t>イッパン</t>
    </rPh>
    <rPh sb="2" eb="4">
      <t>シキン</t>
    </rPh>
    <phoneticPr fontId="15"/>
  </si>
  <si>
    <r>
      <rPr>
        <sz val="11"/>
        <rFont val="ＭＳ 明朝"/>
        <family val="1"/>
        <charset val="128"/>
      </rPr>
      <t>金融公庫資金</t>
    </r>
    <rPh sb="4" eb="6">
      <t>シキン</t>
    </rPh>
    <phoneticPr fontId="15"/>
  </si>
  <si>
    <r>
      <rPr>
        <sz val="11"/>
        <rFont val="ＭＳ 明朝"/>
        <family val="1"/>
        <charset val="128"/>
      </rPr>
      <t>個人</t>
    </r>
  </si>
  <si>
    <r>
      <rPr>
        <sz val="11"/>
        <rFont val="ＭＳ 明朝"/>
        <family val="1"/>
        <charset val="128"/>
      </rPr>
      <t>一般緊急融資資金</t>
    </r>
    <rPh sb="4" eb="8">
      <t>ユウシシキン</t>
    </rPh>
    <phoneticPr fontId="15"/>
  </si>
  <si>
    <r>
      <rPr>
        <sz val="11"/>
        <rFont val="ＭＳ 明朝"/>
        <family val="1"/>
        <charset val="128"/>
      </rPr>
      <t>水産振興公益法人</t>
    </r>
    <rPh sb="0" eb="2">
      <t>スイサン</t>
    </rPh>
    <rPh sb="2" eb="4">
      <t>シンコウ</t>
    </rPh>
    <rPh sb="4" eb="6">
      <t>コウエキ</t>
    </rPh>
    <rPh sb="6" eb="8">
      <t>ホウジン</t>
    </rPh>
    <phoneticPr fontId="15"/>
  </si>
  <si>
    <r>
      <rPr>
        <sz val="11"/>
        <rFont val="ＭＳ 明朝"/>
        <family val="1"/>
        <charset val="128"/>
      </rPr>
      <t>借替緊急融資資金</t>
    </r>
    <rPh sb="4" eb="6">
      <t>ユウシ</t>
    </rPh>
    <rPh sb="6" eb="8">
      <t>シキン</t>
    </rPh>
    <phoneticPr fontId="15"/>
  </si>
  <si>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</si>
  <si>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</si>
  <si>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</si>
  <si>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15"/>
  </si>
  <si>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15"/>
  </si>
  <si>
    <r>
      <rPr>
        <sz val="11"/>
        <rFont val="ＭＳ 明朝"/>
        <family val="1"/>
        <charset val="128"/>
      </rPr>
      <t>山形県事務所</t>
    </r>
  </si>
  <si>
    <r>
      <rPr>
        <sz val="11"/>
        <rFont val="ＭＳ 明朝"/>
        <family val="1"/>
        <charset val="128"/>
      </rPr>
      <t>所長　佐藤　公一</t>
    </r>
    <rPh sb="3" eb="5">
      <t>サトウ</t>
    </rPh>
    <rPh sb="6" eb="8">
      <t>コウイチ</t>
    </rPh>
    <phoneticPr fontId="15"/>
  </si>
  <si>
    <r>
      <rPr>
        <sz val="10"/>
        <rFont val="ＭＳ 明朝"/>
        <family val="1"/>
        <charset val="128"/>
      </rPr>
      <t>事</t>
    </r>
    <r>
      <rPr>
        <sz val="10"/>
        <rFont val="Century"/>
        <family val="1"/>
      </rPr>
      <t xml:space="preserve"> </t>
    </r>
    <r>
      <rPr>
        <sz val="10"/>
        <rFont val="ＭＳ 明朝"/>
        <family val="1"/>
        <charset val="128"/>
      </rPr>
      <t>業</t>
    </r>
    <r>
      <rPr>
        <sz val="10"/>
        <rFont val="Century"/>
        <family val="1"/>
      </rPr>
      <t xml:space="preserve"> </t>
    </r>
    <r>
      <rPr>
        <sz val="10"/>
        <rFont val="ＭＳ 明朝"/>
        <family val="1"/>
        <charset val="128"/>
      </rPr>
      <t>実</t>
    </r>
    <r>
      <rPr>
        <sz val="10"/>
        <rFont val="Century"/>
        <family val="1"/>
      </rPr>
      <t xml:space="preserve"> </t>
    </r>
    <r>
      <rPr>
        <sz val="10"/>
        <rFont val="ＭＳ 明朝"/>
        <family val="1"/>
        <charset val="128"/>
      </rPr>
      <t>績</t>
    </r>
  </si>
  <si>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5"/>
  </si>
  <si>
    <t>区分</t>
  </si>
  <si>
    <t>共済加入実績</t>
  </si>
  <si>
    <t>共済金支払実績</t>
  </si>
  <si>
    <t>積立ぷらす引受実績</t>
  </si>
  <si>
    <t>積立ぷらす払戻実績</t>
  </si>
  <si>
    <t>件　数</t>
    <rPh sb="0" eb="1">
      <t>ケン</t>
    </rPh>
    <rPh sb="2" eb="3">
      <t>カズ</t>
    </rPh>
    <phoneticPr fontId="15"/>
  </si>
  <si>
    <t>共済限度額</t>
  </si>
  <si>
    <t>共済金額</t>
  </si>
  <si>
    <t>支払件数</t>
  </si>
  <si>
    <t>金  額</t>
    <phoneticPr fontId="15"/>
  </si>
  <si>
    <t>件  数</t>
  </si>
  <si>
    <t>申込積立金額</t>
  </si>
  <si>
    <t>件  数</t>
    <phoneticPr fontId="15"/>
  </si>
  <si>
    <t>払戻補てん金</t>
  </si>
  <si>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</si>
  <si>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</si>
  <si>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</si>
  <si>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</si>
  <si>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</si>
  <si>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</si>
  <si>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phoneticPr fontId="15"/>
  </si>
  <si>
    <r>
      <rPr>
        <sz val="11"/>
        <rFont val="ＭＳ 明朝"/>
        <family val="1"/>
        <charset val="128"/>
      </rPr>
      <t>小型合併漁業（特定いか）</t>
    </r>
  </si>
  <si>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</si>
  <si>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</si>
  <si>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</si>
  <si>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</si>
  <si>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t>団　　　体　　　名</t>
  </si>
  <si>
    <t>事務所所在地</t>
  </si>
  <si>
    <t>会員数(人）</t>
  </si>
  <si>
    <t>役職員（人）</t>
    <phoneticPr fontId="15"/>
  </si>
  <si>
    <t>出資金
（千円）</t>
  </si>
  <si>
    <t>事 業 の 概 要</t>
  </si>
  <si>
    <t>（　設　立　年　月　日　）</t>
  </si>
  <si>
    <t>及び代表者氏名</t>
  </si>
  <si>
    <t>理事</t>
    <phoneticPr fontId="15"/>
  </si>
  <si>
    <t>監事</t>
    <phoneticPr fontId="15"/>
  </si>
  <si>
    <t>職員</t>
    <phoneticPr fontId="15"/>
  </si>
  <si>
    <r>
      <rPr>
        <sz val="11"/>
        <rFont val="ＭＳ 明朝"/>
        <family val="1"/>
        <charset val="128"/>
      </rPr>
      <t>山形県鮭人工孵化事業連合会
（昭</t>
    </r>
    <r>
      <rPr>
        <sz val="11"/>
        <rFont val="Century"/>
        <family val="1"/>
      </rPr>
      <t>27. 9.25</t>
    </r>
    <r>
      <rPr>
        <sz val="11"/>
        <rFont val="ＭＳ 明朝"/>
        <family val="1"/>
        <charset val="128"/>
      </rPr>
      <t>）</t>
    </r>
    <phoneticPr fontId="15"/>
  </si>
  <si>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5"/>
  </si>
  <si>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15"/>
  </si>
  <si>
    <r>
      <rPr>
        <sz val="11"/>
        <rFont val="ＭＳ 明朝"/>
        <family val="1"/>
        <charset val="128"/>
      </rPr>
      <t>・
・
・</t>
    </r>
  </si>
  <si>
    <r>
      <rPr>
        <sz val="11"/>
        <rFont val="ＭＳ 明朝"/>
        <family val="1"/>
        <charset val="128"/>
      </rPr>
      <t>さけ人工ふ化の調査研究
技術の改善、施設・設備拡充指導
組合の運営指導等</t>
    </r>
  </si>
  <si>
    <t>賛助会員</t>
    <phoneticPr fontId="15"/>
  </si>
  <si>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15"/>
  </si>
  <si>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5"/>
  </si>
  <si>
    <r>
      <rPr>
        <sz val="11"/>
        <rFont val="ＭＳ 明朝"/>
        <family val="1"/>
        <charset val="128"/>
      </rPr>
      <t>出捐金</t>
    </r>
    <r>
      <rPr>
        <sz val="11"/>
        <rFont val="Century"/>
        <family val="1"/>
      </rPr>
      <t>139,000</t>
    </r>
    <phoneticPr fontId="15"/>
  </si>
  <si>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</si>
  <si>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</si>
  <si>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4"/>
        <rFont val="ＭＳ 明朝"/>
        <family val="1"/>
        <charset val="128"/>
      </rPr>
      <t>１８　水　産　金　融</t>
    </r>
    <phoneticPr fontId="15"/>
  </si>
  <si>
    <r>
      <t xml:space="preserve"> (1)</t>
    </r>
    <r>
      <rPr>
        <sz val="14"/>
        <rFont val="ＭＳ 明朝"/>
        <family val="1"/>
        <charset val="128"/>
      </rPr>
      <t>　金融制度別貸出残高</t>
    </r>
    <phoneticPr fontId="15"/>
  </si>
  <si>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</si>
  <si>
    <r>
      <rPr>
        <sz val="10"/>
        <rFont val="ＭＳ 明朝"/>
        <family val="1"/>
        <charset val="128"/>
      </rPr>
      <t>資金
区分</t>
    </r>
  </si>
  <si>
    <r>
      <rPr>
        <sz val="10"/>
        <rFont val="ＭＳ 明朝"/>
        <family val="1"/>
        <charset val="128"/>
      </rPr>
      <t>資金種類　</t>
    </r>
    <r>
      <rPr>
        <sz val="10"/>
        <rFont val="Century"/>
        <family val="1"/>
      </rPr>
      <t xml:space="preserve">  </t>
    </r>
    <r>
      <rPr>
        <sz val="10"/>
        <rFont val="ＭＳ 明朝"/>
        <family val="1"/>
        <charset val="128"/>
      </rPr>
      <t>　</t>
    </r>
    <r>
      <rPr>
        <sz val="10"/>
        <rFont val="Century"/>
        <family val="1"/>
      </rPr>
      <t xml:space="preserve"> </t>
    </r>
    <phoneticPr fontId="15"/>
  </si>
  <si>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</si>
  <si>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</si>
  <si>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</si>
  <si>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11"/>
        <rFont val="ＭＳ 明朝"/>
        <family val="1"/>
        <charset val="128"/>
      </rPr>
      <t>農林公庫資金</t>
    </r>
  </si>
  <si>
    <r>
      <rPr>
        <sz val="11"/>
        <rFont val="ＭＳ 明朝"/>
        <family val="1"/>
        <charset val="128"/>
      </rPr>
      <t>漁業近代化資金</t>
    </r>
  </si>
  <si>
    <r>
      <rPr>
        <sz val="11"/>
        <rFont val="ＭＳ 明朝"/>
        <family val="1"/>
        <charset val="128"/>
      </rPr>
      <t>合計</t>
    </r>
    <rPh sb="0" eb="2">
      <t>ゴウケイ</t>
    </rPh>
    <phoneticPr fontId="15"/>
  </si>
  <si>
    <r>
      <rPr>
        <sz val="10"/>
        <rFont val="ＭＳ 明朝"/>
        <family val="1"/>
        <charset val="128"/>
      </rPr>
      <t>漁業種類</t>
    </r>
    <phoneticPr fontId="15"/>
  </si>
  <si>
    <t>融資機関</t>
    <phoneticPr fontId="15"/>
  </si>
  <si>
    <r>
      <rPr>
        <sz val="11"/>
        <rFont val="ＭＳ 明朝"/>
        <family val="1"/>
        <charset val="128"/>
      </rPr>
      <t>漁協</t>
    </r>
    <phoneticPr fontId="15"/>
  </si>
  <si>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</si>
  <si>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</si>
  <si>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</si>
  <si>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</si>
  <si>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</si>
  <si>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</si>
  <si>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</si>
  <si>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t xml:space="preserve"> (2)</t>
    </r>
    <r>
      <rPr>
        <sz val="14"/>
        <rFont val="ＭＳ 明朝"/>
        <family val="1"/>
        <charset val="128"/>
      </rPr>
      <t>　漁業近代化資金令和４年度融資実績</t>
    </r>
    <rPh sb="12" eb="14">
      <t>レイワ</t>
    </rPh>
    <phoneticPr fontId="15"/>
  </si>
  <si>
    <r>
      <rPr>
        <sz val="12"/>
        <rFont val="ＭＳ 明朝"/>
        <family val="1"/>
        <charset val="128"/>
      </rPr>
      <t>ア　海　　面</t>
    </r>
    <phoneticPr fontId="15"/>
  </si>
  <si>
    <r>
      <rPr>
        <sz val="11"/>
        <rFont val="ＭＳ 明朝"/>
        <family val="1"/>
        <charset val="128"/>
      </rPr>
      <t>単位：千円</t>
    </r>
  </si>
  <si>
    <r>
      <t xml:space="preserve"> </t>
    </r>
    <r>
      <rPr>
        <sz val="11"/>
        <rFont val="ＭＳ 明朝"/>
        <family val="1"/>
        <charset val="128"/>
      </rPr>
      <t>　　区分</t>
    </r>
    <phoneticPr fontId="15"/>
  </si>
  <si>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</si>
  <si>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</si>
  <si>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t>計</t>
    <phoneticPr fontId="15"/>
  </si>
  <si>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</si>
  <si>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5"/>
  </si>
  <si>
    <t>漁具等</t>
    <phoneticPr fontId="15"/>
  </si>
  <si>
    <r>
      <rPr>
        <sz val="11"/>
        <rFont val="ＭＳ 明朝"/>
        <family val="1"/>
        <charset val="128"/>
      </rPr>
      <t>水産動植物</t>
    </r>
    <r>
      <rPr>
        <sz val="11"/>
        <rFont val="Century"/>
        <family val="1"/>
      </rPr>
      <t xml:space="preserve">            </t>
    </r>
    <r>
      <rPr>
        <sz val="11"/>
        <rFont val="ＭＳ 明朝"/>
        <family val="1"/>
        <charset val="128"/>
      </rPr>
      <t>の種苗等</t>
    </r>
    <phoneticPr fontId="15"/>
  </si>
  <si>
    <t>住　宅</t>
    <phoneticPr fontId="15"/>
  </si>
  <si>
    <r>
      <t>20</t>
    </r>
    <r>
      <rPr>
        <sz val="11"/>
        <rFont val="ＭＳ 明朝"/>
        <family val="1"/>
        <charset val="128"/>
      </rPr>
      <t>トン未満</t>
    </r>
    <phoneticPr fontId="15"/>
  </si>
  <si>
    <r>
      <t>20</t>
    </r>
    <r>
      <rPr>
        <sz val="11"/>
        <rFont val="ＭＳ 明朝"/>
        <family val="1"/>
        <charset val="128"/>
      </rPr>
      <t>トン以上</t>
    </r>
    <phoneticPr fontId="15"/>
  </si>
  <si>
    <t>件数</t>
    <phoneticPr fontId="15"/>
  </si>
  <si>
    <t>金額</t>
    <rPh sb="0" eb="2">
      <t>キンガク</t>
    </rPh>
    <phoneticPr fontId="15"/>
  </si>
  <si>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</si>
  <si>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15"/>
  </si>
  <si>
    <r>
      <rPr>
        <sz val="11"/>
        <rFont val="ＭＳ 明朝"/>
        <family val="1"/>
        <charset val="128"/>
      </rPr>
      <t>種苗購入等育成
必要資金</t>
    </r>
    <phoneticPr fontId="15"/>
  </si>
  <si>
    <r>
      <rPr>
        <sz val="11"/>
        <rFont val="ＭＳ 明朝"/>
        <family val="1"/>
        <charset val="128"/>
      </rPr>
      <t>養殖水産物
収穫用器具資金</t>
    </r>
    <phoneticPr fontId="15"/>
  </si>
  <si>
    <t>経営等改善資金</t>
    <phoneticPr fontId="15"/>
  </si>
  <si>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</si>
  <si>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</si>
  <si>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15"/>
  </si>
  <si>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</si>
  <si>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5</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5"/>
  </si>
  <si>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</si>
  <si>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</si>
  <si>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</si>
  <si>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</si>
  <si>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</si>
  <si>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</si>
  <si>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</si>
  <si>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</si>
  <si>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</si>
  <si>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</si>
  <si>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</si>
  <si>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</si>
  <si>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</si>
  <si>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</si>
  <si>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</si>
  <si>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</si>
  <si>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</si>
  <si>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</si>
  <si>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15"/>
  </si>
  <si>
    <t>m</t>
  </si>
  <si>
    <r>
      <rPr>
        <sz val="11"/>
        <rFont val="ＭＳ 明朝"/>
        <family val="1"/>
        <charset val="128"/>
      </rPr>
      <t>㎡</t>
    </r>
  </si>
  <si>
    <r>
      <rPr>
        <sz val="11"/>
        <rFont val="ＭＳ 明朝"/>
        <family val="1"/>
        <charset val="128"/>
      </rPr>
      <t>酒田市飛島
　　字勝浦</t>
    </r>
    <rPh sb="3" eb="5">
      <t>トビシマ</t>
    </rPh>
    <rPh sb="8" eb="9">
      <t>アザ</t>
    </rPh>
    <phoneticPr fontId="15"/>
  </si>
  <si>
    <t xml:space="preserve">   (499.4) 
    224.4</t>
    <phoneticPr fontId="15"/>
  </si>
  <si>
    <r>
      <t xml:space="preserve">   (132.5)      </t>
    </r>
    <r>
      <rPr>
        <sz val="11"/>
        <rFont val="ＭＳ 明朝"/>
        <family val="1"/>
        <charset val="128"/>
      </rPr>
      <t>　－</t>
    </r>
  </si>
  <si>
    <r>
      <rPr>
        <sz val="11"/>
        <rFont val="ＭＳ 明朝"/>
        <family val="1"/>
        <charset val="128"/>
      </rPr>
      <t>酒田市飛島
　　字中村</t>
    </r>
    <rPh sb="3" eb="5">
      <t>トビシマ</t>
    </rPh>
    <rPh sb="8" eb="9">
      <t>アザ</t>
    </rPh>
    <phoneticPr fontId="15"/>
  </si>
  <si>
    <t xml:space="preserve"> (1,094.5)
    252.1</t>
  </si>
  <si>
    <t xml:space="preserve">   (261.8) 
    250.0</t>
  </si>
  <si>
    <r>
      <rPr>
        <sz val="11"/>
        <rFont val="ＭＳ 明朝"/>
        <family val="1"/>
        <charset val="128"/>
      </rPr>
      <t>酒田市飛島
　　字法木</t>
    </r>
    <rPh sb="3" eb="5">
      <t>トビシマ</t>
    </rPh>
    <rPh sb="8" eb="9">
      <t>アザ</t>
    </rPh>
    <phoneticPr fontId="15"/>
  </si>
  <si>
    <t xml:space="preserve">   (761.0) 
    338.9</t>
  </si>
  <si>
    <t xml:space="preserve">   (275.4)
    252.4</t>
  </si>
  <si>
    <r>
      <rPr>
        <sz val="11"/>
        <rFont val="ＭＳ 明朝"/>
        <family val="1"/>
        <charset val="128"/>
      </rPr>
      <t>由　良</t>
    </r>
    <phoneticPr fontId="15"/>
  </si>
  <si>
    <r>
      <rPr>
        <sz val="11"/>
        <rFont val="ＭＳ 明朝"/>
        <family val="1"/>
        <charset val="128"/>
      </rPr>
      <t>鶴岡市由良</t>
    </r>
  </si>
  <si>
    <t xml:space="preserve"> (1,822.0) 
    605.3</t>
    <phoneticPr fontId="15"/>
  </si>
  <si>
    <t xml:space="preserve">    (30.6) 
        ―</t>
  </si>
  <si>
    <r>
      <rPr>
        <sz val="11"/>
        <rFont val="ＭＳ 明朝"/>
        <family val="1"/>
        <charset val="128"/>
      </rPr>
      <t>堅苔沢</t>
    </r>
  </si>
  <si>
    <r>
      <rPr>
        <sz val="11"/>
        <rFont val="ＭＳ 明朝"/>
        <family val="1"/>
        <charset val="128"/>
      </rPr>
      <t>　〃　堅苔沢</t>
    </r>
  </si>
  <si>
    <t xml:space="preserve">   (790.9) 
    426.2</t>
    <phoneticPr fontId="15"/>
  </si>
  <si>
    <r>
      <rPr>
        <sz val="11"/>
        <rFont val="ＭＳ 明朝"/>
        <family val="1"/>
        <charset val="128"/>
      </rPr>
      <t>女　鹿</t>
    </r>
    <phoneticPr fontId="15"/>
  </si>
  <si>
    <r>
      <rPr>
        <sz val="11"/>
        <rFont val="ＭＳ 明朝"/>
        <family val="1"/>
        <charset val="128"/>
      </rPr>
      <t>飽海郡遊佐町
吹浦字女鹿</t>
    </r>
  </si>
  <si>
    <t xml:space="preserve">   (223.2) 
     60.0</t>
    <phoneticPr fontId="15"/>
  </si>
  <si>
    <r>
      <rPr>
        <sz val="11"/>
        <rFont val="ＭＳ 明朝"/>
        <family val="1"/>
        <charset val="128"/>
      </rPr>
      <t>吹　浦</t>
    </r>
    <phoneticPr fontId="15"/>
  </si>
  <si>
    <t>　〃　吹浦</t>
    <phoneticPr fontId="15"/>
  </si>
  <si>
    <t xml:space="preserve">   (790.3) 
    531.6</t>
  </si>
  <si>
    <r>
      <rPr>
        <sz val="11"/>
        <rFont val="ＭＳ 明朝"/>
        <family val="1"/>
        <charset val="128"/>
      </rPr>
      <t>油　戸</t>
    </r>
    <phoneticPr fontId="15"/>
  </si>
  <si>
    <r>
      <rPr>
        <sz val="11"/>
        <rFont val="ＭＳ 明朝"/>
        <family val="1"/>
        <charset val="128"/>
      </rPr>
      <t>鶴岡市油戸</t>
    </r>
  </si>
  <si>
    <t xml:space="preserve">   (183.5) 
     44.1</t>
  </si>
  <si>
    <r>
      <rPr>
        <sz val="11"/>
        <rFont val="ＭＳ 明朝"/>
        <family val="1"/>
        <charset val="128"/>
      </rPr>
      <t>三　瀬</t>
    </r>
    <phoneticPr fontId="15"/>
  </si>
  <si>
    <t>　〃　三瀬</t>
    <phoneticPr fontId="15"/>
  </si>
  <si>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</si>
  <si>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</si>
  <si>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</si>
  <si>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</si>
  <si>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phoneticPr fontId="15"/>
  </si>
  <si>
    <r>
      <t xml:space="preserve">   (313.5)      </t>
    </r>
    <r>
      <rPr>
        <sz val="11"/>
        <rFont val="ＭＳ 明朝"/>
        <family val="1"/>
        <charset val="128"/>
      </rPr>
      <t>　－</t>
    </r>
  </si>
  <si>
    <r>
      <rPr>
        <sz val="11"/>
        <rFont val="ＭＳ 明朝"/>
        <family val="1"/>
        <charset val="128"/>
      </rPr>
      <t>暮　坪</t>
    </r>
    <phoneticPr fontId="15"/>
  </si>
  <si>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15"/>
  </si>
  <si>
    <r>
      <rPr>
        <sz val="11"/>
        <rFont val="ＭＳ 明朝"/>
        <family val="1"/>
        <charset val="128"/>
      </rPr>
      <t>米　子</t>
    </r>
    <phoneticPr fontId="15"/>
  </si>
  <si>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15"/>
  </si>
  <si>
    <t>(441.3)
425.3</t>
    <phoneticPr fontId="15"/>
  </si>
  <si>
    <r>
      <rPr>
        <sz val="11"/>
        <rFont val="ＭＳ 明朝"/>
        <family val="1"/>
        <charset val="128"/>
      </rPr>
      <t>温　福</t>
    </r>
    <phoneticPr fontId="15"/>
  </si>
  <si>
    <t>　〃　温海</t>
    <phoneticPr fontId="15"/>
  </si>
  <si>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</si>
  <si>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</si>
  <si>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</si>
  <si>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</si>
  <si>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</si>
  <si>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15"/>
  </si>
  <si>
    <t>　〃　早田</t>
    <phoneticPr fontId="15"/>
  </si>
  <si>
    <r>
      <rPr>
        <sz val="11"/>
        <rFont val="ＭＳ 明朝"/>
        <family val="1"/>
        <charset val="128"/>
      </rPr>
      <t>港
湾</t>
    </r>
  </si>
  <si>
    <r>
      <rPr>
        <sz val="11"/>
        <rFont val="ＭＳ 明朝"/>
        <family val="1"/>
        <charset val="128"/>
      </rPr>
      <t>酒　田</t>
    </r>
    <phoneticPr fontId="15"/>
  </si>
  <si>
    <r>
      <rPr>
        <sz val="11"/>
        <rFont val="ＭＳ 明朝"/>
        <family val="1"/>
        <charset val="128"/>
      </rPr>
      <t>重要
港湾</t>
    </r>
  </si>
  <si>
    <r>
      <rPr>
        <sz val="11"/>
        <rFont val="ＭＳ 明朝"/>
        <family val="1"/>
        <charset val="128"/>
      </rPr>
      <t>加　茂</t>
    </r>
    <phoneticPr fontId="15"/>
  </si>
  <si>
    <r>
      <rPr>
        <sz val="11"/>
        <rFont val="ＭＳ 明朝"/>
        <family val="1"/>
        <charset val="128"/>
      </rPr>
      <t>鶴岡市加茂</t>
    </r>
  </si>
  <si>
    <r>
      <rPr>
        <sz val="11"/>
        <rFont val="ＭＳ 明朝"/>
        <family val="1"/>
        <charset val="128"/>
      </rPr>
      <t>地方
港湾</t>
    </r>
  </si>
  <si>
    <t xml:space="preserve"> (1,786.5)
  1,388.1</t>
    <phoneticPr fontId="15"/>
  </si>
  <si>
    <r>
      <rPr>
        <sz val="11"/>
        <rFont val="ＭＳ 明朝"/>
        <family val="1"/>
        <charset val="128"/>
      </rPr>
      <t>鼠ヶ関</t>
    </r>
  </si>
  <si>
    <r>
      <rPr>
        <sz val="11"/>
        <rFont val="ＭＳ 明朝"/>
        <family val="1"/>
        <charset val="128"/>
      </rPr>
      <t>　〃　鼠ヶ関</t>
    </r>
  </si>
  <si>
    <t xml:space="preserve"> (2,803.7) 
  1,385.7</t>
    <phoneticPr fontId="15"/>
  </si>
  <si>
    <t>(495.0)
―</t>
    <phoneticPr fontId="15"/>
  </si>
  <si>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</si>
  <si>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15"/>
  </si>
  <si>
    <r>
      <rPr>
        <sz val="11"/>
        <rFont val="ＭＳ 明朝"/>
        <family val="1"/>
        <charset val="128"/>
      </rPr>
      <t>（</t>
    </r>
    <r>
      <rPr>
        <sz val="11"/>
        <rFont val="Century"/>
        <family val="1"/>
      </rPr>
      <t>2</t>
    </r>
    <r>
      <rPr>
        <sz val="11"/>
        <rFont val="ＭＳ 明朝"/>
        <family val="1"/>
        <charset val="128"/>
      </rPr>
      <t>）漁港管理</t>
    </r>
    <phoneticPr fontId="1"/>
  </si>
  <si>
    <r>
      <rPr>
        <sz val="11"/>
        <rFont val="ＭＳ 明朝"/>
        <family val="1"/>
        <charset val="128"/>
      </rPr>
      <t>　県管理漁港（</t>
    </r>
    <r>
      <rPr>
        <sz val="11"/>
        <rFont val="Century"/>
        <family val="1"/>
      </rPr>
      <t>6</t>
    </r>
    <r>
      <rPr>
        <sz val="11"/>
        <rFont val="ＭＳ 明朝"/>
        <family val="1"/>
        <charset val="128"/>
      </rPr>
      <t>港）における漁港施設の管理、漁船以外の船舶が利用する場合の届出の受理、漁港施設、漁港区域内公共空地等の占用、</t>
    </r>
    <phoneticPr fontId="1"/>
  </si>
  <si>
    <r>
      <rPr>
        <sz val="11"/>
        <rFont val="ＭＳ 明朝"/>
        <family val="1"/>
        <charset val="128"/>
      </rPr>
      <t>工作物の設置等に係る許可（協議）を行う。</t>
    </r>
    <phoneticPr fontId="1"/>
  </si>
  <si>
    <r>
      <rPr>
        <sz val="11"/>
        <rFont val="ＭＳ 明朝"/>
        <family val="1"/>
        <charset val="128"/>
      </rPr>
      <t>　由良漁港（白山島）及び堅苔沢漁港に係る漁船以外の船舶保管施設（以下「指定施設」）については、平成</t>
    </r>
    <r>
      <rPr>
        <sz val="11"/>
        <rFont val="Century"/>
        <family val="1"/>
      </rPr>
      <t>18</t>
    </r>
    <r>
      <rPr>
        <sz val="11"/>
        <rFont val="ＭＳ 明朝"/>
        <family val="1"/>
        <charset val="128"/>
      </rPr>
      <t>年度から指定管理者制度</t>
    </r>
    <phoneticPr fontId="1"/>
  </si>
  <si>
    <r>
      <rPr>
        <sz val="11"/>
        <rFont val="ＭＳ 明朝"/>
        <family val="1"/>
        <charset val="128"/>
      </rPr>
      <t>により管理されている。</t>
    </r>
    <phoneticPr fontId="1"/>
  </si>
  <si>
    <r>
      <rPr>
        <sz val="11"/>
        <rFont val="ＭＳ 明朝"/>
        <family val="1"/>
        <charset val="128"/>
      </rPr>
      <t>ア　県管理漁港</t>
    </r>
    <phoneticPr fontId="1"/>
  </si>
  <si>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1"/>
  </si>
  <si>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1"/>
  </si>
  <si>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</si>
  <si>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</si>
  <si>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</si>
  <si>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</si>
  <si>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</si>
  <si>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飛島漁港（勝浦・中村・法木）</t>
    </r>
  </si>
  <si>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</si>
  <si>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</si>
  <si>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</si>
  <si>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</si>
  <si>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</si>
  <si>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</si>
  <si>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</si>
  <si>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</si>
  <si>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</si>
  <si>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</si>
  <si>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</si>
  <si>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</si>
  <si>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</si>
  <si>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</si>
  <si>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</si>
  <si>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r>
      <rPr>
        <sz val="11"/>
        <rFont val="ＭＳ 明朝"/>
        <family val="1"/>
        <charset val="128"/>
      </rPr>
      <t>イ　漁港の管理</t>
    </r>
    <phoneticPr fontId="1"/>
  </si>
  <si>
    <t>　漁港施設に破損がないか、漁港区域に危険な漂着物がないか等を監視するため、飛島漁港はほぼ毎日（土日祝日を除く）、</t>
    <phoneticPr fontId="1"/>
  </si>
  <si>
    <r>
      <rPr>
        <sz val="11"/>
        <rFont val="ＭＳ 明朝"/>
        <family val="1"/>
        <charset val="128"/>
      </rPr>
      <t>他の</t>
    </r>
    <r>
      <rPr>
        <sz val="11"/>
        <rFont val="Century"/>
        <family val="1"/>
      </rPr>
      <t>5</t>
    </r>
    <r>
      <rPr>
        <sz val="11"/>
        <rFont val="ＭＳ 明朝"/>
        <family val="1"/>
        <charset val="128"/>
      </rPr>
      <t>港は週に</t>
    </r>
    <r>
      <rPr>
        <sz val="11"/>
        <rFont val="Century"/>
        <family val="1"/>
      </rPr>
      <t>1</t>
    </r>
    <r>
      <rPr>
        <sz val="11"/>
        <rFont val="ＭＳ 明朝"/>
        <family val="1"/>
        <charset val="128"/>
      </rPr>
      <t>回以上漁港監視員あるいは嘱託職員による巡視を行っている。</t>
    </r>
    <r>
      <rPr>
        <sz val="11"/>
        <rFont val="Century"/>
        <family val="1"/>
      </rPr>
      <t>(</t>
    </r>
    <r>
      <rPr>
        <sz val="11"/>
        <rFont val="ＭＳ 明朝"/>
        <family val="1"/>
        <charset val="128"/>
      </rPr>
      <t>令和</t>
    </r>
    <r>
      <rPr>
        <sz val="11"/>
        <rFont val="Century"/>
        <family val="1"/>
      </rPr>
      <t>4</t>
    </r>
    <r>
      <rPr>
        <sz val="11"/>
        <rFont val="ＭＳ 明朝"/>
        <family val="1"/>
        <charset val="128"/>
      </rPr>
      <t>年度実績</t>
    </r>
    <r>
      <rPr>
        <sz val="11"/>
        <rFont val="Century"/>
        <family val="1"/>
      </rPr>
      <t>)</t>
    </r>
    <rPh sb="37" eb="39">
      <t>レイワ</t>
    </rPh>
    <rPh sb="40" eb="42">
      <t>ネンド</t>
    </rPh>
    <phoneticPr fontId="1"/>
  </si>
  <si>
    <r>
      <rPr>
        <sz val="11"/>
        <rFont val="ＭＳ 明朝"/>
        <family val="1"/>
        <charset val="128"/>
      </rPr>
      <t>実施件数</t>
    </r>
  </si>
  <si>
    <r>
      <rPr>
        <sz val="11"/>
        <rFont val="ＭＳ 明朝"/>
        <family val="1"/>
        <charset val="128"/>
      </rPr>
      <t>技術技能員</t>
    </r>
  </si>
  <si>
    <r>
      <rPr>
        <sz val="11"/>
        <rFont val="ＭＳ 明朝"/>
        <family val="1"/>
        <charset val="128"/>
      </rPr>
      <t>漁港監視実施回数</t>
    </r>
    <phoneticPr fontId="1"/>
  </si>
  <si>
    <r>
      <t>(</t>
    </r>
    <r>
      <rPr>
        <sz val="11"/>
        <rFont val="ＭＳ 明朝"/>
        <family val="1"/>
        <charset val="128"/>
      </rPr>
      <t>飛島漁港を除く</t>
    </r>
    <r>
      <rPr>
        <sz val="11"/>
        <rFont val="Century"/>
        <family val="1"/>
      </rPr>
      <t>)</t>
    </r>
  </si>
  <si>
    <r>
      <t>2</t>
    </r>
    <r>
      <rPr>
        <sz val="11"/>
        <rFont val="ＭＳ 明朝"/>
        <family val="1"/>
        <charset val="128"/>
      </rPr>
      <t>名</t>
    </r>
  </si>
  <si>
    <r>
      <t>157</t>
    </r>
    <r>
      <rPr>
        <sz val="11"/>
        <rFont val="ＭＳ 明朝"/>
        <family val="1"/>
        <charset val="128"/>
      </rPr>
      <t>件</t>
    </r>
    <phoneticPr fontId="1"/>
  </si>
  <si>
    <r>
      <rPr>
        <sz val="11"/>
        <rFont val="ＭＳ 明朝"/>
        <family val="1"/>
        <charset val="128"/>
      </rPr>
      <t>ウ　漁船以外の船舶の利用</t>
    </r>
    <phoneticPr fontId="1"/>
  </si>
  <si>
    <r>
      <rPr>
        <sz val="11"/>
        <rFont val="ＭＳ 明朝"/>
        <family val="1"/>
        <charset val="128"/>
      </rPr>
      <t>　漁港は漁業の本拠地として整備されているため、漁船以外の船舶が利用する場合には、</t>
    </r>
    <phoneticPr fontId="1"/>
  </si>
  <si>
    <r>
      <rPr>
        <sz val="11"/>
        <rFont val="ＭＳ 明朝"/>
        <family val="1"/>
        <charset val="128"/>
      </rPr>
      <t>岸壁（物揚場、船揚場）利用届の提出を受けている。</t>
    </r>
  </si>
  <si>
    <r>
      <rPr>
        <sz val="11"/>
        <rFont val="ＭＳ 明朝"/>
        <family val="1"/>
        <charset val="128"/>
      </rPr>
      <t>令和元年度</t>
    </r>
    <rPh sb="0" eb="2">
      <t>レイワ</t>
    </rPh>
    <rPh sb="2" eb="3">
      <t>ガン</t>
    </rPh>
    <phoneticPr fontId="1"/>
  </si>
  <si>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</si>
  <si>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</si>
  <si>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1"/>
  </si>
  <si>
    <r>
      <rPr>
        <sz val="11"/>
        <rFont val="ＭＳ 明朝"/>
        <family val="1"/>
        <charset val="128"/>
      </rPr>
      <t>岸壁利用届受理件数</t>
    </r>
  </si>
  <si>
    <t>43</t>
  </si>
  <si>
    <t>53</t>
    <phoneticPr fontId="1"/>
  </si>
  <si>
    <t>51</t>
    <phoneticPr fontId="1"/>
  </si>
  <si>
    <r>
      <rPr>
        <sz val="11"/>
        <rFont val="ＭＳ 明朝"/>
        <family val="1"/>
        <charset val="128"/>
      </rPr>
      <t>エ　占用等許可（協議）</t>
    </r>
    <phoneticPr fontId="1"/>
  </si>
  <si>
    <r>
      <rPr>
        <sz val="11"/>
        <rFont val="ＭＳ 明朝"/>
        <family val="1"/>
        <charset val="128"/>
      </rPr>
      <t>　漁港管理者は漁港施設を占用等する場合には漁港管理条例、漁港区域内の公共空地を占用等する場合には漁港漁場整備法、</t>
    </r>
    <phoneticPr fontId="1"/>
  </si>
  <si>
    <r>
      <rPr>
        <sz val="11"/>
        <rFont val="ＭＳ 明朝"/>
        <family val="1"/>
        <charset val="128"/>
      </rPr>
      <t>漁港区域内にある海岸保全区域の公共空地を占用等する場合には海岸法による許可（協議）を行っている。</t>
    </r>
    <phoneticPr fontId="1"/>
  </si>
  <si>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</si>
  <si>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</si>
  <si>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</si>
  <si>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1"/>
  </si>
  <si>
    <r>
      <rPr>
        <sz val="11"/>
        <rFont val="ＭＳ 明朝"/>
        <family val="1"/>
        <charset val="128"/>
      </rPr>
      <t>件　　　数</t>
    </r>
  </si>
  <si>
    <t>R1</t>
    <phoneticPr fontId="1"/>
  </si>
  <si>
    <t>R2</t>
  </si>
  <si>
    <t>R3</t>
    <phoneticPr fontId="1"/>
  </si>
  <si>
    <t>R4</t>
    <phoneticPr fontId="1"/>
  </si>
  <si>
    <r>
      <rPr>
        <sz val="11"/>
        <rFont val="ＭＳ 明朝"/>
        <family val="1"/>
        <charset val="128"/>
      </rPr>
      <t>　飛　島　漁　港　</t>
    </r>
    <phoneticPr fontId="1"/>
  </si>
  <si>
    <t>17</t>
    <phoneticPr fontId="1"/>
  </si>
  <si>
    <t>21</t>
    <phoneticPr fontId="1"/>
  </si>
  <si>
    <r>
      <rPr>
        <sz val="11"/>
        <rFont val="ＭＳ 明朝"/>
        <family val="1"/>
        <charset val="128"/>
      </rPr>
      <t>由　良　漁　港</t>
    </r>
    <phoneticPr fontId="1"/>
  </si>
  <si>
    <t>20</t>
    <phoneticPr fontId="1"/>
  </si>
  <si>
    <t>27</t>
    <phoneticPr fontId="1"/>
  </si>
  <si>
    <t>7</t>
    <phoneticPr fontId="1"/>
  </si>
  <si>
    <t>8</t>
    <phoneticPr fontId="1"/>
  </si>
  <si>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</si>
  <si>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t>0</t>
    <phoneticPr fontId="1"/>
  </si>
  <si>
    <r>
      <rPr>
        <sz val="11"/>
        <rFont val="ＭＳ 明朝"/>
        <family val="1"/>
        <charset val="128"/>
      </rPr>
      <t>吹　浦　漁　港</t>
    </r>
    <phoneticPr fontId="1"/>
  </si>
  <si>
    <t>16</t>
    <phoneticPr fontId="1"/>
  </si>
  <si>
    <t>13</t>
    <phoneticPr fontId="1"/>
  </si>
  <si>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</si>
  <si>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米　子　漁　港</t>
    </r>
    <phoneticPr fontId="1"/>
  </si>
  <si>
    <t>72</t>
    <phoneticPr fontId="1"/>
  </si>
  <si>
    <t>32</t>
    <phoneticPr fontId="1"/>
  </si>
  <si>
    <t>71</t>
    <phoneticPr fontId="1"/>
  </si>
  <si>
    <t>67</t>
    <phoneticPr fontId="1"/>
  </si>
  <si>
    <t>24</t>
    <phoneticPr fontId="1"/>
  </si>
  <si>
    <r>
      <rPr>
        <sz val="11"/>
        <rFont val="ＭＳ 明朝"/>
        <family val="1"/>
        <charset val="128"/>
      </rPr>
      <t>オ　指定施設使用許可</t>
    </r>
    <phoneticPr fontId="1"/>
  </si>
  <si>
    <r>
      <rPr>
        <sz val="11"/>
        <rFont val="ＭＳ 明朝"/>
        <family val="1"/>
        <charset val="128"/>
      </rPr>
      <t>　漁港施設内にある指定施設を使用する場合は漁港管理条例に基づく指定施設の使用許可が必要となる。</t>
    </r>
    <phoneticPr fontId="1"/>
  </si>
  <si>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1"/>
  </si>
  <si>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1"/>
  </si>
  <si>
    <r>
      <rPr>
        <sz val="11"/>
        <rFont val="ＭＳ 明朝"/>
        <family val="1"/>
        <charset val="128"/>
      </rPr>
      <t>使用許可件数</t>
    </r>
  </si>
  <si>
    <t>R2</t>
    <phoneticPr fontId="1"/>
  </si>
  <si>
    <r>
      <t xml:space="preserve"> </t>
    </r>
    <r>
      <rPr>
        <sz val="11"/>
        <rFont val="ＭＳ 明朝"/>
        <family val="1"/>
        <charset val="128"/>
      </rPr>
      <t>由良漁港</t>
    </r>
    <r>
      <rPr>
        <sz val="11"/>
        <rFont val="Century"/>
        <family val="1"/>
      </rPr>
      <t xml:space="preserve"> </t>
    </r>
    <r>
      <rPr>
        <sz val="11"/>
        <rFont val="ＭＳ 明朝"/>
        <family val="1"/>
        <charset val="128"/>
      </rPr>
      <t>（白山島）</t>
    </r>
    <phoneticPr fontId="1"/>
  </si>
  <si>
    <r>
      <rPr>
        <sz val="11"/>
        <rFont val="ＭＳ 明朝"/>
        <family val="1"/>
        <charset val="128"/>
      </rPr>
      <t>堅　苔　沢　漁　港</t>
    </r>
    <phoneticPr fontId="1"/>
  </si>
  <si>
    <t>50</t>
  </si>
  <si>
    <t>48</t>
    <phoneticPr fontId="1"/>
  </si>
  <si>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1"/>
  </si>
  <si>
    <t>　　　調査業務実績</t>
    <rPh sb="3" eb="5">
      <t>チョウサ</t>
    </rPh>
    <rPh sb="5" eb="7">
      <t>ギョウム</t>
    </rPh>
    <rPh sb="7" eb="9">
      <t>ジッセキ</t>
    </rPh>
    <phoneticPr fontId="15"/>
  </si>
  <si>
    <r>
      <rPr>
        <sz val="11"/>
        <rFont val="ＭＳ 明朝"/>
        <family val="1"/>
        <charset val="128"/>
      </rPr>
      <t>国庫補助金</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補助率</t>
    </r>
    <r>
      <rPr>
        <sz val="11"/>
        <rFont val="Century"/>
        <family val="1"/>
      </rPr>
      <t>)</t>
    </r>
    <phoneticPr fontId="15"/>
  </si>
  <si>
    <r>
      <t xml:space="preserve">                   </t>
    </r>
    <r>
      <rPr>
        <sz val="11"/>
        <rFont val="ＭＳ 明朝"/>
        <family val="1"/>
        <charset val="128"/>
      </rPr>
      <t>　　</t>
    </r>
    <r>
      <rPr>
        <sz val="11"/>
        <rFont val="Century"/>
        <family val="1"/>
      </rPr>
      <t xml:space="preserve">            </t>
    </r>
    <r>
      <rPr>
        <sz val="11"/>
        <rFont val="ＭＳ 明朝"/>
        <family val="1"/>
        <charset val="128"/>
      </rPr>
      <t>魚種
河川名</t>
    </r>
    <phoneticPr fontId="15"/>
  </si>
  <si>
    <t>魚種　＼　月</t>
    <phoneticPr fontId="15"/>
  </si>
  <si>
    <t>漁業種別　＼　月</t>
    <rPh sb="0" eb="2">
      <t>ギョギョウ</t>
    </rPh>
    <rPh sb="2" eb="4">
      <t>シュベツ</t>
    </rPh>
    <rPh sb="7" eb="8">
      <t>ツキ</t>
    </rPh>
    <phoneticPr fontId="15"/>
  </si>
  <si>
    <t>月＼地区</t>
    <rPh sb="0" eb="1">
      <t>ツキ</t>
    </rPh>
    <rPh sb="2" eb="4">
      <t>チク</t>
    </rPh>
    <phoneticPr fontId="15"/>
  </si>
  <si>
    <r>
      <t xml:space="preserve"> (3)</t>
    </r>
    <r>
      <rPr>
        <sz val="14"/>
        <rFont val="ＭＳ 明朝"/>
        <family val="1"/>
        <charset val="128"/>
      </rPr>
      <t>　沿岸漁業改善資金令和４年度融資実績</t>
    </r>
    <rPh sb="13" eb="15">
      <t>レイワ</t>
    </rPh>
    <phoneticPr fontId="15"/>
  </si>
  <si>
    <r>
      <rPr>
        <sz val="12"/>
        <rFont val="ＭＳ 明朝"/>
        <family val="1"/>
        <charset val="128"/>
      </rPr>
      <t>（３）庄内浜ブランド創出協議会</t>
    </r>
    <rPh sb="3" eb="6">
      <t>ショウナイハマ</t>
    </rPh>
    <rPh sb="10" eb="15">
      <t>ソウシュツキョウギカイ</t>
    </rPh>
    <phoneticPr fontId="1"/>
  </si>
  <si>
    <r>
      <t>(2)</t>
    </r>
    <r>
      <rPr>
        <sz val="12"/>
        <color rgb="FF000000"/>
        <rFont val="ＭＳ 明朝"/>
        <family val="1"/>
        <charset val="128"/>
      </rPr>
      <t>　山形県漁業協同組合漁業無線局</t>
    </r>
    <phoneticPr fontId="1"/>
  </si>
  <si>
    <r>
      <rPr>
        <sz val="11"/>
        <rFont val="ＭＳ 明朝"/>
        <family val="1"/>
        <charset val="128"/>
      </rPr>
      <t>１６　魚　食　普　及　・　流　通　対　策</t>
    </r>
    <phoneticPr fontId="15"/>
  </si>
  <si>
    <r>
      <t>FAX</t>
    </r>
    <r>
      <rPr>
        <sz val="12"/>
        <rFont val="ＭＳ 明朝"/>
        <family val="1"/>
        <charset val="128"/>
      </rPr>
      <t>　</t>
    </r>
    <r>
      <rPr>
        <sz val="12"/>
        <rFont val="Century"/>
        <family val="1"/>
      </rPr>
      <t>023-630</t>
    </r>
    <phoneticPr fontId="1"/>
  </si>
  <si>
    <r>
      <t xml:space="preserve">FAX </t>
    </r>
    <r>
      <rPr>
        <sz val="11"/>
        <rFont val="ＭＳ 明朝"/>
        <family val="1"/>
        <charset val="128"/>
      </rPr>
      <t>　</t>
    </r>
    <phoneticPr fontId="1"/>
  </si>
  <si>
    <t>漁業取締･調査･･････････････････････････････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</si>
</sst>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 "/>
    <numFmt numFmtId="177" formatCode="#,##0.00\ "/>
    <numFmt numFmtId="178" formatCode="#,##0_ "/>
    <numFmt numFmtId="179" formatCode="#,###;\-#,###;&quot;&quot;;@"/>
    <numFmt numFmtId="180" formatCode="0.0\ "/>
    <numFmt numFmtId="181" formatCode="0.0_);[Red]\(0.0\)"/>
    <numFmt numFmtId="182" formatCode="#,##0.0\ "/>
    <numFmt numFmtId="183" formatCode="[$-411]ggge&quot;年&quot;mm&quot;月&quot;dd&quot;日&quot;;@"/>
    <numFmt numFmtId="184" formatCode="#,##0\ ;[Red]\(#,##0\)"/>
    <numFmt numFmtId="185" formatCode="0\ "/>
    <numFmt numFmtId="186" formatCode="#,##0_);[Red]\(#,##0\)"/>
    <numFmt numFmtId="187" formatCode="[$-411]ge\.m\.d;@"/>
    <numFmt numFmtId="188" formatCode="#,##0.0\ ;[Red]\(#,##0.0\)"/>
  </numFmts>
  <fonts count="68">
    <font>
      <sz val="11"/>
      <color theme="1"/>
      <name val="Yu Gothic"/>
      <family val="2"/>
      <scheme val="minor"/>
    </font>
    <font>
      <sz val="6"/>
      <name val="Yu Gothic"/>
      <family val="3"/>
      <charset val="128"/>
      <scheme val="minor"/>
    </font>
    <font>
      <sz val="28"/>
      <color theme="1"/>
      <name val="ＭＳ 明朝"/>
      <family val="1"/>
      <charset val="128"/>
    </font>
    <font>
      <b/>
      <sz val="48"/>
      <color theme="1"/>
      <name val="ＭＳ 明朝"/>
      <family val="1"/>
      <charset val="128"/>
    </font>
    <font>
      <sz val="28"/>
      <color theme="1"/>
      <name val="Century"/>
      <family val="1"/>
    </font>
    <font>
      <b/>
      <sz val="48"/>
      <color theme="1"/>
      <name val="Century"/>
      <family val="1"/>
    </font>
    <font>
      <sz val="16"/>
      <color theme="1"/>
      <name val="Century"/>
      <family val="1"/>
    </font>
    <font>
      <sz val="16"/>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2"/>
      <color theme="1"/>
      <name val="Century"/>
      <family val="1"/>
    </font>
    <font>
      <sz val="12"/>
      <name val="Century"/>
      <family val="1"/>
    </font>
    <font>
      <sz val="12"/>
      <name val="ＭＳ 明朝"/>
      <family val="1"/>
      <charset val="128"/>
    </font>
    <font>
      <sz val="11"/>
      <name val="Century"/>
      <family val="1"/>
    </font>
    <font>
      <sz val="6"/>
      <name val="ＭＳ Ｐゴシック"/>
      <family val="3"/>
      <charset val="128"/>
    </font>
    <font>
      <sz val="11"/>
      <name val="ＭＳ 明朝"/>
      <family val="1"/>
      <charset val="128"/>
    </font>
    <font>
      <sz val="10"/>
      <name val="ＭＳ 明朝"/>
      <family val="1"/>
      <charset val="128"/>
    </font>
    <font>
      <sz val="10"/>
      <name val="Century"/>
      <family val="1"/>
    </font>
    <font>
      <sz val="9"/>
      <name val="Century"/>
      <family val="1"/>
    </font>
    <font>
      <sz val="11"/>
      <name val="ＭＳ Ｐ明朝"/>
      <family val="1"/>
      <charset val="128"/>
    </font>
    <font>
      <sz val="8"/>
      <name val="Century"/>
      <family val="1"/>
    </font>
    <font>
      <sz val="8"/>
      <name val="ＭＳ Ｐ明朝"/>
      <family val="1"/>
      <charset val="128"/>
    </font>
    <font>
      <sz val="11"/>
      <color theme="1"/>
      <name val="Century"/>
      <family val="1"/>
    </font>
    <font>
      <sz val="11"/>
      <name val="Yu Gothic"/>
      <family val="2"/>
      <scheme val="minor"/>
    </font>
    <font>
      <sz val="12"/>
      <color theme="1"/>
      <name val="ＭＳ Ｐ明朝"/>
      <family val="1"/>
      <charset val="128"/>
    </font>
    <font>
      <sz val="11"/>
      <name val="ＭＳ Ｐゴシック"/>
      <family val="3"/>
      <charset val="128"/>
    </font>
    <font>
      <sz val="12"/>
      <color theme="1"/>
      <name val="ＭＳ 明朝"/>
      <family val="1"/>
      <charset val="128"/>
    </font>
    <font>
      <b/>
      <sz val="12"/>
      <color theme="1"/>
      <name val="Century"/>
      <family val="1"/>
    </font>
    <font>
      <b/>
      <sz val="9"/>
      <color theme="1"/>
      <name val="Century"/>
      <family val="1"/>
    </font>
    <font>
      <b/>
      <sz val="9"/>
      <color theme="1"/>
      <name val="ＭＳ 明朝"/>
      <family val="1"/>
      <charset val="128"/>
    </font>
    <font>
      <sz val="9"/>
      <color theme="1"/>
      <name val="Century"/>
      <family val="1"/>
    </font>
    <font>
      <b/>
      <sz val="9"/>
      <color theme="1"/>
      <name val="ＭＳ Ｐ明朝"/>
      <family val="1"/>
      <charset val="128"/>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14"/>
      <name val="Century"/>
      <family val="1"/>
    </font>
    <font>
      <sz val="14"/>
      <name val="ＭＳ 明朝"/>
      <family val="1"/>
      <charset val="128"/>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ＭＳ 明朝"/>
      <family val="1"/>
      <charset val="128"/>
    </font>
    <font>
      <sz val="12"/>
      <color rgb="FF000000"/>
      <name val="Century"/>
      <family val="1"/>
    </font>
    <font>
      <sz val="14"/>
      <color rgb="FF000000"/>
      <name val="Century"/>
      <family val="1"/>
    </font>
    <font>
      <sz val="12"/>
      <color rgb="FF000000"/>
      <name val="ＭＳ 明朝"/>
      <family val="1"/>
      <charset val="128"/>
    </font>
    <font>
      <sz val="12"/>
      <color rgb="FF000000"/>
      <name val="Century"/>
      <family val="1"/>
      <charset val="128"/>
    </font>
    <font>
      <sz val="10.5"/>
      <color rgb="FF000000"/>
      <name val="Century"/>
      <family val="1"/>
    </font>
    <font>
      <sz val="11"/>
      <color theme="1"/>
      <name val="ＭＳ 明朝"/>
      <family val="1"/>
      <charset val="128"/>
    </font>
    <font>
      <sz val="10.5"/>
      <color theme="1"/>
      <name val="Century"/>
      <family val="1"/>
    </font>
    <font>
      <sz val="16"/>
      <name val="Century"/>
      <family val="1"/>
    </font>
    <font>
      <sz val="16"/>
      <name val="ＭＳ 明朝"/>
      <family val="1"/>
      <charset val="128"/>
    </font>
    <font>
      <sz val="13"/>
      <name val="Century"/>
      <family val="1"/>
    </font>
    <font>
      <sz val="13"/>
      <name val="ＭＳ 明朝"/>
      <family val="1"/>
      <charset val="128"/>
    </font>
    <font>
      <sz val="13"/>
      <color theme="1"/>
      <name val="Century"/>
      <family val="1"/>
    </font>
    <font>
      <sz val="13"/>
      <color theme="1"/>
      <name val="ＭＳ 明朝"/>
      <family val="1"/>
      <charset val="128"/>
    </font>
    <font>
      <sz val="11"/>
      <color rgb="FFFF0000"/>
      <name val="Century"/>
      <family val="1"/>
    </font>
    <font>
      <sz val="12"/>
      <name val="ＭＳ Ｐ明朝"/>
      <family val="1"/>
      <charset val="128"/>
    </font>
    <font>
      <sz val="10"/>
      <name val="ＭＳ Ｐ明朝"/>
      <family val="1"/>
      <charset val="128"/>
    </font>
    <font>
      <sz val="11"/>
      <name val="Century"/>
      <family val="1"/>
      <charset val="128"/>
    </font>
    <font>
      <sz val="9"/>
      <name val="ＭＳ 明朝"/>
      <family val="1"/>
      <charset val="128"/>
    </font>
    <font>
      <sz val="8"/>
      <name val="ＭＳ 明朝"/>
      <family val="1"/>
      <charset val="128"/>
    </font>
    <font>
      <sz val="6"/>
      <name val="Century"/>
      <family val="1"/>
    </font>
    <font>
      <sz val="6"/>
      <name val="ＭＳ 明朝"/>
      <family val="1"/>
      <charset val="128"/>
    </font>
    <font>
      <sz val="6"/>
      <color rgb="FFFF0000"/>
      <name val="ＭＳ 明朝"/>
      <family val="1"/>
      <charset val="128"/>
    </font>
    <font>
      <sz val="12"/>
      <name val="Century"/>
      <family val="1"/>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64"/>
      </left>
      <right/>
      <top/>
      <bottom style="thin">
        <color indexed="8"/>
      </bottom>
      <diagonal/>
    </border>
    <border>
      <left/>
      <right style="thin">
        <color indexed="64"/>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8"/>
      </right>
      <top/>
      <bottom/>
      <diagonal/>
    </border>
    <border>
      <left style="hair">
        <color indexed="8"/>
      </left>
      <right style="hair">
        <color indexed="8"/>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10" fillId="0" borderId="0">
      <alignment vertical="center"/>
    </xf>
    <xf numFmtId="0" fontId="26" fillId="0" borderId="0">
      <alignment vertical="center"/>
    </xf>
    <xf numFmtId="38" fontId="26" fillId="0" borderId="0" applyFill="0" applyBorder="0" applyProtection="0">
      <alignment vertical="center"/>
    </xf>
    <xf numFmtId="38" fontId="26" fillId="0" borderId="0" applyFont="0" applyFill="0" applyBorder="0" applyAlignment="0" applyProtection="0">
      <alignment vertical="center"/>
    </xf>
  </cellStyleXfs>
  <cellXfs count="1034">
    <xf numFmtId="0" fontId="0" fillId="0" borderId="0" xfId="0"/>
    <xf numFmtId="0" fontId="4" fillId="0" borderId="0" xfId="0" applyFont="1" applyAlignment="1">
      <alignment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11" fillId="2" borderId="0" xfId="1" applyFont="1" applyFill="1">
      <alignment vertical="center"/>
    </xf>
    <xf numFmtId="0" fontId="11" fillId="0" borderId="0" xfId="1" applyFont="1">
      <alignment vertical="center"/>
    </xf>
    <xf numFmtId="0" fontId="14" fillId="0" borderId="0" xfId="0" applyFont="1" applyFill="1" applyAlignment="1">
      <alignment vertical="center"/>
    </xf>
    <xf numFmtId="0" fontId="12" fillId="0" borderId="2" xfId="0" applyFont="1" applyFill="1" applyBorder="1" applyAlignment="1">
      <alignment vertical="center"/>
    </xf>
    <xf numFmtId="0" fontId="14" fillId="0" borderId="0" xfId="0" applyFont="1" applyFill="1" applyBorder="1" applyAlignment="1">
      <alignment vertical="center"/>
    </xf>
    <xf numFmtId="0" fontId="18" fillId="0" borderId="6" xfId="0" applyFont="1" applyFill="1" applyBorder="1" applyAlignment="1">
      <alignment vertical="center"/>
    </xf>
    <xf numFmtId="0" fontId="14" fillId="0" borderId="7" xfId="0" applyFont="1" applyFill="1" applyBorder="1" applyAlignment="1">
      <alignment vertical="center"/>
    </xf>
    <xf numFmtId="0" fontId="14" fillId="0" borderId="6" xfId="0" applyFont="1" applyFill="1" applyBorder="1" applyAlignment="1">
      <alignment vertical="center"/>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9" xfId="0" applyFont="1" applyFill="1" applyBorder="1" applyAlignment="1">
      <alignment horizontal="left" vertical="center"/>
    </xf>
    <xf numFmtId="0" fontId="14" fillId="0" borderId="2" xfId="0" applyFont="1" applyFill="1" applyBorder="1" applyAlignment="1">
      <alignment vertical="center"/>
    </xf>
    <xf numFmtId="0" fontId="14" fillId="0" borderId="8"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top"/>
    </xf>
    <xf numFmtId="0" fontId="12" fillId="0" borderId="0" xfId="0" applyFont="1" applyFill="1" applyAlignment="1">
      <alignment vertical="center"/>
    </xf>
    <xf numFmtId="0" fontId="14" fillId="0" borderId="1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horizontal="center" vertical="center"/>
    </xf>
    <xf numFmtId="0" fontId="14" fillId="0" borderId="15" xfId="0" applyFont="1" applyFill="1" applyBorder="1" applyAlignment="1">
      <alignment vertical="center"/>
    </xf>
    <xf numFmtId="0" fontId="14" fillId="0" borderId="14" xfId="0" applyFont="1" applyFill="1" applyBorder="1" applyAlignment="1">
      <alignment vertical="center"/>
    </xf>
    <xf numFmtId="0" fontId="16" fillId="0" borderId="6" xfId="0" applyFont="1" applyFill="1" applyBorder="1" applyAlignment="1">
      <alignment vertical="center"/>
    </xf>
    <xf numFmtId="0" fontId="20" fillId="0" borderId="3" xfId="0" applyFont="1" applyFill="1" applyBorder="1" applyAlignment="1">
      <alignment vertical="center"/>
    </xf>
    <xf numFmtId="0" fontId="20" fillId="0" borderId="12" xfId="0" applyFont="1" applyFill="1" applyBorder="1" applyAlignment="1">
      <alignment horizontal="center" vertical="center"/>
    </xf>
    <xf numFmtId="3" fontId="14" fillId="0" borderId="12" xfId="0" applyNumberFormat="1" applyFont="1" applyFill="1" applyBorder="1" applyAlignment="1">
      <alignment vertical="center"/>
    </xf>
    <xf numFmtId="3" fontId="14" fillId="0" borderId="10" xfId="0" applyNumberFormat="1" applyFont="1" applyFill="1" applyBorder="1" applyAlignment="1">
      <alignment vertical="center"/>
    </xf>
    <xf numFmtId="0" fontId="14" fillId="0" borderId="0" xfId="0" applyFont="1" applyFill="1" applyAlignment="1">
      <alignment horizontal="center" vertical="center"/>
    </xf>
    <xf numFmtId="3" fontId="14"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1" xfId="0" applyFont="1" applyFill="1" applyBorder="1" applyAlignment="1">
      <alignment vertical="center"/>
    </xf>
    <xf numFmtId="49" fontId="11" fillId="0" borderId="0" xfId="0" applyNumberFormat="1" applyFont="1" applyAlignment="1">
      <alignment horizontal="right" vertical="center"/>
    </xf>
    <xf numFmtId="0" fontId="11" fillId="0" borderId="0" xfId="0" applyFont="1" applyAlignment="1">
      <alignment horizontal="center"/>
    </xf>
    <xf numFmtId="0" fontId="11" fillId="0" borderId="0" xfId="0" applyFont="1" applyAlignment="1"/>
    <xf numFmtId="49" fontId="28" fillId="0" borderId="0" xfId="0" applyNumberFormat="1" applyFont="1" applyAlignment="1">
      <alignment horizontal="right" vertical="center"/>
    </xf>
    <xf numFmtId="0" fontId="11" fillId="0" borderId="0" xfId="0" applyFont="1" applyAlignment="1">
      <alignment horizontal="left"/>
    </xf>
    <xf numFmtId="49" fontId="28" fillId="0" borderId="0" xfId="0" applyNumberFormat="1" applyFont="1" applyAlignment="1">
      <alignment vertical="center"/>
    </xf>
    <xf numFmtId="0" fontId="11" fillId="0" borderId="0" xfId="0" applyFont="1"/>
    <xf numFmtId="49" fontId="29" fillId="0" borderId="0" xfId="0" applyNumberFormat="1" applyFont="1" applyAlignment="1">
      <alignment horizontal="right" vertical="center"/>
    </xf>
    <xf numFmtId="0" fontId="8" fillId="0" borderId="0" xfId="0" applyFont="1" applyAlignment="1">
      <alignment horizontal="left" vertical="center"/>
    </xf>
    <xf numFmtId="49" fontId="31" fillId="0" borderId="0" xfId="0" applyNumberFormat="1" applyFont="1" applyAlignment="1">
      <alignment horizontal="right" vertical="center"/>
    </xf>
    <xf numFmtId="49" fontId="29" fillId="0" borderId="0" xfId="0" applyNumberFormat="1" applyFont="1" applyAlignment="1">
      <alignment vertical="center"/>
    </xf>
    <xf numFmtId="0" fontId="28" fillId="0" borderId="0" xfId="0" applyFont="1" applyAlignment="1">
      <alignment horizontal="center" vertical="center"/>
    </xf>
    <xf numFmtId="0" fontId="8" fillId="0" borderId="0" xfId="0" applyFont="1" applyAlignment="1">
      <alignment horizontal="left"/>
    </xf>
    <xf numFmtId="0" fontId="9" fillId="0" borderId="0" xfId="0" applyFont="1" applyAlignment="1">
      <alignment vertical="center"/>
    </xf>
    <xf numFmtId="49" fontId="32" fillId="0" borderId="0" xfId="0" applyNumberFormat="1" applyFont="1" applyAlignment="1">
      <alignment horizontal="right" vertical="center"/>
    </xf>
    <xf numFmtId="0" fontId="14" fillId="0" borderId="0" xfId="2" applyFont="1">
      <alignment vertical="center"/>
    </xf>
    <xf numFmtId="0" fontId="14" fillId="0" borderId="0" xfId="2" applyFont="1" applyAlignment="1">
      <alignment horizontal="center" vertical="center"/>
    </xf>
    <xf numFmtId="0" fontId="13" fillId="0" borderId="0" xfId="2" applyFont="1">
      <alignment vertical="center"/>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lignment vertical="center"/>
    </xf>
    <xf numFmtId="0" fontId="14" fillId="0" borderId="12" xfId="2" applyFont="1" applyBorder="1" applyAlignment="1">
      <alignment horizontal="center" vertical="center"/>
    </xf>
    <xf numFmtId="0" fontId="14" fillId="0" borderId="12" xfId="2" applyFont="1" applyBorder="1" applyAlignment="1">
      <alignment horizontal="justify" vertical="center"/>
    </xf>
    <xf numFmtId="0" fontId="14" fillId="0" borderId="12" xfId="2" applyFont="1" applyBorder="1" applyAlignment="1">
      <alignment horizontal="left" vertical="center" shrinkToFit="1"/>
    </xf>
    <xf numFmtId="0" fontId="20" fillId="0" borderId="12" xfId="2" applyFont="1" applyBorder="1" applyAlignment="1">
      <alignment horizontal="justify" vertical="center"/>
    </xf>
    <xf numFmtId="0" fontId="16" fillId="0" borderId="12" xfId="2" applyFont="1" applyBorder="1" applyAlignment="1">
      <alignment horizontal="justify" vertical="center"/>
    </xf>
    <xf numFmtId="0" fontId="16" fillId="0" borderId="12" xfId="2" applyFont="1" applyBorder="1" applyAlignment="1">
      <alignment horizontal="left" vertical="center" shrinkToFit="1"/>
    </xf>
    <xf numFmtId="0" fontId="14" fillId="0" borderId="12" xfId="2" applyFont="1" applyFill="1" applyBorder="1" applyAlignment="1">
      <alignment horizontal="center" vertical="center"/>
    </xf>
    <xf numFmtId="0" fontId="14" fillId="0" borderId="12" xfId="2" applyFont="1" applyFill="1" applyBorder="1" applyAlignment="1">
      <alignment horizontal="justify" vertical="center"/>
    </xf>
    <xf numFmtId="0" fontId="14" fillId="0" borderId="12" xfId="2" applyFont="1" applyFill="1" applyBorder="1" applyAlignment="1">
      <alignment horizontal="left" vertical="center" shrinkToFit="1"/>
    </xf>
    <xf numFmtId="0" fontId="14" fillId="0" borderId="12" xfId="2" applyFont="1" applyBorder="1" applyAlignment="1">
      <alignment horizontal="center" vertical="center" wrapText="1"/>
    </xf>
    <xf numFmtId="0" fontId="33" fillId="0" borderId="12" xfId="2" applyFont="1" applyBorder="1" applyAlignment="1">
      <alignment horizontal="distributed" vertical="center"/>
    </xf>
    <xf numFmtId="0" fontId="33" fillId="0" borderId="12" xfId="2" applyFont="1" applyBorder="1" applyAlignment="1">
      <alignment horizontal="center" vertical="center"/>
    </xf>
    <xf numFmtId="0" fontId="33" fillId="0" borderId="12" xfId="2" applyFont="1" applyBorder="1" applyAlignment="1">
      <alignment horizontal="center" vertical="center" shrinkToFit="1"/>
    </xf>
    <xf numFmtId="0" fontId="33" fillId="0" borderId="12" xfId="2" applyFont="1" applyBorder="1" applyAlignment="1">
      <alignment horizontal="justify" vertical="center" indent="1"/>
    </xf>
    <xf numFmtId="0" fontId="33" fillId="0" borderId="12" xfId="2" applyNumberFormat="1" applyFont="1" applyBorder="1" applyAlignment="1">
      <alignment vertical="center"/>
    </xf>
    <xf numFmtId="0" fontId="36" fillId="0" borderId="12" xfId="2" applyNumberFormat="1" applyFont="1" applyBorder="1" applyAlignment="1">
      <alignment horizontal="right" vertical="center"/>
    </xf>
    <xf numFmtId="0" fontId="34" fillId="0" borderId="12" xfId="2" applyFont="1" applyBorder="1" applyAlignment="1">
      <alignment horizontal="justify" vertical="center" indent="1"/>
    </xf>
    <xf numFmtId="0" fontId="33" fillId="0" borderId="12" xfId="2" applyNumberFormat="1" applyFont="1" applyBorder="1" applyAlignment="1">
      <alignment horizontal="right" vertical="center"/>
    </xf>
    <xf numFmtId="0" fontId="33" fillId="0" borderId="0" xfId="2" applyFont="1">
      <alignment vertical="center"/>
    </xf>
    <xf numFmtId="0" fontId="33" fillId="0" borderId="0" xfId="2" applyFont="1" applyAlignment="1">
      <alignment horizontal="center" vertical="center"/>
    </xf>
    <xf numFmtId="0" fontId="33" fillId="0" borderId="0" xfId="2" applyFont="1" applyBorder="1" applyAlignment="1">
      <alignment horizontal="center" vertical="center"/>
    </xf>
    <xf numFmtId="0" fontId="34" fillId="0" borderId="13" xfId="2" applyFont="1" applyBorder="1" applyAlignment="1">
      <alignment horizontal="left" vertical="center"/>
    </xf>
    <xf numFmtId="0" fontId="34" fillId="0" borderId="15" xfId="2" applyFont="1" applyBorder="1" applyAlignment="1">
      <alignment horizontal="left" vertical="center"/>
    </xf>
    <xf numFmtId="0" fontId="34" fillId="0" borderId="14" xfId="2" applyFont="1" applyBorder="1" applyAlignment="1">
      <alignment horizontal="left" vertical="center" wrapText="1"/>
    </xf>
    <xf numFmtId="0" fontId="14" fillId="0" borderId="22" xfId="2" applyFont="1" applyBorder="1" applyAlignment="1">
      <alignment horizontal="center" vertical="distributed" wrapText="1"/>
    </xf>
    <xf numFmtId="0" fontId="14" fillId="0" borderId="22" xfId="2" applyFont="1" applyBorder="1" applyAlignment="1">
      <alignment horizontal="center" vertical="center" wrapText="1"/>
    </xf>
    <xf numFmtId="0" fontId="14" fillId="0" borderId="22" xfId="2" applyFont="1" applyBorder="1" applyAlignment="1">
      <alignment horizontal="center" vertical="center"/>
    </xf>
    <xf numFmtId="0" fontId="14" fillId="0" borderId="23" xfId="2" applyFont="1" applyBorder="1" applyAlignment="1">
      <alignment horizontal="center" vertical="center"/>
    </xf>
    <xf numFmtId="176" fontId="14" fillId="0" borderId="22" xfId="2" applyNumberFormat="1" applyFont="1" applyBorder="1" applyAlignment="1">
      <alignment horizontal="right" vertical="center"/>
    </xf>
    <xf numFmtId="176" fontId="14" fillId="0" borderId="23" xfId="2" applyNumberFormat="1" applyFont="1" applyBorder="1" applyAlignment="1">
      <alignment horizontal="right" vertical="center"/>
    </xf>
    <xf numFmtId="177" fontId="14" fillId="0" borderId="22" xfId="2" applyNumberFormat="1" applyFont="1" applyBorder="1" applyAlignment="1">
      <alignment horizontal="right" vertical="center"/>
    </xf>
    <xf numFmtId="177" fontId="14" fillId="0" borderId="23" xfId="2" applyNumberFormat="1" applyFont="1" applyBorder="1" applyAlignment="1">
      <alignment horizontal="right" vertical="center"/>
    </xf>
    <xf numFmtId="38" fontId="14" fillId="0" borderId="22" xfId="3" applyFont="1" applyBorder="1" applyAlignment="1">
      <alignment horizontal="right" vertical="center"/>
    </xf>
    <xf numFmtId="0" fontId="14" fillId="0" borderId="22" xfId="2" applyFont="1" applyBorder="1" applyAlignment="1">
      <alignment horizontal="right" vertical="center"/>
    </xf>
    <xf numFmtId="0" fontId="14" fillId="0" borderId="27" xfId="2" applyFont="1" applyBorder="1" applyAlignment="1">
      <alignment horizontal="center" vertical="center"/>
    </xf>
    <xf numFmtId="176" fontId="14" fillId="0" borderId="27" xfId="2" applyNumberFormat="1" applyFont="1" applyBorder="1" applyAlignment="1">
      <alignment horizontal="right" vertical="center"/>
    </xf>
    <xf numFmtId="176" fontId="14" fillId="0" borderId="28" xfId="2" applyNumberFormat="1" applyFont="1" applyBorder="1" applyAlignment="1">
      <alignment horizontal="right" vertical="center"/>
    </xf>
    <xf numFmtId="49" fontId="14" fillId="0" borderId="0" xfId="2" applyNumberFormat="1" applyFont="1">
      <alignment vertical="center"/>
    </xf>
    <xf numFmtId="37" fontId="14" fillId="0" borderId="12" xfId="2" applyNumberFormat="1" applyFont="1" applyBorder="1">
      <alignment vertical="center"/>
    </xf>
    <xf numFmtId="9" fontId="14" fillId="0" borderId="12" xfId="2" applyNumberFormat="1" applyFont="1" applyBorder="1" applyAlignment="1">
      <alignment horizontal="right" vertical="center"/>
    </xf>
    <xf numFmtId="9" fontId="14" fillId="0" borderId="12" xfId="2" applyNumberFormat="1" applyFont="1" applyBorder="1">
      <alignment vertical="center"/>
    </xf>
    <xf numFmtId="0" fontId="14" fillId="0" borderId="12" xfId="2" applyFont="1" applyBorder="1" applyAlignment="1">
      <alignment vertical="center" shrinkToFit="1"/>
    </xf>
    <xf numFmtId="178" fontId="18" fillId="0" borderId="0" xfId="2" applyNumberFormat="1" applyFont="1">
      <alignment vertical="center"/>
    </xf>
    <xf numFmtId="37" fontId="14" fillId="0" borderId="0" xfId="2" applyNumberFormat="1" applyFont="1">
      <alignment vertical="center"/>
    </xf>
    <xf numFmtId="0" fontId="16" fillId="0" borderId="0" xfId="2" applyFont="1">
      <alignment vertical="center"/>
    </xf>
    <xf numFmtId="0" fontId="16" fillId="0" borderId="12" xfId="2" applyFont="1" applyBorder="1" applyAlignment="1">
      <alignment horizontal="center" vertical="center"/>
    </xf>
    <xf numFmtId="49" fontId="14" fillId="0" borderId="12" xfId="2" applyNumberFormat="1" applyFont="1" applyBorder="1" applyAlignment="1">
      <alignment horizontal="right" vertical="center"/>
    </xf>
    <xf numFmtId="0" fontId="14" fillId="0" borderId="12" xfId="2" applyFont="1" applyBorder="1">
      <alignment vertical="center"/>
    </xf>
    <xf numFmtId="9" fontId="18" fillId="0" borderId="12" xfId="2" applyNumberFormat="1" applyFont="1" applyBorder="1" applyAlignment="1">
      <alignment horizontal="right" vertical="center"/>
    </xf>
    <xf numFmtId="37" fontId="18" fillId="0" borderId="0" xfId="2" applyNumberFormat="1" applyFont="1">
      <alignment vertical="center"/>
    </xf>
    <xf numFmtId="3" fontId="14" fillId="0" borderId="0" xfId="2" applyNumberFormat="1" applyFont="1" applyFill="1">
      <alignment vertical="center"/>
    </xf>
    <xf numFmtId="3" fontId="14" fillId="0" borderId="12" xfId="2" applyNumberFormat="1" applyFont="1" applyFill="1" applyBorder="1" applyAlignment="1">
      <alignment horizontal="center" vertical="center"/>
    </xf>
    <xf numFmtId="3" fontId="14" fillId="0" borderId="29" xfId="2" applyNumberFormat="1" applyFont="1" applyFill="1" applyBorder="1" applyAlignment="1">
      <alignment horizontal="left" vertical="center" wrapText="1"/>
    </xf>
    <xf numFmtId="3" fontId="14" fillId="0" borderId="12" xfId="2" applyNumberFormat="1" applyFont="1" applyFill="1" applyBorder="1" applyAlignment="1">
      <alignment horizontal="center" vertical="center" shrinkToFit="1"/>
    </xf>
    <xf numFmtId="3" fontId="14" fillId="0" borderId="12" xfId="2" applyNumberFormat="1" applyFont="1" applyFill="1" applyBorder="1" applyAlignment="1">
      <alignment horizontal="center" vertical="center" wrapText="1"/>
    </xf>
    <xf numFmtId="3" fontId="14" fillId="0" borderId="0" xfId="2" applyNumberFormat="1" applyFont="1" applyFill="1" applyAlignment="1">
      <alignment horizontal="center" vertical="center"/>
    </xf>
    <xf numFmtId="179" fontId="12" fillId="0" borderId="12" xfId="2" applyNumberFormat="1" applyFont="1" applyFill="1" applyBorder="1">
      <alignment vertical="center"/>
    </xf>
    <xf numFmtId="3" fontId="12" fillId="0" borderId="12" xfId="2" applyNumberFormat="1" applyFont="1" applyFill="1" applyBorder="1">
      <alignment vertical="center"/>
    </xf>
    <xf numFmtId="3" fontId="14" fillId="0" borderId="0" xfId="2" applyNumberFormat="1" applyFont="1" applyFill="1" applyAlignment="1">
      <alignment vertical="center"/>
    </xf>
    <xf numFmtId="3" fontId="14" fillId="0" borderId="29" xfId="2" applyNumberFormat="1" applyFont="1" applyFill="1" applyBorder="1" applyAlignment="1">
      <alignment vertical="center" wrapText="1"/>
    </xf>
    <xf numFmtId="0" fontId="18" fillId="0" borderId="0" xfId="0" applyFont="1" applyAlignment="1">
      <alignment vertical="center"/>
    </xf>
    <xf numFmtId="0" fontId="3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horizontal="distributed" vertical="center"/>
    </xf>
    <xf numFmtId="0" fontId="18" fillId="0" borderId="12" xfId="0" applyFont="1" applyBorder="1" applyAlignment="1">
      <alignment horizontal="center" vertical="center"/>
    </xf>
    <xf numFmtId="0" fontId="18" fillId="0" borderId="30" xfId="0" applyFont="1" applyBorder="1" applyAlignment="1">
      <alignment horizontal="distributed" vertical="center"/>
    </xf>
    <xf numFmtId="0" fontId="18" fillId="0" borderId="11" xfId="0" applyFont="1" applyBorder="1" applyAlignment="1">
      <alignment horizontal="distributed" vertical="center"/>
    </xf>
    <xf numFmtId="49" fontId="18" fillId="0" borderId="10" xfId="0" applyNumberFormat="1" applyFont="1" applyBorder="1" applyAlignment="1">
      <alignment horizontal="right" vertical="center"/>
    </xf>
    <xf numFmtId="49" fontId="18" fillId="0" borderId="30" xfId="0" applyNumberFormat="1" applyFont="1" applyBorder="1" applyAlignment="1">
      <alignment horizontal="center" vertical="center"/>
    </xf>
    <xf numFmtId="49" fontId="18" fillId="0" borderId="11" xfId="0" applyNumberFormat="1" applyFont="1" applyBorder="1" applyAlignment="1">
      <alignment horizontal="right" vertical="center" wrapText="1"/>
    </xf>
    <xf numFmtId="49" fontId="18" fillId="0" borderId="30" xfId="0" applyNumberFormat="1" applyFont="1" applyBorder="1" applyAlignment="1">
      <alignment horizontal="right" vertical="center"/>
    </xf>
    <xf numFmtId="49" fontId="18" fillId="0" borderId="11" xfId="0" applyNumberFormat="1" applyFont="1" applyBorder="1" applyAlignment="1">
      <alignment horizontal="right" vertical="center"/>
    </xf>
    <xf numFmtId="0" fontId="18" fillId="0" borderId="12" xfId="0" applyFont="1" applyBorder="1" applyAlignment="1">
      <alignment horizontal="right" vertical="center"/>
    </xf>
    <xf numFmtId="0" fontId="18" fillId="0" borderId="12" xfId="0" applyFont="1" applyFill="1" applyBorder="1" applyAlignment="1">
      <alignment horizontal="right" vertical="center"/>
    </xf>
    <xf numFmtId="49" fontId="18" fillId="0" borderId="10" xfId="0" applyNumberFormat="1" applyFont="1" applyFill="1" applyBorder="1" applyAlignment="1">
      <alignment horizontal="right" vertical="center"/>
    </xf>
    <xf numFmtId="0" fontId="18" fillId="0" borderId="2" xfId="0" applyFont="1" applyBorder="1" applyAlignment="1">
      <alignment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0" xfId="0" applyFont="1" applyBorder="1" applyAlignment="1">
      <alignment horizontal="center" vertical="center"/>
    </xf>
    <xf numFmtId="0" fontId="18" fillId="0" borderId="11" xfId="0" applyFont="1" applyBorder="1" applyAlignment="1">
      <alignment horizontal="center" vertical="center"/>
    </xf>
    <xf numFmtId="49" fontId="18" fillId="0" borderId="10" xfId="0" applyNumberFormat="1" applyFont="1" applyBorder="1" applyAlignment="1">
      <alignment horizontal="left" vertical="center"/>
    </xf>
    <xf numFmtId="49" fontId="18" fillId="0" borderId="30"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2" fillId="0" borderId="0" xfId="0" applyNumberFormat="1" applyFont="1" applyAlignment="1">
      <alignment horizontal="left" vertical="center"/>
    </xf>
    <xf numFmtId="49" fontId="14" fillId="0" borderId="0" xfId="0" applyNumberFormat="1" applyFont="1"/>
    <xf numFmtId="49" fontId="12" fillId="0" borderId="0" xfId="0" applyNumberFormat="1" applyFont="1"/>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14" fillId="0" borderId="10" xfId="0" applyNumberFormat="1" applyFont="1" applyBorder="1" applyAlignment="1">
      <alignment horizontal="center" vertical="center" wrapText="1"/>
    </xf>
    <xf numFmtId="49" fontId="14" fillId="0" borderId="10" xfId="0" applyNumberFormat="1" applyFont="1" applyBorder="1" applyAlignment="1">
      <alignment horizontal="distributed" vertical="center" wrapText="1"/>
    </xf>
    <xf numFmtId="49" fontId="14" fillId="0" borderId="4" xfId="0" applyNumberFormat="1" applyFont="1" applyBorder="1" applyAlignment="1">
      <alignment vertical="center" wrapText="1"/>
    </xf>
    <xf numFmtId="49" fontId="14" fillId="0" borderId="30" xfId="0" applyNumberFormat="1" applyFont="1" applyBorder="1" applyAlignment="1">
      <alignment horizontal="left" vertical="center" wrapText="1"/>
    </xf>
    <xf numFmtId="49" fontId="14" fillId="0" borderId="11" xfId="0" applyNumberFormat="1" applyFont="1" applyBorder="1" applyAlignment="1">
      <alignment horizontal="right" vertical="center" wrapText="1"/>
    </xf>
    <xf numFmtId="49" fontId="14" fillId="0" borderId="6" xfId="0" applyNumberFormat="1" applyFont="1" applyBorder="1" applyAlignment="1">
      <alignment horizontal="distributed" vertical="center" wrapText="1"/>
    </xf>
    <xf numFmtId="49" fontId="14" fillId="0" borderId="30" xfId="0" applyNumberFormat="1" applyFont="1" applyBorder="1" applyAlignment="1">
      <alignment vertical="center" wrapText="1"/>
    </xf>
    <xf numFmtId="49" fontId="14" fillId="0" borderId="0" xfId="0" applyNumberFormat="1" applyFont="1" applyAlignment="1">
      <alignment horizontal="left" vertical="center"/>
    </xf>
    <xf numFmtId="0" fontId="14" fillId="0" borderId="0" xfId="0" applyFont="1"/>
    <xf numFmtId="49" fontId="19" fillId="0" borderId="0" xfId="0" applyNumberFormat="1" applyFont="1" applyBorder="1" applyAlignment="1">
      <alignment horizontal="center" vertical="center"/>
    </xf>
    <xf numFmtId="0" fontId="14" fillId="0" borderId="0" xfId="0" applyFont="1" applyBorder="1" applyAlignment="1"/>
    <xf numFmtId="49" fontId="12" fillId="0" borderId="1" xfId="0" applyNumberFormat="1" applyFont="1" applyBorder="1" applyAlignment="1">
      <alignment horizontal="right" vertical="center"/>
    </xf>
    <xf numFmtId="49" fontId="14" fillId="0" borderId="0" xfId="0" applyNumberFormat="1" applyFont="1" applyAlignment="1">
      <alignment vertical="center"/>
    </xf>
    <xf numFmtId="0" fontId="12" fillId="0" borderId="0" xfId="0" applyFont="1" applyAlignment="1">
      <alignment vertical="center"/>
    </xf>
    <xf numFmtId="0" fontId="12" fillId="0" borderId="1" xfId="0" applyFont="1" applyBorder="1" applyAlignment="1">
      <alignment horizontal="right" vertical="center"/>
    </xf>
    <xf numFmtId="0" fontId="14" fillId="0" borderId="0" xfId="0" applyFont="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30" xfId="0" applyFont="1" applyBorder="1" applyAlignment="1">
      <alignment vertical="center"/>
    </xf>
    <xf numFmtId="0" fontId="14" fillId="0" borderId="3" xfId="0" applyFont="1" applyBorder="1" applyAlignment="1">
      <alignment vertical="center"/>
    </xf>
    <xf numFmtId="0" fontId="14" fillId="0" borderId="8"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2" fillId="0" borderId="0" xfId="0" applyFont="1" applyBorder="1" applyAlignment="1">
      <alignment horizontal="right" vertical="center"/>
    </xf>
    <xf numFmtId="0" fontId="12" fillId="0" borderId="1" xfId="0" applyFont="1" applyFill="1" applyBorder="1" applyAlignment="1">
      <alignment horizontal="right" vertical="center"/>
    </xf>
    <xf numFmtId="0" fontId="38" fillId="0" borderId="0" xfId="2" applyFont="1">
      <alignment vertical="center"/>
    </xf>
    <xf numFmtId="0" fontId="41" fillId="0" borderId="0" xfId="2" applyFont="1">
      <alignment vertical="center"/>
    </xf>
    <xf numFmtId="0" fontId="14" fillId="0" borderId="13" xfId="2" applyFont="1" applyBorder="1" applyAlignment="1">
      <alignment horizontal="center" vertical="center"/>
    </xf>
    <xf numFmtId="0" fontId="14" fillId="0" borderId="4" xfId="2" applyFont="1" applyBorder="1">
      <alignment vertical="center"/>
    </xf>
    <xf numFmtId="0" fontId="14" fillId="0" borderId="4" xfId="2" applyFont="1" applyBorder="1" applyAlignment="1">
      <alignment horizontal="center" vertical="center"/>
    </xf>
    <xf numFmtId="0" fontId="14" fillId="0" borderId="5" xfId="2" applyFont="1" applyBorder="1">
      <alignment vertical="center"/>
    </xf>
    <xf numFmtId="0" fontId="14" fillId="0" borderId="15" xfId="2" applyFont="1" applyBorder="1" applyAlignment="1">
      <alignment horizontal="center" vertical="center"/>
    </xf>
    <xf numFmtId="0" fontId="14" fillId="0" borderId="10" xfId="2" applyFont="1" applyBorder="1" applyAlignment="1">
      <alignment horizontal="center" vertical="center"/>
    </xf>
    <xf numFmtId="0" fontId="14" fillId="0" borderId="0" xfId="2" applyFont="1" applyBorder="1" applyAlignment="1">
      <alignment horizontal="left" vertical="center"/>
    </xf>
    <xf numFmtId="0" fontId="14" fillId="0" borderId="0" xfId="2" applyFont="1" applyBorder="1">
      <alignment vertical="center"/>
    </xf>
    <xf numFmtId="0" fontId="14" fillId="0" borderId="7" xfId="2" applyFont="1" applyBorder="1" applyAlignment="1">
      <alignment horizontal="center" vertical="center"/>
    </xf>
    <xf numFmtId="0" fontId="14" fillId="0" borderId="13" xfId="2" applyFont="1" applyBorder="1">
      <alignment vertical="center"/>
    </xf>
    <xf numFmtId="0" fontId="14" fillId="0" borderId="0" xfId="2" applyFont="1" applyBorder="1" applyAlignment="1">
      <alignment horizontal="center" vertical="center"/>
    </xf>
    <xf numFmtId="0" fontId="14" fillId="0" borderId="2" xfId="2" applyFont="1" applyBorder="1" applyAlignment="1">
      <alignment horizontal="center" vertical="center"/>
    </xf>
    <xf numFmtId="0" fontId="14" fillId="0" borderId="5" xfId="2" applyFont="1" applyBorder="1" applyAlignment="1">
      <alignment horizontal="center" vertical="center"/>
    </xf>
    <xf numFmtId="0" fontId="14" fillId="0" borderId="15" xfId="2" applyFont="1" applyBorder="1">
      <alignment vertical="center"/>
    </xf>
    <xf numFmtId="0" fontId="14" fillId="0" borderId="6" xfId="2" applyFont="1" applyBorder="1" applyAlignment="1">
      <alignment horizontal="center" vertical="center"/>
    </xf>
    <xf numFmtId="0" fontId="14" fillId="0" borderId="1" xfId="2" applyFont="1" applyBorder="1">
      <alignment vertical="center"/>
    </xf>
    <xf numFmtId="0" fontId="14" fillId="0" borderId="8" xfId="2" applyFont="1" applyBorder="1">
      <alignment vertical="center"/>
    </xf>
    <xf numFmtId="0" fontId="14" fillId="0" borderId="14" xfId="2" applyFont="1" applyBorder="1">
      <alignment vertical="center"/>
    </xf>
    <xf numFmtId="0" fontId="14" fillId="0" borderId="3" xfId="2" applyFont="1" applyBorder="1">
      <alignment vertical="center"/>
    </xf>
    <xf numFmtId="0" fontId="14" fillId="0" borderId="8" xfId="2" applyFont="1" applyBorder="1" applyAlignment="1">
      <alignment horizontal="center" vertical="center"/>
    </xf>
    <xf numFmtId="0" fontId="14" fillId="0" borderId="3"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lignment vertical="center"/>
    </xf>
    <xf numFmtId="0" fontId="14" fillId="0" borderId="32" xfId="2" applyFont="1" applyBorder="1">
      <alignment vertical="center"/>
    </xf>
    <xf numFmtId="0" fontId="14" fillId="0" borderId="33" xfId="2" applyFont="1" applyBorder="1" applyAlignment="1">
      <alignment horizontal="center" vertical="center"/>
    </xf>
    <xf numFmtId="0" fontId="14" fillId="0" borderId="30" xfId="2" applyFont="1" applyBorder="1">
      <alignment vertical="center"/>
    </xf>
    <xf numFmtId="0" fontId="14" fillId="0" borderId="10" xfId="2" applyFont="1" applyBorder="1">
      <alignment vertical="center"/>
    </xf>
    <xf numFmtId="0" fontId="14" fillId="0" borderId="11" xfId="2" applyFont="1" applyBorder="1">
      <alignment vertical="center"/>
    </xf>
    <xf numFmtId="0" fontId="14" fillId="0" borderId="1" xfId="2" applyFont="1" applyBorder="1" applyAlignment="1">
      <alignment horizontal="center" vertical="center"/>
    </xf>
    <xf numFmtId="0" fontId="42" fillId="0" borderId="0" xfId="2" applyFont="1">
      <alignment vertical="center"/>
    </xf>
    <xf numFmtId="0" fontId="14" fillId="0" borderId="0" xfId="2" applyFont="1" applyAlignment="1">
      <alignment horizontal="distributed" vertical="center"/>
    </xf>
    <xf numFmtId="49" fontId="11" fillId="0" borderId="0" xfId="0" applyNumberFormat="1" applyFont="1" applyAlignment="1">
      <alignment horizontal="left" vertical="center"/>
    </xf>
    <xf numFmtId="49" fontId="44" fillId="0" borderId="0" xfId="0" applyNumberFormat="1" applyFont="1" applyAlignment="1">
      <alignment horizontal="left" vertical="center"/>
    </xf>
    <xf numFmtId="49" fontId="45" fillId="0" borderId="0" xfId="0" applyNumberFormat="1" applyFont="1" applyAlignment="1">
      <alignment horizontal="left" vertical="center"/>
    </xf>
    <xf numFmtId="49" fontId="46" fillId="0" borderId="0" xfId="0" applyNumberFormat="1" applyFont="1" applyAlignment="1">
      <alignment horizontal="left" vertical="center"/>
    </xf>
    <xf numFmtId="49" fontId="47" fillId="0" borderId="0" xfId="0" applyNumberFormat="1" applyFont="1" applyAlignment="1">
      <alignment horizontal="left" vertical="center"/>
    </xf>
    <xf numFmtId="49" fontId="45" fillId="0" borderId="0" xfId="0" applyNumberFormat="1" applyFont="1" applyAlignment="1">
      <alignment vertical="center"/>
    </xf>
    <xf numFmtId="49" fontId="45" fillId="0" borderId="12" xfId="0" applyNumberFormat="1" applyFont="1" applyBorder="1" applyAlignment="1">
      <alignment horizontal="center" vertical="center" wrapText="1"/>
    </xf>
    <xf numFmtId="49" fontId="11" fillId="0" borderId="0" xfId="0" applyNumberFormat="1" applyFont="1" applyAlignment="1">
      <alignment horizontal="left" vertical="center" wrapText="1"/>
    </xf>
    <xf numFmtId="49" fontId="48" fillId="0" borderId="0" xfId="0" applyNumberFormat="1" applyFont="1" applyAlignment="1">
      <alignment horizontal="left" vertical="center"/>
    </xf>
    <xf numFmtId="49" fontId="27" fillId="0" borderId="0" xfId="0" applyNumberFormat="1" applyFont="1" applyAlignment="1">
      <alignment horizontal="left" vertical="center"/>
    </xf>
    <xf numFmtId="49" fontId="11" fillId="0" borderId="12" xfId="0" applyNumberFormat="1" applyFont="1" applyBorder="1" applyAlignment="1">
      <alignment horizontal="center" vertical="center" wrapText="1"/>
    </xf>
    <xf numFmtId="3" fontId="11" fillId="0" borderId="12" xfId="0" applyNumberFormat="1" applyFont="1" applyBorder="1" applyAlignment="1">
      <alignment horizontal="right" vertical="center" wrapText="1"/>
    </xf>
    <xf numFmtId="49" fontId="11" fillId="0" borderId="12" xfId="0" applyNumberFormat="1" applyFont="1" applyBorder="1" applyAlignment="1">
      <alignment horizontal="right" vertical="center" wrapText="1"/>
    </xf>
    <xf numFmtId="0" fontId="23" fillId="0" borderId="0" xfId="0" applyFont="1" applyAlignment="1">
      <alignment vertical="center"/>
    </xf>
    <xf numFmtId="0" fontId="49" fillId="0" borderId="0" xfId="0" applyFont="1" applyAlignment="1">
      <alignment vertical="center"/>
    </xf>
    <xf numFmtId="0" fontId="23" fillId="0" borderId="10" xfId="0" applyFont="1" applyBorder="1" applyAlignment="1">
      <alignment vertical="center"/>
    </xf>
    <xf numFmtId="0" fontId="23" fillId="0" borderId="3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0" xfId="0" applyFont="1" applyBorder="1" applyAlignment="1">
      <alignment horizontal="distributed" vertical="center" wrapText="1"/>
    </xf>
    <xf numFmtId="58" fontId="23" fillId="0" borderId="12" xfId="0" applyNumberFormat="1" applyFont="1" applyBorder="1" applyAlignment="1">
      <alignment horizontal="center" vertical="center" wrapText="1"/>
    </xf>
    <xf numFmtId="0" fontId="51" fillId="0" borderId="12" xfId="0" applyFont="1" applyBorder="1" applyAlignment="1">
      <alignment horizontal="center" vertical="center" wrapText="1"/>
    </xf>
    <xf numFmtId="0" fontId="23" fillId="0" borderId="2" xfId="0" applyFont="1" applyBorder="1" applyAlignment="1">
      <alignment vertical="center"/>
    </xf>
    <xf numFmtId="0" fontId="23" fillId="0" borderId="5" xfId="0" applyFont="1" applyBorder="1" applyAlignment="1">
      <alignment vertical="center" wrapText="1"/>
    </xf>
    <xf numFmtId="0" fontId="23" fillId="0" borderId="3" xfId="0" applyFont="1" applyBorder="1" applyAlignment="1">
      <alignment vertical="center"/>
    </xf>
    <xf numFmtId="0" fontId="23" fillId="0" borderId="8" xfId="0" applyFont="1" applyBorder="1" applyAlignment="1">
      <alignment vertical="center" wrapText="1"/>
    </xf>
    <xf numFmtId="0" fontId="23" fillId="0" borderId="0" xfId="0" applyFont="1" applyAlignment="1">
      <alignment horizontal="center"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3" fontId="23" fillId="0" borderId="10" xfId="0" applyNumberFormat="1" applyFont="1" applyBorder="1" applyAlignment="1">
      <alignment vertical="center" wrapText="1"/>
    </xf>
    <xf numFmtId="0" fontId="12" fillId="0" borderId="0" xfId="2" applyFont="1" applyAlignment="1">
      <alignment vertical="center"/>
    </xf>
    <xf numFmtId="0" fontId="14" fillId="0" borderId="0" xfId="2" applyFont="1" applyAlignment="1">
      <alignment vertical="center"/>
    </xf>
    <xf numFmtId="0" fontId="14" fillId="0" borderId="1" xfId="2" applyFont="1" applyBorder="1" applyAlignment="1">
      <alignment vertical="center" wrapText="1"/>
    </xf>
    <xf numFmtId="0" fontId="14" fillId="0" borderId="0" xfId="2" applyFont="1" applyBorder="1" applyAlignment="1"/>
    <xf numFmtId="0" fontId="14" fillId="0" borderId="2" xfId="2" applyFont="1" applyBorder="1">
      <alignment vertical="center"/>
    </xf>
    <xf numFmtId="0" fontId="14" fillId="0" borderId="1" xfId="2" applyFont="1" applyBorder="1" applyAlignment="1">
      <alignment horizontal="left" vertical="center" wrapText="1"/>
    </xf>
    <xf numFmtId="0" fontId="14" fillId="0" borderId="0" xfId="2" applyFont="1" applyBorder="1" applyAlignment="1">
      <alignment vertical="center" wrapText="1"/>
    </xf>
    <xf numFmtId="0" fontId="14" fillId="0" borderId="6" xfId="2" applyFont="1" applyBorder="1" applyAlignment="1">
      <alignment horizontal="left" vertical="center"/>
    </xf>
    <xf numFmtId="0" fontId="14" fillId="0" borderId="8" xfId="2" applyFont="1" applyBorder="1" applyAlignment="1">
      <alignment vertical="center" wrapText="1"/>
    </xf>
    <xf numFmtId="0" fontId="14" fillId="0" borderId="2" xfId="2" applyFont="1" applyFill="1" applyBorder="1">
      <alignment vertical="center"/>
    </xf>
    <xf numFmtId="0" fontId="14" fillId="0" borderId="3" xfId="2" applyFont="1" applyFill="1" applyBorder="1">
      <alignment vertical="center"/>
    </xf>
    <xf numFmtId="0" fontId="18" fillId="0" borderId="1" xfId="2" applyFont="1" applyBorder="1" applyAlignment="1">
      <alignment vertical="center" shrinkToFit="1"/>
    </xf>
    <xf numFmtId="0" fontId="14" fillId="0" borderId="6" xfId="2" applyFont="1" applyBorder="1">
      <alignment vertical="center"/>
    </xf>
    <xf numFmtId="0" fontId="14" fillId="0" borderId="0" xfId="2" applyFont="1" applyAlignment="1">
      <alignment vertical="center" wrapText="1"/>
    </xf>
    <xf numFmtId="0" fontId="12" fillId="0" borderId="0" xfId="2" applyFont="1" applyFill="1">
      <alignment vertical="center"/>
    </xf>
    <xf numFmtId="0" fontId="14" fillId="0" borderId="0" xfId="2" applyFont="1" applyFill="1">
      <alignment vertical="center"/>
    </xf>
    <xf numFmtId="0" fontId="54" fillId="0" borderId="0" xfId="2" applyFont="1" applyFill="1">
      <alignment vertical="center"/>
    </xf>
    <xf numFmtId="0" fontId="23" fillId="0" borderId="12" xfId="2" applyFont="1" applyFill="1" applyBorder="1" applyAlignment="1">
      <alignment horizontal="center" vertical="center"/>
    </xf>
    <xf numFmtId="0" fontId="14" fillId="0" borderId="0" xfId="2" applyFont="1" applyFill="1" applyAlignment="1">
      <alignment horizontal="center" vertical="center"/>
    </xf>
    <xf numFmtId="37" fontId="23" fillId="0" borderId="12" xfId="2" applyNumberFormat="1" applyFont="1" applyFill="1" applyBorder="1">
      <alignment vertical="center"/>
    </xf>
    <xf numFmtId="0" fontId="23" fillId="0" borderId="12" xfId="2" applyFont="1" applyFill="1" applyBorder="1" applyAlignment="1">
      <alignment vertical="center" wrapText="1"/>
    </xf>
    <xf numFmtId="0" fontId="58" fillId="0" borderId="12" xfId="2" applyFont="1" applyFill="1" applyBorder="1" applyAlignment="1">
      <alignment vertical="center" wrapText="1"/>
    </xf>
    <xf numFmtId="37" fontId="23" fillId="0" borderId="12" xfId="2" applyNumberFormat="1" applyFont="1" applyFill="1" applyBorder="1" applyAlignment="1">
      <alignment horizontal="right" vertical="center"/>
    </xf>
    <xf numFmtId="37" fontId="14" fillId="0" borderId="12" xfId="2" applyNumberFormat="1" applyFont="1" applyFill="1" applyBorder="1">
      <alignment vertical="center"/>
    </xf>
    <xf numFmtId="0" fontId="14" fillId="0" borderId="12" xfId="2" applyFont="1" applyFill="1" applyBorder="1" applyAlignment="1">
      <alignment vertical="center" wrapText="1"/>
    </xf>
    <xf numFmtId="37" fontId="14" fillId="0" borderId="12" xfId="2" applyNumberFormat="1" applyFont="1" applyFill="1" applyBorder="1" applyAlignment="1">
      <alignment horizontal="right" vertical="center"/>
    </xf>
    <xf numFmtId="0" fontId="14" fillId="0" borderId="0" xfId="2" applyFont="1" applyFill="1" applyAlignment="1">
      <alignment horizontal="left" vertical="center" indent="1"/>
    </xf>
    <xf numFmtId="0" fontId="58" fillId="0" borderId="12" xfId="2" applyFont="1" applyFill="1" applyBorder="1" applyAlignment="1">
      <alignment horizontal="left" vertical="center"/>
    </xf>
    <xf numFmtId="0" fontId="10" fillId="2" borderId="0" xfId="1" applyFill="1">
      <alignment vertical="center"/>
    </xf>
    <xf numFmtId="0" fontId="10" fillId="0" borderId="0" xfId="1">
      <alignment vertical="center"/>
    </xf>
    <xf numFmtId="0" fontId="12" fillId="0" borderId="0" xfId="2" applyFont="1" applyAlignment="1">
      <alignment horizontal="left"/>
    </xf>
    <xf numFmtId="49" fontId="12" fillId="0" borderId="0" xfId="2" applyNumberFormat="1" applyFont="1" applyAlignment="1">
      <alignment horizontal="left" vertical="center"/>
    </xf>
    <xf numFmtId="0" fontId="16" fillId="0" borderId="0" xfId="2" applyFont="1" applyAlignment="1">
      <alignment horizontal="right" vertical="center"/>
    </xf>
    <xf numFmtId="0" fontId="14" fillId="0" borderId="12" xfId="2" applyFont="1" applyBorder="1" applyAlignment="1">
      <alignment horizontal="right" vertical="center"/>
    </xf>
    <xf numFmtId="0" fontId="14" fillId="0" borderId="0" xfId="2" applyFont="1" applyAlignment="1">
      <alignment horizontal="left" vertical="center"/>
    </xf>
    <xf numFmtId="49" fontId="12" fillId="0" borderId="0" xfId="2" applyNumberFormat="1" applyFont="1" applyAlignment="1">
      <alignment vertical="center"/>
    </xf>
    <xf numFmtId="0" fontId="12" fillId="0" borderId="0" xfId="2" applyFont="1" applyAlignment="1">
      <alignment horizontal="right"/>
    </xf>
    <xf numFmtId="0" fontId="14" fillId="0" borderId="34" xfId="2" applyFont="1" applyBorder="1">
      <alignment vertical="center"/>
    </xf>
    <xf numFmtId="0" fontId="18" fillId="0" borderId="35" xfId="2" applyFont="1" applyBorder="1">
      <alignment vertical="center"/>
    </xf>
    <xf numFmtId="0" fontId="14" fillId="0" borderId="36" xfId="2" applyFont="1" applyBorder="1">
      <alignment vertical="center"/>
    </xf>
    <xf numFmtId="0" fontId="14" fillId="0" borderId="37" xfId="2" applyFont="1" applyBorder="1">
      <alignment vertical="center"/>
    </xf>
    <xf numFmtId="180" fontId="14" fillId="0" borderId="12" xfId="2" applyNumberFormat="1" applyFont="1" applyBorder="1">
      <alignment vertical="center"/>
    </xf>
    <xf numFmtId="180" fontId="14" fillId="0" borderId="12" xfId="2" applyNumberFormat="1" applyFont="1" applyBorder="1" applyAlignment="1">
      <alignment horizontal="right" vertical="center"/>
    </xf>
    <xf numFmtId="180" fontId="14" fillId="0" borderId="0" xfId="2" applyNumberFormat="1" applyFont="1">
      <alignment vertical="center"/>
    </xf>
    <xf numFmtId="180" fontId="14" fillId="0" borderId="0" xfId="2" applyNumberFormat="1" applyFont="1" applyAlignment="1">
      <alignment horizontal="right" vertical="center"/>
    </xf>
    <xf numFmtId="0" fontId="14" fillId="0" borderId="0" xfId="2" applyFont="1" applyAlignment="1">
      <alignment horizontal="right" vertical="center"/>
    </xf>
    <xf numFmtId="49" fontId="59" fillId="0" borderId="0" xfId="2" applyNumberFormat="1" applyFont="1" applyAlignment="1">
      <alignment vertical="center"/>
    </xf>
    <xf numFmtId="49" fontId="18" fillId="0" borderId="38" xfId="2" applyNumberFormat="1" applyFont="1" applyBorder="1">
      <alignment vertical="center"/>
    </xf>
    <xf numFmtId="49" fontId="60" fillId="0" borderId="5" xfId="2" applyNumberFormat="1" applyFont="1" applyBorder="1">
      <alignment vertical="center"/>
    </xf>
    <xf numFmtId="0" fontId="17" fillId="0" borderId="3" xfId="2" applyFont="1" applyBorder="1" applyAlignment="1">
      <alignment vertical="center" shrinkToFit="1"/>
    </xf>
    <xf numFmtId="0" fontId="18" fillId="0" borderId="37" xfId="2" applyFont="1" applyBorder="1" applyAlignment="1">
      <alignment vertical="center" shrinkToFit="1"/>
    </xf>
    <xf numFmtId="181" fontId="14" fillId="0" borderId="0" xfId="2" applyNumberFormat="1" applyFont="1" applyAlignment="1">
      <alignment horizontal="center" vertical="center"/>
    </xf>
    <xf numFmtId="182" fontId="14" fillId="0" borderId="0" xfId="2" applyNumberFormat="1" applyFont="1" applyAlignment="1">
      <alignment horizontal="center" vertical="center"/>
    </xf>
    <xf numFmtId="0" fontId="20" fillId="0" borderId="0" xfId="2" applyFont="1" applyAlignment="1">
      <alignment horizontal="left" vertical="center"/>
    </xf>
    <xf numFmtId="0" fontId="14" fillId="0" borderId="12" xfId="2" quotePrefix="1" applyFont="1" applyBorder="1" applyAlignment="1">
      <alignment horizontal="center" vertical="center"/>
    </xf>
    <xf numFmtId="49" fontId="14" fillId="0" borderId="0" xfId="2" applyNumberFormat="1" applyFont="1" applyAlignment="1">
      <alignment horizontal="left" vertical="center"/>
    </xf>
    <xf numFmtId="0" fontId="14" fillId="2" borderId="0" xfId="2" applyFont="1" applyFill="1">
      <alignment vertical="center"/>
    </xf>
    <xf numFmtId="0" fontId="14" fillId="2" borderId="0" xfId="2" applyFont="1" applyFill="1" applyAlignment="1">
      <alignment horizontal="left" vertical="center"/>
    </xf>
    <xf numFmtId="0" fontId="14" fillId="2" borderId="0" xfId="2" applyFont="1" applyFill="1" applyAlignment="1">
      <alignment horizontal="center" vertical="center"/>
    </xf>
    <xf numFmtId="0" fontId="14" fillId="2" borderId="0" xfId="2" applyFont="1" applyFill="1" applyAlignment="1">
      <alignment horizontal="justify" vertical="center"/>
    </xf>
    <xf numFmtId="0" fontId="14" fillId="2" borderId="0" xfId="2" applyFont="1" applyFill="1" applyAlignment="1">
      <alignment horizontal="right" vertical="center"/>
    </xf>
    <xf numFmtId="0" fontId="16" fillId="2" borderId="12" xfId="2" applyFont="1" applyFill="1" applyBorder="1" applyAlignment="1">
      <alignment horizontal="center" vertical="center"/>
    </xf>
    <xf numFmtId="0" fontId="14" fillId="2" borderId="12" xfId="2" applyFont="1" applyFill="1" applyBorder="1" applyAlignment="1">
      <alignment horizontal="center" vertical="center"/>
    </xf>
    <xf numFmtId="183" fontId="14" fillId="2" borderId="12" xfId="2" applyNumberFormat="1" applyFont="1" applyFill="1" applyBorder="1" applyAlignment="1">
      <alignment horizontal="center" vertical="center"/>
    </xf>
    <xf numFmtId="0" fontId="14" fillId="2" borderId="12" xfId="2" applyFont="1" applyFill="1" applyBorder="1" applyAlignment="1">
      <alignment vertical="center" shrinkToFit="1"/>
    </xf>
    <xf numFmtId="0" fontId="14" fillId="2" borderId="12" xfId="2" applyFont="1" applyFill="1" applyBorder="1" applyAlignment="1">
      <alignment vertical="center" wrapText="1" shrinkToFit="1"/>
    </xf>
    <xf numFmtId="0" fontId="14" fillId="2" borderId="10" xfId="2" applyFont="1" applyFill="1" applyBorder="1" applyAlignment="1">
      <alignment vertical="center" shrinkToFit="1"/>
    </xf>
    <xf numFmtId="0" fontId="14" fillId="2" borderId="11" xfId="2" applyFont="1" applyFill="1" applyBorder="1" applyAlignment="1">
      <alignment vertical="center" shrinkToFit="1"/>
    </xf>
    <xf numFmtId="0" fontId="14" fillId="2" borderId="12" xfId="2" applyFont="1" applyFill="1" applyBorder="1" applyAlignment="1">
      <alignment horizontal="left" vertical="center" shrinkToFit="1"/>
    </xf>
    <xf numFmtId="0" fontId="18" fillId="2" borderId="12" xfId="2" applyFont="1" applyFill="1" applyBorder="1" applyAlignment="1">
      <alignment vertical="center" shrinkToFit="1"/>
    </xf>
    <xf numFmtId="0" fontId="14" fillId="0" borderId="0" xfId="0" applyFont="1" applyFill="1" applyAlignment="1" applyProtection="1">
      <alignment vertical="center"/>
      <protection locked="0"/>
    </xf>
    <xf numFmtId="0" fontId="14" fillId="0" borderId="12" xfId="0"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0" fontId="14" fillId="0" borderId="4" xfId="0" applyFont="1" applyFill="1" applyBorder="1" applyAlignment="1" applyProtection="1">
      <alignment horizontal="left" vertical="center" wrapText="1"/>
      <protection locked="0"/>
    </xf>
    <xf numFmtId="49" fontId="14" fillId="0" borderId="4" xfId="0" applyNumberFormat="1" applyFont="1" applyFill="1" applyBorder="1" applyAlignment="1" applyProtection="1">
      <alignment horizontal="center" vertical="center"/>
      <protection locked="0"/>
    </xf>
    <xf numFmtId="58" fontId="14" fillId="0" borderId="4"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vertical="center" wrapText="1"/>
      <protection locked="0"/>
    </xf>
    <xf numFmtId="0" fontId="14" fillId="0" borderId="0" xfId="0" applyFont="1" applyFill="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23" fillId="0" borderId="0" xfId="0" applyFont="1" applyFill="1"/>
    <xf numFmtId="49" fontId="18" fillId="0" borderId="12"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protection locked="0"/>
    </xf>
    <xf numFmtId="176" fontId="14" fillId="0" borderId="0" xfId="2" applyNumberFormat="1" applyFont="1" applyFill="1" applyBorder="1">
      <alignment vertical="center"/>
    </xf>
    <xf numFmtId="176" fontId="14" fillId="0" borderId="0" xfId="2" applyNumberFormat="1" applyFont="1" applyFill="1">
      <alignment vertical="center"/>
    </xf>
    <xf numFmtId="176" fontId="14" fillId="0" borderId="44" xfId="2" applyNumberFormat="1" applyFont="1" applyFill="1" applyBorder="1">
      <alignment vertical="center"/>
    </xf>
    <xf numFmtId="0" fontId="19" fillId="0" borderId="11" xfId="2" applyFont="1" applyBorder="1" applyAlignment="1">
      <alignment vertical="top"/>
    </xf>
    <xf numFmtId="176" fontId="14" fillId="0" borderId="43" xfId="2" applyNumberFormat="1" applyFont="1" applyBorder="1">
      <alignment vertical="center"/>
    </xf>
    <xf numFmtId="176" fontId="14" fillId="0" borderId="11" xfId="2" applyNumberFormat="1" applyFont="1" applyBorder="1">
      <alignment vertical="center"/>
    </xf>
    <xf numFmtId="176" fontId="14" fillId="0" borderId="57" xfId="2" applyNumberFormat="1" applyFont="1" applyBorder="1">
      <alignment vertical="center"/>
    </xf>
    <xf numFmtId="0" fontId="14" fillId="0" borderId="13" xfId="2" applyFont="1" applyFill="1" applyBorder="1" applyAlignment="1">
      <alignment horizontal="center" vertical="center" shrinkToFit="1"/>
    </xf>
    <xf numFmtId="0" fontId="14" fillId="0" borderId="15" xfId="2" applyFont="1" applyFill="1" applyBorder="1" applyAlignment="1">
      <alignment horizontal="center" vertical="center" shrinkToFit="1"/>
    </xf>
    <xf numFmtId="0" fontId="14" fillId="0" borderId="14" xfId="2" applyFont="1" applyFill="1" applyBorder="1" applyAlignment="1">
      <alignment horizontal="center" vertical="center" shrinkToFit="1"/>
    </xf>
    <xf numFmtId="0" fontId="14" fillId="0" borderId="58"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14" xfId="2" applyFont="1" applyFill="1" applyBorder="1" applyAlignment="1">
      <alignment horizontal="center" vertical="center"/>
    </xf>
    <xf numFmtId="0" fontId="14" fillId="0" borderId="13" xfId="2" applyFont="1" applyFill="1" applyBorder="1" applyAlignment="1">
      <alignment horizontal="center"/>
    </xf>
    <xf numFmtId="0" fontId="14" fillId="0" borderId="14" xfId="2" applyFont="1" applyFill="1" applyBorder="1" applyAlignment="1">
      <alignment horizontal="center" vertical="top"/>
    </xf>
    <xf numFmtId="0" fontId="14" fillId="0" borderId="58" xfId="2" applyFont="1" applyFill="1" applyBorder="1" applyAlignment="1">
      <alignment horizontal="center"/>
    </xf>
    <xf numFmtId="0" fontId="14" fillId="0" borderId="58" xfId="2" applyFont="1" applyFill="1" applyBorder="1" applyAlignment="1">
      <alignment horizontal="center" vertical="top"/>
    </xf>
    <xf numFmtId="0" fontId="14" fillId="0" borderId="13" xfId="2" applyFont="1" applyFill="1" applyBorder="1" applyAlignment="1">
      <alignment vertical="center"/>
    </xf>
    <xf numFmtId="0" fontId="14" fillId="0" borderId="14"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xf numFmtId="49" fontId="14" fillId="0" borderId="0" xfId="2" applyNumberFormat="1" applyFont="1" applyFill="1" applyAlignment="1">
      <alignment vertical="center"/>
    </xf>
    <xf numFmtId="0" fontId="14" fillId="0" borderId="11" xfId="2" applyFont="1" applyFill="1" applyBorder="1" applyAlignment="1">
      <alignment vertical="center" shrinkToFit="1"/>
    </xf>
    <xf numFmtId="0" fontId="14" fillId="0" borderId="11" xfId="2" applyFont="1" applyFill="1" applyBorder="1">
      <alignment vertical="center"/>
    </xf>
    <xf numFmtId="0" fontId="12" fillId="0" borderId="0" xfId="2" applyFont="1" applyFill="1" applyAlignment="1">
      <alignment vertical="center"/>
    </xf>
    <xf numFmtId="0" fontId="12" fillId="0" borderId="0" xfId="2" applyFont="1" applyFill="1" applyAlignment="1">
      <alignment horizontal="right" vertical="center"/>
    </xf>
    <xf numFmtId="0" fontId="14" fillId="0" borderId="0" xfId="2" applyFont="1" applyFill="1" applyAlignment="1">
      <alignment horizontal="left" vertical="center"/>
    </xf>
    <xf numFmtId="0" fontId="14" fillId="0" borderId="0" xfId="2" applyFont="1" applyFill="1" applyAlignment="1">
      <alignment horizontal="right" vertical="center"/>
    </xf>
    <xf numFmtId="0" fontId="18" fillId="0" borderId="1" xfId="2" applyFont="1" applyFill="1" applyBorder="1" applyAlignment="1">
      <alignment vertical="center"/>
    </xf>
    <xf numFmtId="0" fontId="18" fillId="0" borderId="0" xfId="2" applyFont="1" applyFill="1">
      <alignment vertical="center"/>
    </xf>
    <xf numFmtId="0" fontId="16" fillId="0" borderId="10" xfId="2" applyFont="1" applyFill="1" applyBorder="1" applyAlignment="1">
      <alignment vertical="center"/>
    </xf>
    <xf numFmtId="0" fontId="16" fillId="0" borderId="11" xfId="2" applyFont="1" applyFill="1" applyBorder="1" applyAlignment="1">
      <alignment vertical="center"/>
    </xf>
    <xf numFmtId="0" fontId="16" fillId="0" borderId="0" xfId="2" applyFont="1" applyFill="1">
      <alignment vertical="center"/>
    </xf>
    <xf numFmtId="0" fontId="18" fillId="0" borderId="0" xfId="2" applyFont="1" applyFill="1" applyAlignment="1">
      <alignment horizontal="right" vertical="center"/>
    </xf>
    <xf numFmtId="0" fontId="12" fillId="0" borderId="0" xfId="2" applyFont="1" applyBorder="1">
      <alignment vertical="center"/>
    </xf>
    <xf numFmtId="0" fontId="14" fillId="0" borderId="68" xfId="2" applyFont="1" applyBorder="1" applyAlignment="1">
      <alignment horizontal="center" vertical="center" wrapText="1"/>
    </xf>
    <xf numFmtId="0" fontId="14" fillId="0" borderId="69" xfId="2" applyFont="1" applyBorder="1" applyAlignment="1">
      <alignment horizontal="center" vertical="center" wrapText="1"/>
    </xf>
    <xf numFmtId="0" fontId="18" fillId="0" borderId="1" xfId="2" applyFont="1" applyBorder="1" applyAlignment="1">
      <alignment horizontal="left" vertical="center" wrapText="1"/>
    </xf>
    <xf numFmtId="0" fontId="17" fillId="0" borderId="0" xfId="2" applyFont="1" applyBorder="1" applyAlignment="1">
      <alignment horizontal="right" vertical="center"/>
    </xf>
    <xf numFmtId="0" fontId="20" fillId="0" borderId="12" xfId="2" applyFont="1" applyBorder="1" applyAlignment="1">
      <alignment horizontal="right" vertical="center"/>
    </xf>
    <xf numFmtId="0" fontId="14" fillId="0" borderId="10" xfId="2" applyFont="1" applyBorder="1" applyAlignment="1">
      <alignment horizontal="right" vertical="center"/>
    </xf>
    <xf numFmtId="0" fontId="14" fillId="0" borderId="72" xfId="2" applyFont="1" applyBorder="1">
      <alignment vertical="center"/>
    </xf>
    <xf numFmtId="0" fontId="14" fillId="0" borderId="77" xfId="2" applyFont="1" applyBorder="1" applyAlignment="1">
      <alignment horizontal="right" vertical="center"/>
    </xf>
    <xf numFmtId="0" fontId="14" fillId="0" borderId="75" xfId="2" applyFont="1" applyBorder="1" applyAlignment="1">
      <alignment horizontal="right" vertical="center"/>
    </xf>
    <xf numFmtId="0" fontId="14" fillId="0" borderId="78" xfId="2" applyFont="1" applyBorder="1">
      <alignment vertical="center"/>
    </xf>
    <xf numFmtId="0" fontId="14" fillId="0" borderId="68" xfId="2" applyFont="1" applyBorder="1" applyAlignment="1">
      <alignment horizontal="right" vertical="center"/>
    </xf>
    <xf numFmtId="0" fontId="14" fillId="0" borderId="69" xfId="2" applyFont="1" applyBorder="1" applyAlignment="1">
      <alignment horizontal="right" vertical="center"/>
    </xf>
    <xf numFmtId="0" fontId="14" fillId="0" borderId="70" xfId="2" applyFont="1" applyBorder="1">
      <alignment vertical="center"/>
    </xf>
    <xf numFmtId="0" fontId="14" fillId="0" borderId="13" xfId="2" applyFont="1" applyBorder="1" applyAlignment="1">
      <alignment horizontal="right" vertical="center"/>
    </xf>
    <xf numFmtId="0" fontId="14" fillId="0" borderId="2" xfId="2" applyFont="1" applyBorder="1" applyAlignment="1">
      <alignment horizontal="right" vertical="center"/>
    </xf>
    <xf numFmtId="0" fontId="14" fillId="0" borderId="82" xfId="2" applyFont="1" applyBorder="1">
      <alignment vertical="center"/>
    </xf>
    <xf numFmtId="0" fontId="14" fillId="0" borderId="85" xfId="2" applyFont="1" applyBorder="1" applyAlignment="1">
      <alignment horizontal="right" vertical="center"/>
    </xf>
    <xf numFmtId="0" fontId="14" fillId="0" borderId="86" xfId="2" applyFont="1" applyBorder="1" applyAlignment="1">
      <alignment horizontal="right" vertical="center"/>
    </xf>
    <xf numFmtId="0" fontId="14" fillId="0" borderId="87" xfId="2" applyFont="1" applyBorder="1">
      <alignment vertical="center"/>
    </xf>
    <xf numFmtId="0" fontId="14" fillId="0" borderId="0" xfId="2" applyFont="1" applyBorder="1" applyAlignment="1">
      <alignment horizontal="right" vertical="center"/>
    </xf>
    <xf numFmtId="0" fontId="14" fillId="0" borderId="88" xfId="2" applyFont="1" applyBorder="1" applyAlignment="1">
      <alignment horizontal="left" vertical="center"/>
    </xf>
    <xf numFmtId="0" fontId="14" fillId="0" borderId="58" xfId="2" applyFont="1" applyBorder="1" applyAlignment="1">
      <alignment horizontal="left" vertical="center"/>
    </xf>
    <xf numFmtId="3" fontId="14" fillId="0" borderId="12" xfId="2" applyNumberFormat="1" applyFont="1" applyBorder="1" applyAlignment="1">
      <alignment horizontal="right" vertical="center"/>
    </xf>
    <xf numFmtId="38" fontId="14" fillId="0" borderId="12" xfId="4" applyFont="1" applyBorder="1" applyAlignment="1">
      <alignment horizontal="right" vertical="center"/>
    </xf>
    <xf numFmtId="38" fontId="14" fillId="0" borderId="12" xfId="2" applyNumberFormat="1" applyFont="1" applyBorder="1">
      <alignment vertical="center"/>
    </xf>
    <xf numFmtId="3" fontId="14" fillId="0" borderId="12" xfId="2" applyNumberFormat="1" applyFont="1" applyBorder="1">
      <alignment vertical="center"/>
    </xf>
    <xf numFmtId="0" fontId="14" fillId="0" borderId="58" xfId="2" applyFont="1" applyBorder="1">
      <alignment vertical="center"/>
    </xf>
    <xf numFmtId="186" fontId="14" fillId="0" borderId="12" xfId="2" applyNumberFormat="1" applyFont="1" applyBorder="1" applyAlignment="1">
      <alignment horizontal="right" vertical="center"/>
    </xf>
    <xf numFmtId="178" fontId="14" fillId="0" borderId="12" xfId="2" applyNumberFormat="1" applyFont="1" applyBorder="1" applyAlignment="1">
      <alignment horizontal="right" vertical="center"/>
    </xf>
    <xf numFmtId="0" fontId="14" fillId="0" borderId="14" xfId="2" applyFont="1" applyBorder="1" applyAlignment="1">
      <alignment horizontal="justify" vertical="center" wrapText="1"/>
    </xf>
    <xf numFmtId="188" fontId="14" fillId="0" borderId="14" xfId="2" applyNumberFormat="1" applyFont="1" applyBorder="1" applyAlignment="1">
      <alignment horizontal="right" vertical="center"/>
    </xf>
    <xf numFmtId="188" fontId="14" fillId="0" borderId="14" xfId="2" applyNumberFormat="1" applyFont="1" applyBorder="1" applyAlignment="1">
      <alignment horizontal="right" vertical="center" wrapText="1"/>
    </xf>
    <xf numFmtId="176" fontId="14" fillId="0" borderId="14" xfId="2" applyNumberFormat="1" applyFont="1" applyBorder="1" applyAlignment="1">
      <alignment horizontal="right" vertical="center"/>
    </xf>
    <xf numFmtId="182" fontId="14" fillId="0" borderId="14" xfId="2" applyNumberFormat="1" applyFont="1" applyBorder="1" applyAlignment="1">
      <alignment horizontal="right" vertical="center"/>
    </xf>
    <xf numFmtId="0" fontId="14" fillId="0" borderId="12" xfId="2" applyFont="1" applyBorder="1" applyAlignment="1">
      <alignment horizontal="justify" vertical="center" wrapText="1"/>
    </xf>
    <xf numFmtId="188" fontId="14" fillId="0" borderId="12" xfId="2" applyNumberFormat="1" applyFont="1" applyBorder="1" applyAlignment="1">
      <alignment horizontal="right" vertical="center"/>
    </xf>
    <xf numFmtId="188" fontId="14" fillId="0" borderId="12" xfId="2" applyNumberFormat="1" applyFont="1" applyBorder="1" applyAlignment="1">
      <alignment horizontal="right" vertical="center" wrapText="1"/>
    </xf>
    <xf numFmtId="176" fontId="14" fillId="0" borderId="12" xfId="2" applyNumberFormat="1" applyFont="1" applyBorder="1" applyAlignment="1">
      <alignment horizontal="right" vertical="center"/>
    </xf>
    <xf numFmtId="182" fontId="14" fillId="0" borderId="12" xfId="2" applyNumberFormat="1" applyFont="1" applyBorder="1" applyAlignment="1">
      <alignment horizontal="right" vertical="center"/>
    </xf>
    <xf numFmtId="57" fontId="14" fillId="0" borderId="12" xfId="2" applyNumberFormat="1" applyFont="1" applyBorder="1" applyAlignment="1">
      <alignment horizontal="center" vertical="center"/>
    </xf>
    <xf numFmtId="0" fontId="14" fillId="0" borderId="12" xfId="2" applyFont="1" applyBorder="1" applyAlignment="1">
      <alignment horizontal="center" vertical="center" wrapText="1" shrinkToFit="1"/>
    </xf>
    <xf numFmtId="49" fontId="14" fillId="0" borderId="0" xfId="0" applyNumberFormat="1" applyFont="1" applyFill="1" applyAlignment="1">
      <alignment vertical="center"/>
    </xf>
    <xf numFmtId="49" fontId="16" fillId="0" borderId="0" xfId="0" applyNumberFormat="1" applyFont="1" applyFill="1" applyAlignment="1">
      <alignment vertical="center"/>
    </xf>
    <xf numFmtId="49" fontId="14" fillId="0" borderId="12" xfId="0" applyNumberFormat="1" applyFont="1" applyFill="1" applyBorder="1" applyAlignment="1">
      <alignment horizontal="center" vertical="center"/>
    </xf>
    <xf numFmtId="49" fontId="14" fillId="0" borderId="12" xfId="0" applyNumberFormat="1" applyFont="1" applyFill="1" applyBorder="1" applyAlignment="1">
      <alignment horizontal="right" vertical="center"/>
    </xf>
    <xf numFmtId="0" fontId="14" fillId="0" borderId="12" xfId="2" applyFont="1" applyBorder="1" applyAlignment="1">
      <alignment horizontal="justify" vertical="center"/>
    </xf>
    <xf numFmtId="0" fontId="14" fillId="0" borderId="0" xfId="2" applyFont="1">
      <alignment vertical="center"/>
    </xf>
    <xf numFmtId="0" fontId="14" fillId="0" borderId="0" xfId="2" applyFont="1" applyAlignment="1">
      <alignment horizontal="center" vertical="center"/>
    </xf>
    <xf numFmtId="37" fontId="14" fillId="0" borderId="12" xfId="2" applyNumberFormat="1" applyFont="1" applyBorder="1" applyAlignment="1">
      <alignment horizontal="center" vertical="center"/>
    </xf>
    <xf numFmtId="0" fontId="14" fillId="0" borderId="12" xfId="2" applyFont="1" applyBorder="1" applyAlignment="1">
      <alignment horizontal="center" vertical="center"/>
    </xf>
    <xf numFmtId="49" fontId="14" fillId="0" borderId="12" xfId="2" applyNumberFormat="1" applyFont="1" applyBorder="1" applyAlignment="1">
      <alignment horizontal="center" vertical="center"/>
    </xf>
    <xf numFmtId="0" fontId="16" fillId="0" borderId="12" xfId="2" applyFont="1" applyBorder="1" applyAlignment="1">
      <alignment horizontal="center" vertical="center"/>
    </xf>
    <xf numFmtId="0" fontId="13" fillId="0" borderId="0" xfId="2" applyFont="1">
      <alignment vertical="center"/>
    </xf>
    <xf numFmtId="0" fontId="12" fillId="0" borderId="0" xfId="2" applyFont="1">
      <alignment vertical="center"/>
    </xf>
    <xf numFmtId="0" fontId="38" fillId="0" borderId="0" xfId="2" applyFont="1">
      <alignmen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center" vertical="center"/>
    </xf>
    <xf numFmtId="0" fontId="13" fillId="0" borderId="0" xfId="0" applyFont="1" applyFill="1" applyAlignment="1" applyProtection="1">
      <alignment vertical="center"/>
      <protection locked="0"/>
    </xf>
    <xf numFmtId="0" fontId="12" fillId="0" borderId="0" xfId="0" applyFont="1" applyFill="1" applyBorder="1" applyAlignment="1" applyProtection="1">
      <alignment horizontal="left" vertical="center"/>
      <protection locked="0"/>
    </xf>
    <xf numFmtId="0" fontId="45" fillId="0" borderId="0" xfId="0" applyFont="1" applyAlignment="1">
      <alignment vertical="center"/>
    </xf>
    <xf numFmtId="0" fontId="27" fillId="0" borderId="0" xfId="0" applyFont="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7" xfId="0" applyFont="1" applyFill="1" applyBorder="1" applyAlignment="1">
      <alignment vertical="center"/>
    </xf>
    <xf numFmtId="0" fontId="14" fillId="0" borderId="5" xfId="0" applyFont="1" applyFill="1" applyBorder="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distributed" vertical="center"/>
    </xf>
    <xf numFmtId="0" fontId="4"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6" fillId="0" borderId="0" xfId="0" applyFont="1" applyFill="1" applyBorder="1" applyAlignment="1">
      <alignment vertical="center"/>
    </xf>
    <xf numFmtId="0" fontId="14" fillId="0" borderId="2"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right" vertical="center"/>
    </xf>
    <xf numFmtId="0" fontId="14" fillId="0" borderId="8" xfId="0" applyFont="1" applyFill="1" applyBorder="1" applyAlignment="1">
      <alignment horizontal="right" vertical="center"/>
    </xf>
    <xf numFmtId="0" fontId="14" fillId="0" borderId="0" xfId="0" applyFont="1" applyFill="1" applyAlignment="1">
      <alignment vertical="center"/>
    </xf>
    <xf numFmtId="0" fontId="17"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1" fillId="0" borderId="6" xfId="0" applyFont="1" applyFill="1" applyBorder="1" applyAlignment="1">
      <alignment vertical="center"/>
    </xf>
    <xf numFmtId="0" fontId="21" fillId="0" borderId="0" xfId="0" applyFont="1" applyFill="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0" borderId="7" xfId="0" applyFont="1" applyFill="1" applyBorder="1" applyAlignment="1">
      <alignment vertical="center"/>
    </xf>
    <xf numFmtId="0" fontId="17" fillId="0" borderId="0" xfId="0" applyFont="1" applyFill="1" applyAlignment="1">
      <alignment horizontal="righ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alignment vertical="center" wrapText="1"/>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2" xfId="0" applyFont="1" applyFill="1" applyBorder="1" applyAlignment="1">
      <alignment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3" fontId="14" fillId="0" borderId="13" xfId="0" applyNumberFormat="1" applyFont="1" applyFill="1" applyBorder="1" applyAlignment="1">
      <alignment vertical="center"/>
    </xf>
    <xf numFmtId="3" fontId="14" fillId="0" borderId="15" xfId="0" applyNumberFormat="1" applyFont="1" applyFill="1" applyBorder="1" applyAlignment="1">
      <alignment vertical="center"/>
    </xf>
    <xf numFmtId="3" fontId="14" fillId="0" borderId="14" xfId="0" applyNumberFormat="1" applyFont="1" applyFill="1" applyBorder="1" applyAlignment="1">
      <alignment vertical="center"/>
    </xf>
    <xf numFmtId="0" fontId="12" fillId="0" borderId="0" xfId="0" applyFont="1" applyFill="1" applyAlignment="1">
      <alignment horizontal="left" vertical="center"/>
    </xf>
    <xf numFmtId="0" fontId="12"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1" xfId="0" applyFont="1" applyFill="1" applyBorder="1" applyAlignment="1">
      <alignment horizontal="center" vertical="center"/>
    </xf>
    <xf numFmtId="0" fontId="14" fillId="0" borderId="13" xfId="0" applyFont="1" applyFill="1" applyBorder="1" applyAlignment="1">
      <alignment vertical="center"/>
    </xf>
    <xf numFmtId="3" fontId="14" fillId="0" borderId="2" xfId="0" applyNumberFormat="1" applyFont="1" applyFill="1" applyBorder="1" applyAlignment="1">
      <alignment vertical="center"/>
    </xf>
    <xf numFmtId="3" fontId="14" fillId="0" borderId="6" xfId="0" applyNumberFormat="1" applyFont="1" applyFill="1" applyBorder="1" applyAlignment="1">
      <alignment vertical="center"/>
    </xf>
    <xf numFmtId="0" fontId="20" fillId="0" borderId="14" xfId="0" applyFont="1" applyFill="1" applyBorder="1" applyAlignment="1">
      <alignment vertical="center"/>
    </xf>
    <xf numFmtId="0" fontId="14" fillId="0" borderId="14" xfId="0" applyFont="1" applyFill="1" applyBorder="1" applyAlignment="1">
      <alignment vertical="center"/>
    </xf>
    <xf numFmtId="0" fontId="24" fillId="0" borderId="14" xfId="0" applyFont="1" applyFill="1" applyBorder="1" applyAlignment="1">
      <alignment horizontal="center" vertical="center"/>
    </xf>
    <xf numFmtId="0" fontId="24" fillId="0" borderId="14" xfId="0" applyFont="1" applyFill="1" applyBorder="1" applyAlignment="1">
      <alignment vertical="center"/>
    </xf>
    <xf numFmtId="3" fontId="14" fillId="0" borderId="3" xfId="0" applyNumberFormat="1" applyFont="1" applyFill="1" applyBorder="1" applyAlignment="1">
      <alignment vertical="center"/>
    </xf>
    <xf numFmtId="0" fontId="14" fillId="0" borderId="5" xfId="0" applyFont="1" applyFill="1" applyBorder="1" applyAlignment="1">
      <alignment vertical="center"/>
    </xf>
    <xf numFmtId="0" fontId="14" fillId="0" borderId="12" xfId="0" applyFont="1" applyFill="1" applyBorder="1" applyAlignment="1">
      <alignment horizontal="center" vertical="center" wrapText="1"/>
    </xf>
    <xf numFmtId="3" fontId="14" fillId="0" borderId="12" xfId="0" applyNumberFormat="1" applyFont="1" applyFill="1" applyBorder="1" applyAlignment="1">
      <alignment vertical="center"/>
    </xf>
    <xf numFmtId="0" fontId="12" fillId="0" borderId="0" xfId="0" applyFont="1" applyFill="1" applyAlignment="1">
      <alignment vertical="center"/>
    </xf>
    <xf numFmtId="0" fontId="12" fillId="0" borderId="1" xfId="0" applyFont="1" applyFill="1" applyBorder="1" applyAlignment="1">
      <alignment vertical="center"/>
    </xf>
    <xf numFmtId="0" fontId="14" fillId="0" borderId="3" xfId="0" applyFont="1" applyFill="1" applyBorder="1" applyAlignment="1">
      <alignment horizontal="left" vertical="center"/>
    </xf>
    <xf numFmtId="0" fontId="14" fillId="0" borderId="8" xfId="0" applyFont="1" applyFill="1" applyBorder="1" applyAlignment="1">
      <alignment horizontal="left" vertical="center"/>
    </xf>
    <xf numFmtId="0" fontId="14" fillId="0" borderId="2"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8" xfId="0" applyFont="1" applyFill="1" applyBorder="1" applyAlignment="1">
      <alignment horizontal="distributed"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16" fillId="0" borderId="2" xfId="0" applyFont="1" applyFill="1" applyBorder="1" applyAlignment="1">
      <alignment horizontal="distributed" vertical="center"/>
    </xf>
    <xf numFmtId="0" fontId="14" fillId="0" borderId="12" xfId="2" applyFont="1" applyBorder="1" applyAlignment="1">
      <alignment horizontal="justify" vertical="center"/>
    </xf>
    <xf numFmtId="0" fontId="33" fillId="0" borderId="0" xfId="2" applyFont="1" applyAlignment="1">
      <alignment horizontal="left" vertical="center"/>
    </xf>
    <xf numFmtId="0" fontId="35" fillId="0" borderId="0" xfId="2" applyFont="1" applyAlignment="1">
      <alignment horizontal="center" vertical="center"/>
    </xf>
    <xf numFmtId="0" fontId="33" fillId="0" borderId="0" xfId="2" applyFont="1" applyAlignment="1">
      <alignment horizontal="center" vertical="center"/>
    </xf>
    <xf numFmtId="0" fontId="33" fillId="0" borderId="12" xfId="2" applyFont="1" applyBorder="1" applyAlignment="1">
      <alignment horizontal="center" vertical="center"/>
    </xf>
    <xf numFmtId="0" fontId="34" fillId="0" borderId="12" xfId="2" applyFont="1" applyBorder="1" applyAlignment="1">
      <alignment horizontal="distributed" vertical="center"/>
    </xf>
    <xf numFmtId="0" fontId="33" fillId="0" borderId="12" xfId="2" applyFont="1" applyBorder="1" applyAlignment="1">
      <alignment horizontal="distributed" vertical="center"/>
    </xf>
    <xf numFmtId="0" fontId="33" fillId="0" borderId="12" xfId="2" applyFont="1" applyBorder="1" applyAlignment="1">
      <alignment horizontal="distributed" vertical="center" wrapText="1"/>
    </xf>
    <xf numFmtId="0" fontId="33" fillId="0" borderId="0" xfId="2" applyFont="1" applyBorder="1" applyAlignment="1">
      <alignment horizontal="center" vertical="center"/>
    </xf>
    <xf numFmtId="0" fontId="33" fillId="0" borderId="1" xfId="2" applyFont="1" applyBorder="1" applyAlignment="1">
      <alignment horizontal="center" vertical="center"/>
    </xf>
    <xf numFmtId="0" fontId="34" fillId="0" borderId="12" xfId="2" applyFont="1" applyBorder="1" applyAlignment="1">
      <alignment horizontal="center" vertical="center"/>
    </xf>
    <xf numFmtId="0" fontId="33" fillId="0" borderId="12" xfId="2" applyFont="1" applyBorder="1" applyAlignment="1">
      <alignment horizontal="center" vertical="center" shrinkToFit="1"/>
    </xf>
    <xf numFmtId="0" fontId="33" fillId="0" borderId="12" xfId="2" applyNumberFormat="1" applyFont="1" applyBorder="1" applyAlignment="1">
      <alignment vertical="center"/>
    </xf>
    <xf numFmtId="0" fontId="33" fillId="0" borderId="4" xfId="2" applyFont="1" applyBorder="1" applyAlignment="1">
      <alignment horizontal="center" vertical="center" shrinkToFit="1"/>
    </xf>
    <xf numFmtId="0" fontId="14" fillId="0" borderId="0" xfId="2" applyFont="1">
      <alignment vertical="center"/>
    </xf>
    <xf numFmtId="0" fontId="14" fillId="0" borderId="0" xfId="2" applyFont="1" applyAlignment="1">
      <alignment horizontal="left"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6" xfId="2" applyFont="1" applyBorder="1" applyAlignment="1">
      <alignment horizontal="center" vertical="center"/>
    </xf>
    <xf numFmtId="0" fontId="14" fillId="0" borderId="0" xfId="2" applyFont="1" applyAlignment="1">
      <alignment horizontal="right"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21"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14" fillId="0" borderId="0" xfId="2" applyFont="1" applyAlignment="1">
      <alignment horizontal="center" vertical="center"/>
    </xf>
    <xf numFmtId="49" fontId="16" fillId="0" borderId="89" xfId="2" applyNumberFormat="1" applyFont="1" applyBorder="1" applyAlignment="1">
      <alignment horizontal="center" vertical="center"/>
    </xf>
    <xf numFmtId="49" fontId="14" fillId="0" borderId="90" xfId="2" applyNumberFormat="1" applyFont="1" applyBorder="1" applyAlignment="1">
      <alignment horizontal="center" vertical="center"/>
    </xf>
    <xf numFmtId="49" fontId="16" fillId="0" borderId="10" xfId="2" applyNumberFormat="1" applyFont="1" applyBorder="1" applyAlignment="1">
      <alignment horizontal="center" vertical="center"/>
    </xf>
    <xf numFmtId="49" fontId="14" fillId="0" borderId="11" xfId="2" applyNumberFormat="1" applyFont="1" applyBorder="1" applyAlignment="1">
      <alignment horizontal="center" vertical="center"/>
    </xf>
    <xf numFmtId="0" fontId="16"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center" vertical="center"/>
    </xf>
    <xf numFmtId="37" fontId="14" fillId="0" borderId="12" xfId="2" applyNumberFormat="1" applyFont="1" applyBorder="1" applyAlignment="1">
      <alignment horizontal="center" vertical="center"/>
    </xf>
    <xf numFmtId="0" fontId="14" fillId="0" borderId="1" xfId="2" applyFont="1" applyBorder="1" applyAlignment="1">
      <alignment horizontal="right" vertical="center"/>
    </xf>
    <xf numFmtId="0" fontId="16" fillId="0" borderId="12" xfId="2" applyFont="1" applyBorder="1" applyAlignment="1">
      <alignment horizontal="center" vertical="center"/>
    </xf>
    <xf numFmtId="0" fontId="14" fillId="0" borderId="12" xfId="2" applyFont="1" applyBorder="1" applyAlignment="1">
      <alignment horizontal="center" vertical="center"/>
    </xf>
    <xf numFmtId="49" fontId="14" fillId="0" borderId="10" xfId="2" applyNumberFormat="1" applyFont="1" applyBorder="1" applyAlignment="1">
      <alignment horizontal="center" vertical="center"/>
    </xf>
    <xf numFmtId="49" fontId="14" fillId="0" borderId="12" xfId="2" applyNumberFormat="1" applyFont="1" applyBorder="1" applyAlignment="1">
      <alignment horizontal="center" vertical="center"/>
    </xf>
    <xf numFmtId="37" fontId="14" fillId="0" borderId="2" xfId="2" applyNumberFormat="1" applyFont="1" applyBorder="1" applyAlignment="1">
      <alignment horizontal="center" vertical="center"/>
    </xf>
    <xf numFmtId="37" fontId="14" fillId="0" borderId="5" xfId="2" applyNumberFormat="1" applyFont="1" applyBorder="1" applyAlignment="1">
      <alignment horizontal="center" vertical="center"/>
    </xf>
    <xf numFmtId="37" fontId="14" fillId="0" borderId="3" xfId="2" applyNumberFormat="1" applyFont="1" applyBorder="1" applyAlignment="1">
      <alignment horizontal="center" vertical="center"/>
    </xf>
    <xf numFmtId="37" fontId="14" fillId="0" borderId="8" xfId="2" applyNumberFormat="1" applyFont="1" applyBorder="1" applyAlignment="1">
      <alignment horizontal="center" vertical="center"/>
    </xf>
    <xf numFmtId="3" fontId="14" fillId="0" borderId="12" xfId="2" applyNumberFormat="1" applyFont="1" applyFill="1" applyBorder="1" applyAlignment="1">
      <alignment horizontal="center" vertical="center"/>
    </xf>
    <xf numFmtId="0" fontId="14" fillId="0" borderId="0" xfId="2" applyFont="1" applyFill="1">
      <alignment vertical="center"/>
    </xf>
    <xf numFmtId="3" fontId="14" fillId="0" borderId="0" xfId="2" applyNumberFormat="1" applyFont="1" applyFill="1">
      <alignment vertical="center"/>
    </xf>
    <xf numFmtId="3" fontId="14" fillId="0" borderId="0" xfId="2" applyNumberFormat="1" applyFont="1" applyFill="1" applyBorder="1" applyAlignment="1">
      <alignment horizontal="center" vertical="center"/>
    </xf>
    <xf numFmtId="3" fontId="14" fillId="0" borderId="0" xfId="2" applyNumberFormat="1" applyFont="1" applyFill="1" applyBorder="1" applyAlignment="1">
      <alignment horizontal="right" vertical="center"/>
    </xf>
    <xf numFmtId="0" fontId="18" fillId="0" borderId="14" xfId="0" applyFont="1" applyBorder="1" applyAlignment="1">
      <alignment horizontal="distributed" vertical="center"/>
    </xf>
    <xf numFmtId="0" fontId="18" fillId="0" borderId="0" xfId="0" applyFont="1" applyAlignment="1">
      <alignment vertical="center" wrapText="1"/>
    </xf>
    <xf numFmtId="0" fontId="14" fillId="0" borderId="0" xfId="0" applyFont="1" applyAlignment="1">
      <alignment vertical="center" wrapText="1"/>
    </xf>
    <xf numFmtId="0" fontId="18" fillId="0" borderId="10" xfId="0" applyFont="1" applyBorder="1" applyAlignment="1">
      <alignment horizontal="center" vertical="center"/>
    </xf>
    <xf numFmtId="0" fontId="18" fillId="0" borderId="3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distributed" vertical="center"/>
    </xf>
    <xf numFmtId="0" fontId="18" fillId="0" borderId="30" xfId="0" applyFont="1" applyBorder="1" applyAlignment="1">
      <alignment horizontal="distributed" vertical="center"/>
    </xf>
    <xf numFmtId="0" fontId="18" fillId="0" borderId="13" xfId="0" applyFont="1" applyBorder="1" applyAlignment="1">
      <alignment horizontal="distributed" vertical="center"/>
    </xf>
    <xf numFmtId="0" fontId="18" fillId="0" borderId="2"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 xfId="0" applyFont="1" applyBorder="1" applyAlignment="1">
      <alignment horizontal="distributed" vertical="center"/>
    </xf>
    <xf numFmtId="0" fontId="18" fillId="0" borderId="1" xfId="0" applyFont="1" applyBorder="1" applyAlignment="1">
      <alignment horizontal="distributed" vertical="center"/>
    </xf>
    <xf numFmtId="0" fontId="18" fillId="0" borderId="8" xfId="0" applyFont="1" applyBorder="1" applyAlignment="1">
      <alignment horizontal="distributed" vertical="center"/>
    </xf>
    <xf numFmtId="0" fontId="18" fillId="0" borderId="12" xfId="0" applyFont="1" applyBorder="1" applyAlignment="1">
      <alignment horizontal="right" vertical="center"/>
    </xf>
    <xf numFmtId="0" fontId="18" fillId="0" borderId="10" xfId="0" applyFont="1" applyBorder="1" applyAlignment="1">
      <alignment horizontal="right" vertical="center"/>
    </xf>
    <xf numFmtId="0" fontId="18" fillId="0" borderId="3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Fill="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left" vertical="center"/>
    </xf>
    <xf numFmtId="49" fontId="18" fillId="0" borderId="12" xfId="0" applyNumberFormat="1" applyFont="1" applyBorder="1" applyAlignment="1">
      <alignment horizontal="left" vertical="center"/>
    </xf>
    <xf numFmtId="49" fontId="14" fillId="0" borderId="12"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12" xfId="0" applyNumberFormat="1" applyFont="1" applyBorder="1" applyAlignment="1">
      <alignment horizontal="distributed" vertical="center" wrapText="1"/>
    </xf>
    <xf numFmtId="49" fontId="14" fillId="0" borderId="12"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1" xfId="0" applyNumberFormat="1" applyFont="1" applyBorder="1" applyAlignment="1">
      <alignment horizontal="right" vertical="center" wrapText="1"/>
    </xf>
    <xf numFmtId="49" fontId="14" fillId="0" borderId="12" xfId="0" applyNumberFormat="1" applyFont="1" applyBorder="1" applyAlignment="1">
      <alignment horizontal="right" vertical="center" wrapText="1"/>
    </xf>
    <xf numFmtId="49" fontId="14" fillId="0" borderId="12" xfId="0" applyNumberFormat="1" applyFont="1" applyBorder="1" applyAlignment="1" applyProtection="1">
      <alignment horizontal="right" vertical="center"/>
      <protection locked="0"/>
    </xf>
    <xf numFmtId="49" fontId="14" fillId="0" borderId="12" xfId="0" applyNumberFormat="1" applyFont="1" applyBorder="1" applyAlignment="1">
      <alignment horizontal="center"/>
    </xf>
    <xf numFmtId="0" fontId="14" fillId="0" borderId="12" xfId="0" applyNumberFormat="1" applyFont="1" applyBorder="1" applyAlignment="1">
      <alignment horizontal="right" vertical="center" wrapText="1"/>
    </xf>
    <xf numFmtId="49" fontId="14" fillId="0" borderId="12" xfId="0" applyNumberFormat="1" applyFont="1" applyBorder="1" applyAlignment="1">
      <alignment horizontal="left" vertical="center"/>
    </xf>
    <xf numFmtId="49" fontId="14" fillId="0" borderId="12" xfId="0" applyNumberFormat="1" applyFont="1" applyFill="1" applyBorder="1" applyAlignment="1">
      <alignment horizontal="center" vertical="center"/>
    </xf>
    <xf numFmtId="49" fontId="14" fillId="0" borderId="12" xfId="0" applyNumberFormat="1" applyFont="1" applyFill="1" applyBorder="1" applyAlignment="1">
      <alignment horizontal="left" vertical="center"/>
    </xf>
    <xf numFmtId="49" fontId="14" fillId="0" borderId="10" xfId="0" applyNumberFormat="1" applyFont="1" applyBorder="1" applyAlignment="1" applyProtection="1">
      <alignment horizontal="right" vertical="center"/>
      <protection locked="0"/>
    </xf>
    <xf numFmtId="49" fontId="14" fillId="0" borderId="30" xfId="0" applyNumberFormat="1" applyFont="1" applyBorder="1" applyAlignment="1" applyProtection="1">
      <alignment horizontal="right" vertical="center"/>
      <protection locked="0"/>
    </xf>
    <xf numFmtId="49" fontId="14" fillId="0" borderId="11" xfId="0" applyNumberFormat="1" applyFont="1" applyBorder="1" applyAlignment="1" applyProtection="1">
      <alignment horizontal="right" vertical="center"/>
      <protection locked="0"/>
    </xf>
    <xf numFmtId="0" fontId="14" fillId="0" borderId="1" xfId="0" applyFont="1" applyBorder="1" applyAlignment="1">
      <alignment horizontal="distributed" vertical="center"/>
    </xf>
    <xf numFmtId="0" fontId="14" fillId="0" borderId="10" xfId="0" applyFont="1" applyBorder="1" applyAlignment="1">
      <alignment horizontal="right" vertical="center"/>
    </xf>
    <xf numFmtId="0" fontId="14" fillId="0" borderId="30" xfId="0" applyFont="1" applyBorder="1" applyAlignment="1">
      <alignment horizontal="right" vertical="center"/>
    </xf>
    <xf numFmtId="0" fontId="14" fillId="0" borderId="30" xfId="0" applyFont="1" applyBorder="1" applyAlignment="1">
      <alignment horizontal="distributed" vertical="center"/>
    </xf>
    <xf numFmtId="0" fontId="14" fillId="0" borderId="10" xfId="0" applyFont="1" applyBorder="1" applyAlignment="1">
      <alignment vertical="center"/>
    </xf>
    <xf numFmtId="0" fontId="14" fillId="0" borderId="30" xfId="0" applyFont="1" applyBorder="1" applyAlignment="1">
      <alignment vertical="center"/>
    </xf>
    <xf numFmtId="0" fontId="14" fillId="0" borderId="11" xfId="0" applyFont="1" applyBorder="1" applyAlignment="1">
      <alignment vertical="center"/>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4" fillId="0" borderId="10" xfId="0" applyFont="1" applyBorder="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xf>
    <xf numFmtId="0" fontId="14" fillId="0" borderId="30"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Fill="1" applyBorder="1" applyAlignment="1">
      <alignment horizontal="left" vertical="center"/>
    </xf>
    <xf numFmtId="0" fontId="14" fillId="0" borderId="30" xfId="0" applyFont="1" applyFill="1" applyBorder="1" applyAlignment="1">
      <alignment horizontal="center" vertical="center"/>
    </xf>
    <xf numFmtId="0" fontId="14" fillId="0" borderId="12"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11" xfId="0" applyFont="1" applyFill="1" applyBorder="1" applyAlignment="1">
      <alignment horizontal="right" vertical="center"/>
    </xf>
    <xf numFmtId="0" fontId="14" fillId="0" borderId="10" xfId="0" applyFont="1" applyFill="1" applyBorder="1" applyAlignment="1">
      <alignment horizontal="right" vertical="center" wrapText="1"/>
    </xf>
    <xf numFmtId="0" fontId="14" fillId="0" borderId="30" xfId="0" applyFont="1" applyFill="1" applyBorder="1" applyAlignment="1">
      <alignment horizontal="right" vertical="center" wrapText="1"/>
    </xf>
    <xf numFmtId="0" fontId="14" fillId="0" borderId="11" xfId="0" applyFont="1" applyFill="1" applyBorder="1" applyAlignment="1">
      <alignment horizontal="right" vertical="center" wrapText="1"/>
    </xf>
    <xf numFmtId="0" fontId="14" fillId="0" borderId="12" xfId="0" applyFont="1" applyFill="1" applyBorder="1" applyAlignment="1">
      <alignment horizontal="right" vertical="center" wrapText="1"/>
    </xf>
    <xf numFmtId="0" fontId="14" fillId="0" borderId="0" xfId="2" applyFont="1" applyAlignment="1">
      <alignment horizontal="distributed" vertical="center"/>
    </xf>
    <xf numFmtId="0" fontId="14" fillId="0" borderId="30" xfId="2" applyFont="1" applyBorder="1" applyAlignment="1">
      <alignment horizontal="center" vertical="center"/>
    </xf>
    <xf numFmtId="49" fontId="11" fillId="0" borderId="12" xfId="0" applyNumberFormat="1" applyFont="1" applyBorder="1" applyAlignment="1">
      <alignment horizontal="center" vertical="center" wrapText="1"/>
    </xf>
    <xf numFmtId="49" fontId="45" fillId="0" borderId="12" xfId="0" applyNumberFormat="1" applyFont="1" applyBorder="1" applyAlignment="1">
      <alignment horizontal="center" vertical="center" wrapText="1"/>
    </xf>
    <xf numFmtId="49" fontId="45" fillId="0" borderId="0" xfId="0" applyNumberFormat="1" applyFont="1" applyAlignment="1">
      <alignment horizontal="distributed" vertical="center"/>
    </xf>
    <xf numFmtId="49" fontId="11" fillId="0" borderId="12" xfId="0" applyNumberFormat="1" applyFont="1" applyBorder="1" applyAlignment="1">
      <alignment horizontal="distributed"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58" fontId="23" fillId="0" borderId="10" xfId="0" applyNumberFormat="1" applyFont="1" applyBorder="1" applyAlignment="1">
      <alignment horizontal="center" vertical="center" wrapText="1"/>
    </xf>
    <xf numFmtId="58" fontId="23" fillId="0" borderId="11" xfId="0" applyNumberFormat="1" applyFont="1" applyBorder="1" applyAlignment="1">
      <alignment horizontal="center"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23" fillId="0" borderId="30" xfId="0" applyFont="1" applyBorder="1" applyAlignment="1">
      <alignment horizontal="distributed"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14" fillId="0" borderId="0" xfId="2" applyFont="1" applyBorder="1" applyAlignment="1">
      <alignment horizontal="left" vertical="center" wrapText="1"/>
    </xf>
    <xf numFmtId="0" fontId="14" fillId="0" borderId="13"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Border="1" applyAlignment="1">
      <alignment horizontal="center" vertical="center"/>
    </xf>
    <xf numFmtId="0" fontId="14" fillId="0" borderId="7" xfId="2"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xf numFmtId="0" fontId="14" fillId="0" borderId="2"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3" xfId="2" applyFont="1" applyBorder="1" applyAlignment="1">
      <alignment horizontal="center" vertical="center" wrapText="1" shrinkToFit="1"/>
    </xf>
    <xf numFmtId="0" fontId="14" fillId="0" borderId="8" xfId="2" applyFont="1" applyBorder="1" applyAlignment="1">
      <alignment horizontal="center" vertical="center" wrapText="1" shrinkToFi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3" fontId="14" fillId="0" borderId="13" xfId="2" applyNumberFormat="1" applyFont="1" applyBorder="1">
      <alignment vertical="center"/>
    </xf>
    <xf numFmtId="3" fontId="14" fillId="0" borderId="14" xfId="2" applyNumberFormat="1" applyFont="1" applyBorder="1">
      <alignment vertical="center"/>
    </xf>
    <xf numFmtId="3" fontId="14" fillId="0" borderId="2" xfId="2" applyNumberFormat="1" applyFont="1" applyBorder="1" applyAlignment="1">
      <alignment vertical="center" shrinkToFit="1"/>
    </xf>
    <xf numFmtId="3" fontId="14" fillId="0" borderId="3" xfId="2" applyNumberFormat="1" applyFont="1" applyBorder="1" applyAlignment="1">
      <alignment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 xfId="2" applyFont="1" applyBorder="1" applyAlignment="1">
      <alignment vertical="center" shrinkToFit="1"/>
    </xf>
    <xf numFmtId="0" fontId="14" fillId="0" borderId="1" xfId="2" applyFont="1" applyBorder="1" applyAlignment="1">
      <alignment vertical="center"/>
    </xf>
    <xf numFmtId="0" fontId="14" fillId="0" borderId="2"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4" xfId="2" applyFont="1" applyFill="1" applyBorder="1" applyAlignment="1">
      <alignment horizontal="left" vertical="center" wrapText="1"/>
    </xf>
    <xf numFmtId="0" fontId="14" fillId="0" borderId="5" xfId="2" applyFont="1" applyFill="1" applyBorder="1" applyAlignment="1">
      <alignment horizontal="left" vertical="center" wrapText="1"/>
    </xf>
    <xf numFmtId="3" fontId="14" fillId="0" borderId="13" xfId="2" applyNumberFormat="1" applyFont="1" applyFill="1" applyBorder="1">
      <alignment vertical="center"/>
    </xf>
    <xf numFmtId="3" fontId="14" fillId="0" borderId="14" xfId="2" applyNumberFormat="1" applyFont="1" applyFill="1" applyBorder="1">
      <alignment vertical="center"/>
    </xf>
    <xf numFmtId="3" fontId="14" fillId="0" borderId="2" xfId="2" applyNumberFormat="1" applyFont="1" applyBorder="1" applyAlignment="1">
      <alignment vertical="center"/>
    </xf>
    <xf numFmtId="3" fontId="14" fillId="0" borderId="3" xfId="2" applyNumberFormat="1" applyFont="1" applyBorder="1" applyAlignment="1">
      <alignment vertical="center"/>
    </xf>
    <xf numFmtId="0" fontId="14" fillId="0" borderId="4" xfId="2" applyFont="1" applyBorder="1" applyAlignment="1">
      <alignment vertical="center" wrapText="1"/>
    </xf>
    <xf numFmtId="0" fontId="14" fillId="0" borderId="5" xfId="2" applyFont="1" applyBorder="1" applyAlignment="1">
      <alignment vertical="center" wrapText="1"/>
    </xf>
    <xf numFmtId="3" fontId="14" fillId="0" borderId="2" xfId="2" applyNumberFormat="1" applyFont="1" applyBorder="1">
      <alignment vertical="center"/>
    </xf>
    <xf numFmtId="3" fontId="14" fillId="0" borderId="3" xfId="2" applyNumberFormat="1" applyFont="1" applyBorder="1">
      <alignment vertical="center"/>
    </xf>
    <xf numFmtId="0" fontId="14" fillId="0" borderId="1" xfId="2" applyFont="1" applyFill="1" applyBorder="1" applyAlignment="1">
      <alignment vertical="center" wrapText="1"/>
    </xf>
    <xf numFmtId="0" fontId="14" fillId="0" borderId="2" xfId="2" applyFont="1" applyBorder="1" applyAlignment="1">
      <alignment vertical="center" wrapText="1"/>
    </xf>
    <xf numFmtId="0" fontId="14" fillId="0" borderId="3" xfId="2" applyFont="1" applyBorder="1" applyAlignment="1">
      <alignment vertical="center" wrapText="1"/>
    </xf>
    <xf numFmtId="0" fontId="14" fillId="0" borderId="8" xfId="2" applyFont="1" applyBorder="1" applyAlignment="1">
      <alignment vertical="center" wrapText="1"/>
    </xf>
    <xf numFmtId="0" fontId="14" fillId="0" borderId="5" xfId="2" applyFont="1" applyBorder="1" applyAlignment="1">
      <alignment horizontal="center" vertical="center" wrapText="1"/>
    </xf>
    <xf numFmtId="0" fontId="14" fillId="0" borderId="1" xfId="2" applyFont="1" applyBorder="1" applyAlignment="1">
      <alignment vertical="center" wrapText="1"/>
    </xf>
    <xf numFmtId="0" fontId="14" fillId="0" borderId="4" xfId="2" applyFont="1" applyFill="1" applyBorder="1" applyAlignment="1">
      <alignment vertical="center" wrapText="1"/>
    </xf>
    <xf numFmtId="0" fontId="14" fillId="0" borderId="1" xfId="2" applyFont="1" applyFill="1" applyBorder="1" applyAlignment="1">
      <alignment vertical="center" shrinkToFi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8" xfId="2" applyFont="1" applyBorder="1" applyAlignment="1">
      <alignment horizontal="center" vertical="center" wrapText="1"/>
    </xf>
    <xf numFmtId="49" fontId="14" fillId="0" borderId="2" xfId="2" applyNumberFormat="1" applyFont="1" applyBorder="1" applyAlignment="1">
      <alignment horizontal="center" vertical="center" wrapText="1"/>
    </xf>
    <xf numFmtId="49" fontId="14" fillId="0" borderId="5" xfId="2" applyNumberFormat="1" applyFont="1" applyBorder="1" applyAlignment="1">
      <alignment horizontal="center" vertical="center" wrapText="1"/>
    </xf>
    <xf numFmtId="49" fontId="14" fillId="0" borderId="3" xfId="2" applyNumberFormat="1" applyFont="1" applyBorder="1" applyAlignment="1">
      <alignment horizontal="center" vertical="center" wrapText="1"/>
    </xf>
    <xf numFmtId="49" fontId="14" fillId="0" borderId="8" xfId="2" applyNumberFormat="1" applyFont="1" applyBorder="1" applyAlignment="1">
      <alignment horizontal="center" vertical="center" wrapText="1"/>
    </xf>
    <xf numFmtId="0" fontId="14" fillId="0" borderId="1" xfId="2" applyFont="1" applyFill="1" applyBorder="1" applyAlignment="1">
      <alignment horizontal="left" vertical="center" wrapText="1"/>
    </xf>
    <xf numFmtId="0" fontId="14" fillId="0" borderId="5" xfId="2" applyFont="1" applyFill="1" applyBorder="1" applyAlignment="1">
      <alignment vertical="center" wrapText="1"/>
    </xf>
    <xf numFmtId="0" fontId="23" fillId="0" borderId="12" xfId="2" applyFont="1" applyFill="1" applyBorder="1" applyAlignment="1">
      <alignment horizontal="center" vertical="center"/>
    </xf>
    <xf numFmtId="0" fontId="23" fillId="0" borderId="12" xfId="2" applyFont="1" applyFill="1" applyBorder="1" applyAlignment="1">
      <alignment horizontal="center" vertical="center" wrapText="1"/>
    </xf>
    <xf numFmtId="0" fontId="52" fillId="0" borderId="0" xfId="2" applyFont="1" applyFill="1">
      <alignment vertical="center"/>
    </xf>
    <xf numFmtId="49" fontId="54" fillId="0" borderId="0" xfId="2" applyNumberFormat="1" applyFont="1" applyFill="1" applyAlignment="1">
      <alignment horizontal="left" vertical="center"/>
    </xf>
    <xf numFmtId="0" fontId="56" fillId="0" borderId="0" xfId="2" applyFont="1" applyFill="1">
      <alignment vertical="center"/>
    </xf>
    <xf numFmtId="0" fontId="58" fillId="0" borderId="0" xfId="2" applyFont="1" applyFill="1">
      <alignment vertical="center"/>
    </xf>
    <xf numFmtId="0" fontId="23" fillId="0" borderId="12" xfId="2" applyFont="1" applyFill="1" applyBorder="1" applyAlignment="1">
      <alignment horizontal="center" vertical="center" shrinkToFit="1"/>
    </xf>
    <xf numFmtId="176" fontId="23" fillId="0" borderId="12" xfId="2" applyNumberFormat="1" applyFont="1" applyFill="1" applyBorder="1" applyAlignment="1">
      <alignment horizontal="center" vertical="center"/>
    </xf>
    <xf numFmtId="0" fontId="14" fillId="0" borderId="12" xfId="2" applyFont="1" applyFill="1" applyBorder="1" applyAlignment="1">
      <alignment horizontal="center" vertical="center" wrapText="1"/>
    </xf>
    <xf numFmtId="176" fontId="14" fillId="0" borderId="12" xfId="2" applyNumberFormat="1" applyFont="1" applyFill="1" applyBorder="1" applyAlignment="1">
      <alignment horizontal="center" vertical="center"/>
    </xf>
    <xf numFmtId="0" fontId="14" fillId="0" borderId="12" xfId="2" applyFont="1" applyFill="1" applyBorder="1" applyAlignment="1">
      <alignment horizontal="center" vertical="center"/>
    </xf>
    <xf numFmtId="37" fontId="14" fillId="0" borderId="12" xfId="2" applyNumberFormat="1" applyFont="1" applyFill="1" applyBorder="1">
      <alignment vertical="center"/>
    </xf>
    <xf numFmtId="37" fontId="14" fillId="0" borderId="13" xfId="2" applyNumberFormat="1" applyFont="1" applyFill="1" applyBorder="1" applyAlignment="1">
      <alignment vertical="center"/>
    </xf>
    <xf numFmtId="37" fontId="14" fillId="0" borderId="15" xfId="2" applyNumberFormat="1" applyFont="1" applyFill="1" applyBorder="1" applyAlignment="1">
      <alignment vertical="center"/>
    </xf>
    <xf numFmtId="37" fontId="14" fillId="0" borderId="14" xfId="2" applyNumberFormat="1" applyFont="1" applyFill="1" applyBorder="1" applyAlignment="1">
      <alignment vertical="center"/>
    </xf>
    <xf numFmtId="37" fontId="23" fillId="0" borderId="12" xfId="2" applyNumberFormat="1" applyFont="1" applyFill="1" applyBorder="1">
      <alignment vertical="center"/>
    </xf>
    <xf numFmtId="176" fontId="23" fillId="0" borderId="12" xfId="2" applyNumberFormat="1" applyFont="1" applyFill="1" applyBorder="1" applyAlignment="1">
      <alignment vertical="center" wrapText="1"/>
    </xf>
    <xf numFmtId="0" fontId="13" fillId="0" borderId="0" xfId="2" applyFont="1">
      <alignment vertical="center"/>
    </xf>
    <xf numFmtId="0" fontId="12" fillId="0" borderId="0" xfId="2" applyFont="1">
      <alignment vertical="center"/>
    </xf>
    <xf numFmtId="0" fontId="14" fillId="0" borderId="12" xfId="2" applyFont="1" applyBorder="1" applyAlignment="1">
      <alignment horizontal="center" vertical="center" wrapText="1"/>
    </xf>
    <xf numFmtId="0" fontId="20" fillId="0" borderId="12" xfId="2" applyFont="1" applyBorder="1" applyAlignment="1">
      <alignment horizontal="center" vertical="center"/>
    </xf>
    <xf numFmtId="0" fontId="16" fillId="0" borderId="12" xfId="2" applyFont="1" applyBorder="1" applyAlignment="1">
      <alignment horizontal="left" vertical="center" wrapText="1"/>
    </xf>
    <xf numFmtId="0" fontId="14" fillId="0" borderId="12" xfId="2" applyFont="1" applyBorder="1" applyAlignment="1">
      <alignment horizontal="left" vertical="center" wrapText="1"/>
    </xf>
    <xf numFmtId="0" fontId="14" fillId="0" borderId="10" xfId="2" applyFont="1" applyBorder="1" applyAlignment="1">
      <alignment vertical="center"/>
    </xf>
    <xf numFmtId="0" fontId="14" fillId="0" borderId="30" xfId="2" applyFont="1" applyBorder="1" applyAlignment="1">
      <alignment vertical="center"/>
    </xf>
    <xf numFmtId="0" fontId="14" fillId="0" borderId="11" xfId="2" applyFont="1" applyBorder="1" applyAlignment="1">
      <alignment vertical="center"/>
    </xf>
    <xf numFmtId="0" fontId="14" fillId="0" borderId="12" xfId="2" applyFont="1" applyBorder="1" applyAlignment="1">
      <alignment horizontal="center" vertical="center" wrapText="1" shrinkToFit="1"/>
    </xf>
    <xf numFmtId="0" fontId="20" fillId="0" borderId="39" xfId="2" applyFont="1" applyBorder="1" applyAlignment="1">
      <alignment horizontal="center" vertical="center"/>
    </xf>
    <xf numFmtId="0" fontId="14" fillId="0" borderId="40" xfId="2" applyFont="1" applyBorder="1" applyAlignment="1">
      <alignment horizontal="center" vertical="center"/>
    </xf>
    <xf numFmtId="181" fontId="14" fillId="0" borderId="12" xfId="2" applyNumberFormat="1" applyFont="1" applyBorder="1" applyAlignment="1">
      <alignment horizontal="right" vertical="center"/>
    </xf>
    <xf numFmtId="182" fontId="14" fillId="0" borderId="12" xfId="2" applyNumberFormat="1" applyFont="1" applyBorder="1" applyAlignment="1">
      <alignment horizontal="right" vertical="center"/>
    </xf>
    <xf numFmtId="0" fontId="61" fillId="0" borderId="12" xfId="2" applyFont="1" applyBorder="1" applyAlignment="1">
      <alignment horizontal="left" vertical="center"/>
    </xf>
    <xf numFmtId="0" fontId="14" fillId="0" borderId="12" xfId="2" applyFont="1" applyBorder="1" applyAlignment="1">
      <alignment horizontal="left" vertical="center"/>
    </xf>
    <xf numFmtId="0" fontId="20" fillId="0" borderId="41" xfId="2" applyFont="1" applyBorder="1" applyAlignment="1">
      <alignment horizontal="center" vertical="center"/>
    </xf>
    <xf numFmtId="0" fontId="14" fillId="0" borderId="42" xfId="2" applyFont="1" applyBorder="1" applyAlignment="1">
      <alignment horizontal="center" vertical="center"/>
    </xf>
    <xf numFmtId="0" fontId="18" fillId="0" borderId="0" xfId="2" applyFont="1" applyBorder="1" applyAlignment="1">
      <alignment horizontal="center" vertical="center" shrinkToFit="1"/>
    </xf>
    <xf numFmtId="0" fontId="12" fillId="0" borderId="0" xfId="2" applyFont="1" applyAlignment="1">
      <alignment horizontal="left" vertical="center"/>
    </xf>
    <xf numFmtId="49" fontId="14" fillId="0" borderId="0" xfId="2" applyNumberFormat="1" applyFont="1" applyAlignment="1">
      <alignment horizontal="left" vertical="center"/>
    </xf>
    <xf numFmtId="56" fontId="14" fillId="0" borderId="12" xfId="2" applyNumberFormat="1" applyFont="1" applyBorder="1" applyAlignment="1">
      <alignment horizontal="center" vertical="center"/>
    </xf>
    <xf numFmtId="0" fontId="19" fillId="0" borderId="12" xfId="2" applyFont="1" applyBorder="1" applyAlignment="1">
      <alignment horizontal="center" vertical="center"/>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58" fontId="14" fillId="0" borderId="2" xfId="0" applyNumberFormat="1" applyFont="1" applyFill="1" applyBorder="1" applyAlignment="1" applyProtection="1">
      <alignment horizontal="left" vertical="center"/>
      <protection locked="0"/>
    </xf>
    <xf numFmtId="58" fontId="14" fillId="0" borderId="5" xfId="0" applyNumberFormat="1"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wrapText="1"/>
      <protection locked="0"/>
    </xf>
    <xf numFmtId="58" fontId="14" fillId="0" borderId="3" xfId="0" applyNumberFormat="1" applyFont="1" applyFill="1" applyBorder="1" applyAlignment="1" applyProtection="1">
      <alignment horizontal="left" vertical="center"/>
      <protection locked="0"/>
    </xf>
    <xf numFmtId="58" fontId="14" fillId="0" borderId="8" xfId="0" applyNumberFormat="1"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58" fontId="14" fillId="0" borderId="4" xfId="0" applyNumberFormat="1" applyFont="1" applyFill="1" applyBorder="1" applyAlignment="1" applyProtection="1">
      <alignment horizontal="left" vertical="center"/>
      <protection locked="0"/>
    </xf>
    <xf numFmtId="0" fontId="14" fillId="0" borderId="2"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58" fontId="14" fillId="0" borderId="1" xfId="0" applyNumberFormat="1" applyFont="1" applyFill="1" applyBorder="1" applyAlignment="1" applyProtection="1">
      <alignment horizontal="left" vertical="center"/>
      <protection locked="0"/>
    </xf>
    <xf numFmtId="0" fontId="23" fillId="0" borderId="0" xfId="0" applyFont="1" applyFill="1"/>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18" fillId="0" borderId="12"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0" fontId="18" fillId="0" borderId="12" xfId="0" applyFont="1" applyFill="1" applyBorder="1" applyAlignment="1" applyProtection="1">
      <alignment vertical="center" wrapText="1"/>
      <protection locked="0"/>
    </xf>
    <xf numFmtId="0" fontId="14" fillId="0" borderId="0" xfId="0" applyFont="1" applyFill="1" applyAlignment="1" applyProtection="1">
      <alignment horizontal="left" vertical="center" wrapText="1"/>
      <protection locked="0"/>
    </xf>
    <xf numFmtId="0" fontId="18" fillId="0" borderId="12"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6"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 xfId="2" applyFont="1" applyBorder="1" applyAlignment="1">
      <alignment horizontal="center" vertical="center" wrapText="1"/>
    </xf>
    <xf numFmtId="184" fontId="14" fillId="0" borderId="12" xfId="2" applyNumberFormat="1" applyFont="1" applyFill="1" applyBorder="1" applyAlignment="1">
      <alignment horizontal="right" vertical="center"/>
    </xf>
    <xf numFmtId="184" fontId="14" fillId="0" borderId="12" xfId="2" applyNumberFormat="1" applyFont="1" applyFill="1" applyBorder="1">
      <alignment vertical="center"/>
    </xf>
    <xf numFmtId="176" fontId="14" fillId="0" borderId="12" xfId="2" applyNumberFormat="1" applyFont="1" applyFill="1" applyBorder="1" applyAlignment="1">
      <alignment horizontal="right" vertical="center"/>
    </xf>
    <xf numFmtId="176" fontId="14" fillId="0" borderId="43" xfId="2" applyNumberFormat="1" applyFont="1" applyFill="1" applyBorder="1" applyAlignment="1">
      <alignment horizontal="left" vertical="center"/>
    </xf>
    <xf numFmtId="0" fontId="14" fillId="0" borderId="43" xfId="2" applyFont="1" applyFill="1" applyBorder="1" applyAlignment="1">
      <alignment horizontal="left" vertical="center" shrinkToFit="1"/>
    </xf>
    <xf numFmtId="0" fontId="19" fillId="0" borderId="12" xfId="2" applyFont="1" applyFill="1" applyBorder="1" applyAlignment="1">
      <alignment horizontal="center" vertical="center" wrapText="1"/>
    </xf>
    <xf numFmtId="0" fontId="14" fillId="0" borderId="43" xfId="2" applyFont="1" applyFill="1" applyBorder="1" applyAlignment="1">
      <alignment horizontal="left" vertical="center"/>
    </xf>
    <xf numFmtId="176" fontId="14" fillId="0" borderId="45" xfId="2" applyNumberFormat="1" applyFont="1" applyFill="1" applyBorder="1" applyAlignment="1">
      <alignment horizontal="left" vertical="center"/>
    </xf>
    <xf numFmtId="176" fontId="14" fillId="0" borderId="12" xfId="2" applyNumberFormat="1" applyFont="1" applyFill="1" applyBorder="1">
      <alignment vertical="center"/>
    </xf>
    <xf numFmtId="58" fontId="14" fillId="0" borderId="10" xfId="2" applyNumberFormat="1" applyFont="1" applyBorder="1" applyAlignment="1">
      <alignment horizontal="center" vertical="center"/>
    </xf>
    <xf numFmtId="58" fontId="14" fillId="0" borderId="30" xfId="2" applyNumberFormat="1" applyFont="1" applyBorder="1" applyAlignment="1">
      <alignment horizontal="center" vertical="center"/>
    </xf>
    <xf numFmtId="58" fontId="14" fillId="0" borderId="11" xfId="2" applyNumberFormat="1"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49" xfId="2" applyFont="1" applyBorder="1" applyAlignment="1">
      <alignment horizontal="center" vertical="center"/>
    </xf>
    <xf numFmtId="0" fontId="14" fillId="0" borderId="43" xfId="2" applyFont="1" applyBorder="1" applyAlignment="1">
      <alignment horizontal="center" vertical="center"/>
    </xf>
    <xf numFmtId="0" fontId="14" fillId="0" borderId="30" xfId="2" applyNumberFormat="1" applyFont="1" applyFill="1" applyBorder="1" applyAlignment="1">
      <alignment horizontal="right" vertical="center"/>
    </xf>
    <xf numFmtId="0" fontId="14" fillId="0" borderId="52" xfId="2" applyNumberFormat="1" applyFont="1" applyFill="1" applyBorder="1" applyAlignment="1">
      <alignment horizontal="right" vertical="center"/>
    </xf>
    <xf numFmtId="0" fontId="14" fillId="0" borderId="12" xfId="2" applyFont="1" applyBorder="1" applyAlignment="1">
      <alignment horizontal="center" vertical="center" shrinkToFit="1"/>
    </xf>
    <xf numFmtId="0" fontId="14" fillId="0" borderId="14" xfId="2" applyNumberFormat="1" applyFont="1" applyFill="1" applyBorder="1" applyAlignment="1">
      <alignment horizontal="right" vertical="center"/>
    </xf>
    <xf numFmtId="0" fontId="14" fillId="0" borderId="0" xfId="2" applyNumberFormat="1" applyFont="1" applyFill="1" applyBorder="1" applyAlignment="1">
      <alignment horizontal="right" vertical="center"/>
    </xf>
    <xf numFmtId="0" fontId="14" fillId="0" borderId="55" xfId="2" applyNumberFormat="1" applyFont="1" applyFill="1" applyBorder="1" applyAlignment="1">
      <alignment horizontal="right" vertical="center"/>
    </xf>
    <xf numFmtId="0" fontId="14" fillId="0" borderId="50" xfId="2" applyFont="1" applyFill="1" applyBorder="1" applyAlignment="1">
      <alignment horizontal="right" vertical="center"/>
    </xf>
    <xf numFmtId="0" fontId="14" fillId="0" borderId="51" xfId="2" applyFont="1" applyFill="1" applyBorder="1" applyAlignment="1">
      <alignment horizontal="right" vertical="center"/>
    </xf>
    <xf numFmtId="0" fontId="14" fillId="0" borderId="52" xfId="2" applyFont="1" applyFill="1" applyBorder="1" applyAlignment="1">
      <alignment horizontal="right" vertical="center"/>
    </xf>
    <xf numFmtId="0" fontId="19" fillId="0" borderId="53" xfId="2" applyFont="1" applyFill="1" applyBorder="1" applyAlignment="1">
      <alignment horizontal="center" vertical="top"/>
    </xf>
    <xf numFmtId="0" fontId="19" fillId="0" borderId="54" xfId="2" applyFont="1" applyFill="1" applyBorder="1" applyAlignment="1">
      <alignment horizontal="center" vertical="top"/>
    </xf>
    <xf numFmtId="0" fontId="14" fillId="0" borderId="53" xfId="2" applyFont="1" applyFill="1" applyBorder="1" applyAlignment="1">
      <alignment horizontal="right" vertical="center"/>
    </xf>
    <xf numFmtId="0" fontId="14" fillId="0" borderId="10" xfId="2" applyNumberFormat="1" applyFont="1" applyFill="1" applyBorder="1" applyAlignment="1">
      <alignment horizontal="right" vertical="center"/>
    </xf>
    <xf numFmtId="0" fontId="14" fillId="0" borderId="12" xfId="2" applyNumberFormat="1" applyFont="1" applyFill="1" applyBorder="1" applyAlignment="1">
      <alignment horizontal="right" vertical="center"/>
    </xf>
    <xf numFmtId="185" fontId="14" fillId="0" borderId="0" xfId="2" applyNumberFormat="1" applyFont="1">
      <alignment vertical="center"/>
    </xf>
    <xf numFmtId="3" fontId="14" fillId="0" borderId="12" xfId="2" applyNumberFormat="1" applyFont="1" applyFill="1" applyBorder="1" applyAlignment="1">
      <alignment horizontal="right" vertical="center"/>
    </xf>
    <xf numFmtId="0" fontId="14" fillId="0" borderId="1" xfId="2" applyNumberFormat="1" applyFont="1" applyFill="1" applyBorder="1" applyAlignment="1">
      <alignment horizontal="right" vertical="center"/>
    </xf>
    <xf numFmtId="0" fontId="14" fillId="0" borderId="56" xfId="2" applyNumberFormat="1" applyFont="1" applyFill="1" applyBorder="1" applyAlignment="1">
      <alignment horizontal="right" vertical="center"/>
    </xf>
    <xf numFmtId="0" fontId="14" fillId="0" borderId="0" xfId="2" applyFont="1" applyFill="1" applyAlignment="1">
      <alignment horizontal="right" vertical="center"/>
    </xf>
    <xf numFmtId="0" fontId="14" fillId="0" borderId="12" xfId="2" applyFont="1" applyFill="1" applyBorder="1" applyAlignment="1">
      <alignment horizontal="center" vertical="center" shrinkToFit="1"/>
    </xf>
    <xf numFmtId="0" fontId="14" fillId="0" borderId="12" xfId="2" applyFont="1" applyFill="1" applyBorder="1" applyAlignment="1">
      <alignment horizontal="center" vertical="center" wrapText="1" shrinkToFit="1"/>
    </xf>
    <xf numFmtId="0" fontId="14" fillId="0" borderId="13" xfId="2" applyFont="1" applyFill="1" applyBorder="1" applyAlignment="1">
      <alignment horizontal="center" vertical="center" shrinkToFit="1"/>
    </xf>
    <xf numFmtId="0" fontId="14" fillId="0" borderId="11" xfId="2" applyFont="1" applyFill="1" applyBorder="1" applyAlignment="1">
      <alignment horizontal="center" vertical="center" wrapText="1" shrinkToFit="1"/>
    </xf>
    <xf numFmtId="0" fontId="14" fillId="0" borderId="12" xfId="2" applyFont="1" applyFill="1" applyBorder="1" applyAlignment="1">
      <alignment vertical="center" wrapText="1"/>
    </xf>
    <xf numFmtId="3" fontId="12" fillId="0" borderId="12" xfId="2" applyNumberFormat="1" applyFont="1" applyFill="1" applyBorder="1" applyAlignment="1">
      <alignment horizontal="right" vertical="center"/>
    </xf>
    <xf numFmtId="3" fontId="12" fillId="0" borderId="12" xfId="3" applyNumberFormat="1" applyFont="1" applyFill="1" applyBorder="1" applyAlignment="1">
      <alignment horizontal="right" vertical="center"/>
    </xf>
    <xf numFmtId="0" fontId="14" fillId="0" borderId="10" xfId="2" applyFont="1" applyFill="1" applyBorder="1" applyAlignment="1">
      <alignment horizontal="center" vertical="center" wrapText="1" shrinkToFit="1"/>
    </xf>
    <xf numFmtId="0" fontId="14" fillId="0" borderId="10" xfId="2" applyFont="1" applyFill="1" applyBorder="1" applyAlignment="1">
      <alignment horizontal="center" vertical="center" shrinkToFit="1"/>
    </xf>
    <xf numFmtId="0" fontId="14" fillId="0" borderId="30" xfId="2" applyFont="1" applyFill="1" applyBorder="1" applyAlignment="1">
      <alignment horizontal="center" vertical="center" wrapText="1" shrinkToFit="1"/>
    </xf>
    <xf numFmtId="3" fontId="12" fillId="0" borderId="14" xfId="2" applyNumberFormat="1" applyFont="1" applyFill="1" applyBorder="1" applyAlignment="1">
      <alignment horizontal="right" vertical="center"/>
    </xf>
    <xf numFmtId="3" fontId="12" fillId="0" borderId="12" xfId="2" applyNumberFormat="1" applyFont="1" applyFill="1" applyBorder="1" applyAlignment="1">
      <alignment horizontal="right" vertical="center" wrapText="1"/>
    </xf>
    <xf numFmtId="3" fontId="12" fillId="0" borderId="12" xfId="2" applyNumberFormat="1" applyFont="1" applyFill="1" applyBorder="1" applyAlignment="1">
      <alignment horizontal="right" vertical="center" shrinkToFit="1"/>
    </xf>
    <xf numFmtId="3" fontId="12" fillId="0" borderId="13" xfId="2" applyNumberFormat="1" applyFont="1" applyFill="1" applyBorder="1" applyAlignment="1">
      <alignment horizontal="right" vertical="center" wrapText="1"/>
    </xf>
    <xf numFmtId="3" fontId="12" fillId="0" borderId="14" xfId="2" applyNumberFormat="1" applyFont="1" applyFill="1" applyBorder="1" applyAlignment="1">
      <alignment horizontal="right" vertical="center" wrapText="1"/>
    </xf>
    <xf numFmtId="0" fontId="14" fillId="0" borderId="10"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12" xfId="2" applyFont="1" applyFill="1" applyBorder="1">
      <alignment vertical="center"/>
    </xf>
    <xf numFmtId="0" fontId="14" fillId="0" borderId="12" xfId="2" applyFont="1" applyFill="1" applyBorder="1" applyAlignment="1">
      <alignment horizontal="justify" vertical="center"/>
    </xf>
    <xf numFmtId="0" fontId="14" fillId="0" borderId="0" xfId="2" applyFont="1" applyFill="1" applyAlignment="1">
      <alignment horizontal="center" vertical="center"/>
    </xf>
    <xf numFmtId="0" fontId="14" fillId="0" borderId="30" xfId="2" applyFont="1" applyFill="1" applyBorder="1" applyAlignment="1">
      <alignment horizontal="center" vertical="center"/>
    </xf>
    <xf numFmtId="3" fontId="14" fillId="0" borderId="12" xfId="3" applyNumberFormat="1" applyFont="1" applyFill="1" applyBorder="1" applyAlignment="1">
      <alignment horizontal="right" vertical="center"/>
    </xf>
    <xf numFmtId="0" fontId="14" fillId="0" borderId="12" xfId="2" applyFont="1" applyFill="1" applyBorder="1" applyAlignment="1">
      <alignment horizontal="left" vertical="center" wrapText="1"/>
    </xf>
    <xf numFmtId="0" fontId="14" fillId="0" borderId="2" xfId="2" applyFont="1" applyFill="1" applyBorder="1" applyAlignment="1">
      <alignment horizontal="right" vertical="center"/>
    </xf>
    <xf numFmtId="0" fontId="14" fillId="0" borderId="4" xfId="2" applyFont="1" applyFill="1" applyBorder="1" applyAlignment="1">
      <alignment horizontal="right" vertical="center"/>
    </xf>
    <xf numFmtId="0" fontId="14" fillId="0" borderId="5" xfId="2" applyFont="1" applyFill="1" applyBorder="1" applyAlignment="1">
      <alignment horizontal="right" vertical="center"/>
    </xf>
    <xf numFmtId="0" fontId="14" fillId="0" borderId="3" xfId="2" applyFont="1" applyFill="1" applyBorder="1" applyAlignment="1">
      <alignment horizontal="right" vertical="center"/>
    </xf>
    <xf numFmtId="0" fontId="14" fillId="0" borderId="1" xfId="2" applyFont="1" applyFill="1" applyBorder="1" applyAlignment="1">
      <alignment horizontal="right" vertical="center"/>
    </xf>
    <xf numFmtId="0" fontId="14" fillId="0" borderId="8" xfId="2" applyFont="1" applyFill="1" applyBorder="1" applyAlignment="1">
      <alignment horizontal="right" vertical="center"/>
    </xf>
    <xf numFmtId="0" fontId="14" fillId="0" borderId="2" xfId="2" applyFont="1" applyFill="1" applyBorder="1" applyAlignment="1">
      <alignment horizontal="center"/>
    </xf>
    <xf numFmtId="0" fontId="14" fillId="0" borderId="4" xfId="2" applyFont="1" applyFill="1" applyBorder="1" applyAlignment="1">
      <alignment horizontal="center"/>
    </xf>
    <xf numFmtId="0" fontId="14" fillId="0" borderId="5" xfId="2" applyFont="1" applyFill="1" applyBorder="1" applyAlignment="1">
      <alignment horizontal="center"/>
    </xf>
    <xf numFmtId="0" fontId="14" fillId="0" borderId="1"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3" xfId="2" applyFont="1" applyFill="1" applyBorder="1" applyAlignment="1">
      <alignment horizontal="center" vertical="top"/>
    </xf>
    <xf numFmtId="0" fontId="14" fillId="0" borderId="1" xfId="2" applyFont="1" applyFill="1" applyBorder="1" applyAlignment="1">
      <alignment horizontal="center" vertical="top"/>
    </xf>
    <xf numFmtId="0" fontId="14" fillId="0" borderId="8" xfId="2" applyFont="1" applyFill="1" applyBorder="1" applyAlignment="1">
      <alignment horizontal="center" vertical="top"/>
    </xf>
    <xf numFmtId="0" fontId="14" fillId="0" borderId="59" xfId="2" applyFont="1" applyFill="1" applyBorder="1" applyAlignment="1">
      <alignment horizontal="left" vertical="top"/>
    </xf>
    <xf numFmtId="0" fontId="14" fillId="0" borderId="44" xfId="2" applyFont="1" applyFill="1" applyBorder="1" applyAlignment="1">
      <alignment horizontal="left" vertical="top"/>
    </xf>
    <xf numFmtId="0" fontId="14" fillId="0" borderId="60" xfId="2" applyFont="1" applyFill="1" applyBorder="1" applyAlignment="1">
      <alignment horizontal="left" vertical="top"/>
    </xf>
    <xf numFmtId="0" fontId="14" fillId="0" borderId="2" xfId="2" applyFont="1" applyFill="1" applyBorder="1" applyAlignment="1">
      <alignment horizontal="left"/>
    </xf>
    <xf numFmtId="0" fontId="14" fillId="0" borderId="4" xfId="2" applyFont="1" applyFill="1" applyBorder="1" applyAlignment="1">
      <alignment horizontal="left"/>
    </xf>
    <xf numFmtId="0" fontId="14" fillId="0" borderId="5" xfId="2" applyFont="1" applyFill="1" applyBorder="1" applyAlignment="1">
      <alignment horizontal="left"/>
    </xf>
    <xf numFmtId="0" fontId="14" fillId="0" borderId="2" xfId="2" applyFont="1" applyFill="1" applyBorder="1" applyAlignment="1">
      <alignment horizontal="left" vertical="center"/>
    </xf>
    <xf numFmtId="0" fontId="14" fillId="0" borderId="4" xfId="2" applyFont="1" applyFill="1" applyBorder="1" applyAlignment="1">
      <alignment horizontal="left" vertical="center"/>
    </xf>
    <xf numFmtId="0" fontId="14" fillId="0" borderId="5" xfId="2" applyFont="1" applyFill="1" applyBorder="1" applyAlignment="1">
      <alignment horizontal="left" vertical="center"/>
    </xf>
    <xf numFmtId="0" fontId="14" fillId="0" borderId="3" xfId="2" applyFont="1" applyFill="1" applyBorder="1" applyAlignment="1">
      <alignment horizontal="left" vertical="center"/>
    </xf>
    <xf numFmtId="0" fontId="14" fillId="0" borderId="1" xfId="2" applyFont="1" applyFill="1" applyBorder="1" applyAlignment="1">
      <alignment horizontal="left" vertical="center"/>
    </xf>
    <xf numFmtId="0" fontId="14" fillId="0" borderId="8" xfId="2" applyFont="1" applyFill="1" applyBorder="1" applyAlignment="1">
      <alignment horizontal="left" vertical="center"/>
    </xf>
    <xf numFmtId="3" fontId="14" fillId="0" borderId="2" xfId="2" applyNumberFormat="1" applyFont="1" applyFill="1" applyBorder="1" applyAlignment="1">
      <alignment horizontal="right" vertical="center"/>
    </xf>
    <xf numFmtId="3" fontId="14" fillId="0" borderId="4" xfId="2" applyNumberFormat="1" applyFont="1" applyFill="1" applyBorder="1" applyAlignment="1">
      <alignment horizontal="right" vertical="center"/>
    </xf>
    <xf numFmtId="3" fontId="14" fillId="0" borderId="5" xfId="2" applyNumberFormat="1" applyFont="1" applyFill="1" applyBorder="1" applyAlignment="1">
      <alignment horizontal="right" vertical="center"/>
    </xf>
    <xf numFmtId="3" fontId="14" fillId="0" borderId="3" xfId="2" applyNumberFormat="1" applyFont="1" applyFill="1" applyBorder="1" applyAlignment="1">
      <alignment horizontal="right" vertical="center"/>
    </xf>
    <xf numFmtId="3" fontId="14" fillId="0" borderId="1" xfId="2" applyNumberFormat="1" applyFont="1" applyFill="1" applyBorder="1" applyAlignment="1">
      <alignment horizontal="right" vertical="center"/>
    </xf>
    <xf numFmtId="3" fontId="14" fillId="0" borderId="8" xfId="2" applyNumberFormat="1" applyFont="1" applyFill="1" applyBorder="1" applyAlignment="1">
      <alignment horizontal="right" vertical="center"/>
    </xf>
    <xf numFmtId="38" fontId="14" fillId="0" borderId="12" xfId="3" applyFont="1" applyFill="1" applyBorder="1">
      <alignment vertical="center"/>
    </xf>
    <xf numFmtId="0" fontId="14" fillId="0" borderId="6" xfId="2" applyFont="1" applyFill="1" applyBorder="1" applyAlignment="1">
      <alignment horizontal="center" vertical="center"/>
    </xf>
    <xf numFmtId="0" fontId="14" fillId="0" borderId="0" xfId="2" applyFont="1" applyFill="1" applyBorder="1" applyAlignment="1">
      <alignment horizontal="center" vertical="center"/>
    </xf>
    <xf numFmtId="178" fontId="14" fillId="0" borderId="10" xfId="2" applyNumberFormat="1" applyFont="1" applyFill="1" applyBorder="1" applyAlignment="1">
      <alignment horizontal="right" vertical="center"/>
    </xf>
    <xf numFmtId="178" fontId="14" fillId="0" borderId="30" xfId="2" applyNumberFormat="1" applyFont="1" applyFill="1" applyBorder="1" applyAlignment="1">
      <alignment horizontal="right" vertical="center"/>
    </xf>
    <xf numFmtId="178" fontId="14" fillId="0" borderId="11" xfId="2" applyNumberFormat="1" applyFont="1" applyFill="1" applyBorder="1" applyAlignment="1">
      <alignment horizontal="right" vertical="center"/>
    </xf>
    <xf numFmtId="0" fontId="14" fillId="0" borderId="12" xfId="2" applyFont="1" applyFill="1" applyBorder="1" applyAlignment="1">
      <alignment horizontal="right" vertical="center"/>
    </xf>
    <xf numFmtId="0" fontId="14" fillId="0" borderId="10" xfId="2" applyFont="1" applyFill="1" applyBorder="1" applyAlignment="1">
      <alignment horizontal="right" vertical="center"/>
    </xf>
    <xf numFmtId="40" fontId="14" fillId="0" borderId="12" xfId="3" applyNumberFormat="1" applyFont="1" applyFill="1" applyBorder="1" applyAlignment="1">
      <alignment horizontal="right" vertical="center"/>
    </xf>
    <xf numFmtId="40" fontId="14" fillId="0" borderId="10" xfId="3" applyNumberFormat="1" applyFont="1" applyFill="1" applyBorder="1" applyAlignment="1">
      <alignment horizontal="right" vertical="center"/>
    </xf>
    <xf numFmtId="38" fontId="14" fillId="0" borderId="12" xfId="3" applyFont="1" applyFill="1" applyBorder="1" applyAlignment="1">
      <alignment horizontal="right" vertical="center"/>
    </xf>
    <xf numFmtId="0" fontId="18" fillId="0" borderId="12" xfId="2" applyFont="1" applyFill="1" applyBorder="1" applyAlignment="1">
      <alignment horizontal="center" vertical="center" wrapText="1"/>
    </xf>
    <xf numFmtId="0" fontId="19" fillId="0" borderId="12" xfId="2" applyFont="1" applyFill="1" applyBorder="1" applyAlignment="1">
      <alignment horizontal="center" vertical="center"/>
    </xf>
    <xf numFmtId="0" fontId="14" fillId="0" borderId="14" xfId="2" applyFont="1" applyFill="1" applyBorder="1" applyAlignment="1">
      <alignment horizontal="center" vertical="center"/>
    </xf>
    <xf numFmtId="0" fontId="16" fillId="0" borderId="12" xfId="2" applyFont="1" applyFill="1" applyBorder="1" applyAlignment="1">
      <alignment horizontal="center" vertical="center"/>
    </xf>
    <xf numFmtId="3" fontId="14" fillId="0" borderId="12" xfId="3" applyNumberFormat="1" applyFont="1" applyFill="1" applyBorder="1">
      <alignment vertical="center"/>
    </xf>
    <xf numFmtId="3" fontId="14" fillId="0" borderId="12" xfId="3" applyNumberFormat="1" applyFont="1" applyFill="1" applyBorder="1" applyAlignment="1">
      <alignment vertical="center"/>
    </xf>
    <xf numFmtId="0" fontId="14" fillId="0" borderId="12" xfId="2" applyFont="1" applyFill="1" applyBorder="1" applyAlignment="1">
      <alignment vertical="center"/>
    </xf>
    <xf numFmtId="3" fontId="14" fillId="0" borderId="12" xfId="3" applyNumberFormat="1" applyFont="1" applyFill="1" applyBorder="1" applyAlignment="1">
      <alignment horizontal="center" vertical="center"/>
    </xf>
    <xf numFmtId="3" fontId="14" fillId="0" borderId="10" xfId="3" applyNumberFormat="1" applyFont="1" applyFill="1" applyBorder="1">
      <alignment vertical="center"/>
    </xf>
    <xf numFmtId="3" fontId="14" fillId="0" borderId="11" xfId="3" applyNumberFormat="1" applyFont="1" applyFill="1" applyBorder="1">
      <alignment vertical="center"/>
    </xf>
    <xf numFmtId="0" fontId="14" fillId="0" borderId="12" xfId="2" applyFont="1" applyFill="1" applyBorder="1" applyAlignment="1">
      <alignment horizontal="center" vertical="center" textRotation="255" wrapText="1"/>
    </xf>
    <xf numFmtId="3" fontId="14" fillId="0" borderId="10" xfId="3" applyNumberFormat="1" applyFont="1" applyFill="1" applyBorder="1" applyAlignment="1">
      <alignment vertical="center"/>
    </xf>
    <xf numFmtId="3" fontId="14" fillId="0" borderId="11" xfId="3" applyNumberFormat="1" applyFont="1" applyFill="1" applyBorder="1" applyAlignment="1">
      <alignment vertical="center"/>
    </xf>
    <xf numFmtId="3" fontId="14" fillId="0" borderId="30" xfId="3" applyNumberFormat="1" applyFont="1" applyFill="1" applyBorder="1">
      <alignment vertical="center"/>
    </xf>
    <xf numFmtId="3" fontId="14" fillId="0" borderId="30" xfId="3" applyNumberFormat="1" applyFont="1" applyFill="1" applyBorder="1" applyAlignment="1">
      <alignment vertical="center"/>
    </xf>
    <xf numFmtId="0" fontId="67" fillId="0" borderId="1" xfId="2" applyFont="1" applyFill="1" applyBorder="1" applyAlignment="1">
      <alignment horizontal="center" vertical="center"/>
    </xf>
    <xf numFmtId="0" fontId="12" fillId="0" borderId="1" xfId="2" applyFont="1" applyFill="1" applyBorder="1" applyAlignment="1">
      <alignment horizontal="center" vertical="center"/>
    </xf>
    <xf numFmtId="0" fontId="16" fillId="0" borderId="30" xfId="2" applyFont="1" applyFill="1" applyBorder="1" applyAlignment="1">
      <alignment horizontal="distributed" vertical="center"/>
    </xf>
    <xf numFmtId="0" fontId="16" fillId="0" borderId="10" xfId="2" applyFont="1" applyFill="1" applyBorder="1" applyAlignment="1">
      <alignment horizontal="center" vertical="center"/>
    </xf>
    <xf numFmtId="0" fontId="16" fillId="0" borderId="30"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5" xfId="2" applyFont="1" applyFill="1" applyBorder="1" applyAlignment="1">
      <alignment horizontal="center" vertical="center"/>
    </xf>
    <xf numFmtId="178" fontId="14" fillId="0" borderId="2" xfId="2" applyNumberFormat="1" applyFont="1" applyFill="1" applyBorder="1" applyAlignment="1">
      <alignment horizontal="right" vertical="center"/>
    </xf>
    <xf numFmtId="178" fontId="14" fillId="0" borderId="4" xfId="2" applyNumberFormat="1" applyFont="1" applyFill="1" applyBorder="1" applyAlignment="1">
      <alignment horizontal="right" vertical="center"/>
    </xf>
    <xf numFmtId="178" fontId="14" fillId="0" borderId="5" xfId="2" applyNumberFormat="1" applyFont="1" applyFill="1" applyBorder="1" applyAlignment="1">
      <alignment horizontal="right" vertical="center"/>
    </xf>
    <xf numFmtId="37" fontId="14" fillId="0" borderId="12" xfId="3" applyNumberFormat="1" applyFont="1" applyFill="1" applyBorder="1" applyAlignment="1">
      <alignment horizontal="right" vertical="center"/>
    </xf>
    <xf numFmtId="0" fontId="12" fillId="0" borderId="0" xfId="2" applyFont="1" applyFill="1" applyBorder="1">
      <alignment vertical="center"/>
    </xf>
    <xf numFmtId="0" fontId="12" fillId="0" borderId="44" xfId="2" applyFont="1" applyFill="1" applyBorder="1">
      <alignment vertical="center"/>
    </xf>
    <xf numFmtId="0" fontId="16" fillId="0" borderId="2" xfId="2" applyFont="1" applyFill="1" applyBorder="1" applyAlignment="1">
      <alignment horizontal="center"/>
    </xf>
    <xf numFmtId="0" fontId="16" fillId="0" borderId="4" xfId="2" applyFont="1" applyFill="1" applyBorder="1" applyAlignment="1">
      <alignment horizontal="center"/>
    </xf>
    <xf numFmtId="0" fontId="16" fillId="0" borderId="5" xfId="2" applyFont="1" applyFill="1" applyBorder="1" applyAlignment="1">
      <alignment horizontal="center"/>
    </xf>
    <xf numFmtId="0" fontId="16" fillId="0" borderId="61" xfId="2" applyFont="1" applyFill="1" applyBorder="1" applyAlignment="1">
      <alignment horizontal="center"/>
    </xf>
    <xf numFmtId="0" fontId="16" fillId="0" borderId="62" xfId="2" applyFont="1" applyFill="1" applyBorder="1" applyAlignment="1">
      <alignment horizontal="center"/>
    </xf>
    <xf numFmtId="0" fontId="16" fillId="0" borderId="6"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6" xfId="2" applyFont="1" applyFill="1" applyBorder="1" applyAlignment="1">
      <alignment horizontal="center" vertical="top"/>
    </xf>
    <xf numFmtId="0" fontId="16" fillId="0" borderId="0" xfId="2" applyFont="1" applyFill="1" applyBorder="1" applyAlignment="1">
      <alignment horizontal="center" vertical="top"/>
    </xf>
    <xf numFmtId="0" fontId="16" fillId="0" borderId="7" xfId="2" applyFont="1" applyFill="1" applyBorder="1" applyAlignment="1">
      <alignment horizontal="center" vertical="top"/>
    </xf>
    <xf numFmtId="0" fontId="16" fillId="0" borderId="63" xfId="2" applyFont="1" applyFill="1" applyBorder="1" applyAlignment="1">
      <alignment horizontal="center" vertical="top"/>
    </xf>
    <xf numFmtId="0" fontId="16" fillId="0" borderId="64" xfId="2" applyFont="1" applyFill="1" applyBorder="1" applyAlignment="1">
      <alignment horizontal="center" vertical="top"/>
    </xf>
    <xf numFmtId="0" fontId="16" fillId="0" borderId="13" xfId="2" applyFont="1" applyFill="1" applyBorder="1" applyAlignment="1">
      <alignment horizontal="center" vertical="center"/>
    </xf>
    <xf numFmtId="0" fontId="14" fillId="0" borderId="2" xfId="2" applyFont="1" applyFill="1" applyBorder="1" applyAlignment="1">
      <alignment horizontal="right" vertical="center" wrapText="1"/>
    </xf>
    <xf numFmtId="0" fontId="14" fillId="0" borderId="6" xfId="2" applyFont="1" applyFill="1" applyBorder="1" applyAlignment="1">
      <alignment horizontal="right" vertical="center" wrapText="1"/>
    </xf>
    <xf numFmtId="0" fontId="14" fillId="0" borderId="3" xfId="2" applyFont="1" applyFill="1" applyBorder="1" applyAlignment="1">
      <alignment horizontal="right" vertical="center" wrapText="1"/>
    </xf>
    <xf numFmtId="0" fontId="14" fillId="0" borderId="0"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20" fillId="0" borderId="6" xfId="2" applyFont="1" applyFill="1" applyBorder="1" applyAlignment="1">
      <alignment horizontal="right" vertical="top" wrapText="1"/>
    </xf>
    <xf numFmtId="0" fontId="20" fillId="0" borderId="0" xfId="2" applyFont="1" applyFill="1" applyBorder="1" applyAlignment="1">
      <alignment horizontal="right" vertical="top" wrapText="1"/>
    </xf>
    <xf numFmtId="0" fontId="20" fillId="0" borderId="3" xfId="2" applyFont="1" applyFill="1" applyBorder="1" applyAlignment="1">
      <alignment horizontal="right" vertical="top" wrapText="1"/>
    </xf>
    <xf numFmtId="0" fontId="20" fillId="0" borderId="1" xfId="2" applyFont="1" applyFill="1" applyBorder="1" applyAlignment="1">
      <alignment horizontal="right" vertical="top" wrapText="1"/>
    </xf>
    <xf numFmtId="0" fontId="14" fillId="0" borderId="7" xfId="2" applyFont="1" applyFill="1" applyBorder="1" applyAlignment="1">
      <alignment horizontal="right" vertical="top" wrapText="1"/>
    </xf>
    <xf numFmtId="0" fontId="14" fillId="0" borderId="8" xfId="2" applyFont="1" applyFill="1" applyBorder="1" applyAlignment="1">
      <alignment horizontal="right" vertical="top" wrapText="1"/>
    </xf>
    <xf numFmtId="0" fontId="14" fillId="0" borderId="6" xfId="2" applyFont="1" applyFill="1" applyBorder="1" applyAlignment="1">
      <alignment horizontal="right" vertical="center"/>
    </xf>
    <xf numFmtId="0" fontId="14" fillId="0" borderId="0" xfId="2" applyFont="1" applyFill="1" applyBorder="1" applyAlignment="1">
      <alignment horizontal="right" vertical="center"/>
    </xf>
    <xf numFmtId="0" fontId="14" fillId="0" borderId="7" xfId="2" applyFont="1" applyFill="1" applyBorder="1" applyAlignment="1">
      <alignment horizontal="right" vertical="center"/>
    </xf>
    <xf numFmtId="0" fontId="14" fillId="0" borderId="2" xfId="2" applyFont="1" applyFill="1" applyBorder="1" applyAlignment="1">
      <alignment horizontal="right" wrapText="1"/>
    </xf>
    <xf numFmtId="0" fontId="14" fillId="0" borderId="4" xfId="2" applyFont="1" applyFill="1" applyBorder="1" applyAlignment="1">
      <alignment horizontal="right" wrapText="1"/>
    </xf>
    <xf numFmtId="0" fontId="14" fillId="0" borderId="6" xfId="2" applyFont="1" applyFill="1" applyBorder="1" applyAlignment="1">
      <alignment horizontal="right" wrapText="1"/>
    </xf>
    <xf numFmtId="0" fontId="14" fillId="0" borderId="0" xfId="2" applyFont="1" applyFill="1" applyBorder="1" applyAlignment="1">
      <alignment horizontal="right" wrapText="1"/>
    </xf>
    <xf numFmtId="0" fontId="14" fillId="0" borderId="5" xfId="2" applyFont="1" applyFill="1" applyBorder="1" applyAlignment="1">
      <alignment horizontal="right" wrapText="1"/>
    </xf>
    <xf numFmtId="0" fontId="14" fillId="0" borderId="7" xfId="2" applyFont="1" applyFill="1" applyBorder="1" applyAlignment="1">
      <alignment horizontal="right" wrapText="1"/>
    </xf>
    <xf numFmtId="0" fontId="14" fillId="0" borderId="14" xfId="2" applyFont="1" applyFill="1" applyBorder="1" applyAlignment="1">
      <alignment horizontal="right" vertical="center"/>
    </xf>
    <xf numFmtId="0" fontId="14" fillId="0" borderId="14" xfId="2" applyFont="1" applyFill="1" applyBorder="1" applyAlignment="1">
      <alignment horizontal="center" vertical="center" wrapText="1"/>
    </xf>
    <xf numFmtId="0" fontId="38" fillId="0" borderId="0" xfId="2" applyFont="1">
      <alignment vertical="center"/>
    </xf>
    <xf numFmtId="0" fontId="38" fillId="0" borderId="0" xfId="2" applyFont="1" applyBorder="1" applyAlignment="1">
      <alignment horizontal="left" vertical="center"/>
    </xf>
    <xf numFmtId="0" fontId="12" fillId="0" borderId="9" xfId="2" applyFont="1" applyBorder="1" applyAlignment="1">
      <alignment horizontal="right" vertical="center"/>
    </xf>
    <xf numFmtId="0" fontId="18" fillId="0" borderId="65" xfId="2" applyFont="1" applyBorder="1" applyAlignment="1">
      <alignment wrapText="1"/>
    </xf>
    <xf numFmtId="0" fontId="18" fillId="0" borderId="71" xfId="2" applyFont="1" applyBorder="1" applyAlignment="1">
      <alignment wrapText="1"/>
    </xf>
    <xf numFmtId="0" fontId="18" fillId="0" borderId="66" xfId="2" applyFont="1" applyBorder="1" applyAlignment="1">
      <alignment horizontal="right" vertical="center" wrapText="1"/>
    </xf>
    <xf numFmtId="0" fontId="18" fillId="0" borderId="67" xfId="2" applyFont="1" applyBorder="1" applyAlignment="1">
      <alignment horizontal="right" vertical="center" wrapText="1"/>
    </xf>
    <xf numFmtId="0" fontId="14" fillId="0" borderId="70" xfId="2" applyFont="1" applyBorder="1" applyAlignment="1">
      <alignment horizontal="center" vertical="center"/>
    </xf>
    <xf numFmtId="0" fontId="14" fillId="0" borderId="72" xfId="2" applyFont="1" applyBorder="1" applyAlignment="1">
      <alignment horizontal="center" vertical="center"/>
    </xf>
    <xf numFmtId="0" fontId="14" fillId="0" borderId="73"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xf>
    <xf numFmtId="0" fontId="14" fillId="0" borderId="76" xfId="2" applyFont="1" applyBorder="1" applyAlignment="1">
      <alignment horizontal="center" vertical="center"/>
    </xf>
    <xf numFmtId="0" fontId="14" fillId="0" borderId="83"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79" xfId="2" applyFont="1" applyBorder="1" applyAlignment="1">
      <alignment horizontal="center" vertical="center" wrapText="1"/>
    </xf>
    <xf numFmtId="0" fontId="14" fillId="0" borderId="81" xfId="2" applyFont="1" applyBorder="1" applyAlignment="1">
      <alignment horizontal="center" vertical="center" wrapText="1"/>
    </xf>
    <xf numFmtId="0" fontId="14" fillId="0" borderId="69" xfId="2" applyFont="1" applyBorder="1" applyAlignment="1">
      <alignment vertical="center"/>
    </xf>
    <xf numFmtId="0" fontId="14" fillId="0" borderId="80" xfId="2" applyFont="1" applyBorder="1" applyAlignment="1">
      <alignment vertical="center"/>
    </xf>
    <xf numFmtId="0" fontId="38" fillId="0" borderId="0" xfId="2" applyFont="1" applyAlignment="1">
      <alignment horizontal="left" vertical="center"/>
    </xf>
    <xf numFmtId="0" fontId="12" fillId="0" borderId="1" xfId="2" applyFont="1" applyBorder="1" applyAlignment="1">
      <alignment horizontal="right" vertical="center"/>
    </xf>
    <xf numFmtId="187" fontId="14" fillId="0" borderId="12" xfId="2" applyNumberFormat="1" applyFont="1" applyBorder="1" applyAlignment="1">
      <alignment horizontal="center" vertical="center"/>
    </xf>
    <xf numFmtId="49" fontId="14" fillId="0" borderId="14"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12" xfId="0" applyNumberFormat="1" applyFont="1" applyFill="1" applyBorder="1" applyAlignment="1">
      <alignment horizontal="right" vertical="center"/>
    </xf>
    <xf numFmtId="49" fontId="14" fillId="0" borderId="3"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cellXfs>
  <cellStyles count="5">
    <cellStyle name="桁区切り 2" xfId="3"/>
    <cellStyle name="桁区切り 3"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114300</xdr:rowOff>
    </xdr:from>
    <xdr:to>
      <xdr:col>13</xdr:col>
      <xdr:colOff>390525</xdr:colOff>
      <xdr:row>36</xdr:row>
      <xdr:rowOff>28575</xdr:rowOff>
    </xdr:to>
    <xdr:grpSp>
      <xdr:nvGrpSpPr>
        <xdr:cNvPr id="2" name="グループ化 1"/>
        <xdr:cNvGrpSpPr/>
      </xdr:nvGrpSpPr>
      <xdr:grpSpPr>
        <a:xfrm>
          <a:off x="47625" y="114300"/>
          <a:ext cx="9382125" cy="7115175"/>
          <a:chOff x="47625" y="114300"/>
          <a:chExt cx="8724899" cy="7115175"/>
        </a:xfrm>
      </xdr:grpSpPr>
      <xdr:sp macro="" textlink="">
        <xdr:nvSpPr>
          <xdr:cNvPr id="3" name="Rectangle 516">
            <a:extLst>
              <a:ext uri="{FF2B5EF4-FFF2-40B4-BE49-F238E27FC236}">
                <a16:creationId xmlns:a16="http://schemas.microsoft.com/office/drawing/2014/main" id="{DF583697-7425-4622-ADFF-5C5BD2FF2BBB}"/>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EBE2EA8C-5B28-4CA3-AC90-84C54F171948}"/>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CB510334-9CDE-451A-A616-37CBA6B6843A}"/>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D394E75F-0875-401B-9FB4-227F6EE9CA73}"/>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5FBE24EB-CB3C-4475-AF37-0614BE947CF7}"/>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0BDE6E71-453C-4BCC-9C6A-5F73ED7E8283}"/>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4D25B6B0-321A-4646-AD3F-38909B841FDD}"/>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F7527E14-6623-4B1C-83FF-87997889E6A8}"/>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86BF57AA-22D5-4F7E-93B0-A1A162AF8448}"/>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039A0722-1D0E-4E38-8DB7-B219958D1903}"/>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C96F8C6C-394C-4758-9534-1F54EDB0D1F7}"/>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17D1B6FF-C4C2-4145-97B4-2E13C5280018}"/>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03F4B570-1FC2-49C6-9186-3E52471F56C4}"/>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7464B43B-3571-48CD-91D9-ECEC773E7A24}"/>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84CAC045-1963-4EF3-B7CB-9A2D3D5D9744}"/>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75018524-FC6A-4E9C-930C-0124C1E30E6A}"/>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17F34072-E5F9-45E9-B6D0-1556412E9114}"/>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DFB565C9-5611-4271-BF27-FE5E221551CF}"/>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2AFEE71D-2CB0-46D0-8CB7-509F842B798C}"/>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A3A647B7-2C81-4B54-88DE-36CC0EA2838C}"/>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9A3EA2DC-6A7F-42DA-A569-D85A3E10B5AC}"/>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865560B0-6413-4AD1-B483-7EC0EC0D8195}"/>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BD416ADD-DBFB-41FB-8D9A-218462DB6235}"/>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AE865F51-F24C-44D2-84B3-7B4075620E3A}"/>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2301ED9B-0098-4421-AE0C-D910E73CB5C1}"/>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AA29BF30-85B7-4CDD-BE62-FD8793F9A819}"/>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FC3295B4-F1E2-4558-9950-053FCEFD851B}"/>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DECC27C8-3464-4144-A877-D1CB14193245}"/>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46E1248D-047D-4334-98CE-2EC389B22A8A}"/>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68DE0068-0727-4E58-8299-70FD2B8610B2}"/>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70EAC743-4AF9-4B38-A097-A48FF25693CE}"/>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123A6B98-7526-4814-88AF-5B0842FEC57F}"/>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15F0460B-753F-41D5-A315-1460B5574FB2}"/>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A7B318F4-265A-441B-9DB6-E721776C8581}"/>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1D3299C1-EF34-4E34-94D8-39F19D1C2849}"/>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2851F435-C23E-41EE-9DF6-CAAEBD3B4E51}"/>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A92CCFE4-E025-47F5-8787-083E319CC7B2}"/>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F69143F3-BC4D-468D-96E3-7A16DCB00E06}"/>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AC90E690-79BD-457C-A369-4333E1EBFA48}"/>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3EFC7DB5-B4A4-45E6-A52D-8657D06E8700}"/>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A2AE5557-338E-4D1E-942D-0C81BFA956CD}"/>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A0A8048C-DFF8-4FEC-8218-C1E3075F868B}"/>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FDFB8740-BF04-4345-BD0C-EE50CA97D515}"/>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455C1D91-5BE9-49D1-B3B7-449A82DFAC68}"/>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D5024936-3F26-4201-B05F-81D2D58C8E98}"/>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9AD82890-F501-49AD-91ED-A76AD326001C}"/>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E7CD19BE-50B6-4553-905D-1F5E0BB8553A}"/>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E67BF6E2-53BD-41EB-B568-8730A9243E24}"/>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C7764340-FAC5-4EA1-AB62-87C3DA902286}"/>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459D6AC2-493C-43D8-9751-F3DCEC44A60F}"/>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B4C4526C-14FA-4366-A955-A56996CC8CC8}"/>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62DFF7CD-7164-43E8-A9CD-42AD07DA9FEB}"/>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25CCA380-3D32-481A-B060-9A48EEAE6395}"/>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DDA7F32D-5FD3-49E6-8744-A815AE4DA092}"/>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A73B4C6E-4D71-4B16-B50D-6C8C9DA7F762}"/>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6193922C-86C4-48FF-B290-E8629308A5CC}"/>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625E8FB6-AFCC-4720-B47A-7AF7E61A678B}"/>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DCFD719F-2035-4362-9480-7C5FF953B849}"/>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FCEB6E5A-2B86-40EC-B63C-3C047B4C7B71}"/>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8F74FB9A-51EF-47E9-9426-67982AA9FB1A}"/>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233DD6B4-235A-487A-90B1-488E87D8F7D0}"/>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739DD813-AA47-4E3D-8133-EEE1E4F27314}"/>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B9B8BF80-A867-4E08-BC62-6532A1A15931}"/>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E9C8CDE7-36F9-47F4-90E7-89101DF4B04A}"/>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F7236519-1DA2-4C75-AC5D-5176318329F6}"/>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3C880825-FE0E-453A-BDD5-6643039578AB}"/>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E328C6C0-DAD5-4DE4-9F5D-34C5D6D27C26}"/>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9824FEDE-AEFA-43DB-8918-8BE585AC8459}"/>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06B6C45E-E383-4878-A381-CBF7C08CEDDD}"/>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F0446605-05AA-499F-B540-A02CCA86D820}"/>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47FD8151-6CD3-4861-8DA2-FC86FB777A6E}"/>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D190B374-7D4D-4E05-80C7-F31961FB1583}"/>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1BCA77AC-7258-485F-82BD-80F3ECA6514A}"/>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4E461799-AC1E-4C5E-8251-AC359ACAFD00}"/>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3DC16044-A0E8-4A7C-B9B8-D544900E06F4}"/>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2F15FAB2-5745-4D0E-A8B9-17359BCFF9D2}"/>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421D4A74-88C1-4A34-AD89-2D1C2E30C389}"/>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993ED948-C71F-4B30-903C-75A38FB64446}"/>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312FABB9-EE64-4D0D-992D-5E1AC7A64A8D}"/>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41408904-80E5-4C44-9DE8-8519BEE62DDC}"/>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7FD8D228-A9F3-46EE-80B1-03BA694F01B4}"/>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45472FF4-50FA-42FA-90A7-A1393FF37394}"/>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503C534E-13F8-4619-A7D3-D9EE5C7A86F9}"/>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16E6A771-4B1B-475E-9E95-C1F41C03CAB8}"/>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26C0184C-037E-4FDF-AA7A-AD8767CE8BF1}"/>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3DEADBF3-0FE0-4AFC-AA4F-D42894B05C10}"/>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5894C322-09F7-42D6-951D-3D9B7A91FE35}"/>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57AC67DE-DBC9-42B5-8B26-8C883FF8B0D2}"/>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6400C404-B827-4CDA-AF37-D74385A6CAD2}"/>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DAEE6AA0-B8A6-4A43-9621-EDDD8665C68F}"/>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2BB91C42-5100-4990-B5D3-159AC2BEBD82}"/>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78961A61-CED3-47C4-B64C-ED99A40EDA5D}"/>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0EFB212E-707D-4F1B-A941-6C7E9F17EAA4}"/>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C3745A7F-5ABF-46C7-BAC1-84CC7A8A8329}"/>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B9533B23-79C2-4EFA-A925-E4D3BF198671}"/>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CD140FA0-5F78-4F7E-B3A7-30339654F0D0}"/>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4F501D52-E052-48C8-B150-193E7A646CB2}"/>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564FFC15-A494-4FEB-9C6D-A251516B8FA8}"/>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08E285D4-C7FC-4CFA-B840-1DB980B47F1E}"/>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A6C7FA6A-9DF5-4129-8F07-FBBD4BF69515}"/>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6FB648D9-43DC-4C1E-BE29-0A17B4224140}"/>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F90D098B-1638-4C21-A86F-F0020B772EAD}"/>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6A0D9E75-C216-4D8A-AC13-ADBE227878CC}"/>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5C53BDEB-55E4-492F-A44E-6AC1E595B007}"/>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B57A036B-0DC0-45DE-B23D-9B5C140C56AC}"/>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54B4E43D-2B80-46CC-9191-25FB498F2FC8}"/>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C497F771-D153-4501-A246-D019F53FB81B}"/>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8895FEF3-8B7E-413B-8D5B-FD6982F1C150}"/>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607A5507-0592-43D9-8EEE-1D474B5AEA8C}"/>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6F4A4472-2A1D-459B-BAD5-7E9657B4629A}"/>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C052F2FE-ABC1-45D9-A484-DE4A8C497FC2}"/>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38FB6E1A-CF53-4413-A9C1-5824ACFBB403}"/>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33C7080E-FE03-410F-98B3-AF65D3BBDD15}"/>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2C532809-D293-4CC1-B289-943B7289A420}"/>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41A5CC48-01AB-4578-8ABF-862AF1376AB8}"/>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5FC964AE-53E6-47A8-AA2F-DAF5F1DE58C1}"/>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5D07BD30-3AA8-4FE6-A09A-D02479B8E6BF}"/>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65627062-21AA-4626-8FFA-6F7BE0A93950}"/>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6F7F2AE7-49D2-41C1-8444-130AC8142346}"/>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71523D7B-FE1C-45E2-A21A-30E3983694B3}"/>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8C6DA61D-2706-43D7-852B-28D6637EEE02}"/>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C6C9F888-12DB-40D9-A824-9E99C1034A48}"/>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76860F22-D3D7-493A-B05B-82286CCFAF01}"/>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B34E5648-7105-4B5E-ABBC-4DA6D4D41347}"/>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3C98FD7C-A4F0-448C-B321-D9A89DB77B41}"/>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47CC0A13-8597-4A5C-9524-DAF11622878A}"/>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34D378BB-64F2-4887-917A-401DAFEF724B}"/>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45D53F1A-EB2E-4E0F-8221-EABB25DDC224}"/>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2F322177-B81F-4155-9CC9-CD4F70CF271A}"/>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45BD5031-3A79-4BB4-88D5-CCA14AA4D208}"/>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150BF416-E2A5-41F8-A976-3B890E07848C}"/>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7AF57AC4-F8DF-4831-808B-079808A3684C}"/>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82FB2910-D772-4395-960E-4CB0EC3A5D88}"/>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FEED6492-3C03-4490-B903-50F243665537}"/>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9B2DE4DF-EE17-4DE8-8753-6245070F7E0D}"/>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DA0E8C1D-A197-491D-B71F-57874C4C8355}"/>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758D4414-45C6-4FAE-AACE-1401FD1D38A5}"/>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2DAC4E95-4DDB-4D17-95AC-D697CF8B25C2}"/>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667C9B05-9615-49D1-ABE5-EEFE0C6C7B37}"/>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C82AF202-3E6B-4E15-BB41-FE88887D7B25}"/>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8E03D02F-2729-47DA-B8A8-716ECD52FD6E}"/>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22DB6CB7-2AC4-46A2-863B-A363302E5407}"/>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DA14B4F7-EA11-435B-B0C2-93920CFBBB25}"/>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3E8CBCC6-9DB1-424B-B118-59C98D0D231D}"/>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B0C132DD-2857-4DCD-A848-0D0AD93F7A42}"/>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38373618-5BE3-4E64-9587-6053FC56054B}"/>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AAA68322-A83E-4AC2-A506-C629F962130E}"/>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31112FB0-4406-4A3B-9EFE-06E9C595BDC6}"/>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026945AF-C6FF-4C51-9D9C-E854C00D059A}"/>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61C8C993-7749-415B-8121-34AA67177FDC}"/>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38C527C1-0802-4C89-B9F8-AD08C773B984}"/>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0CEC4EF7-78BE-4F3A-9AD9-35AB57172B81}"/>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E8376EE8-ED49-4DA2-BBB7-B9E12957967C}"/>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21A441C6-1A89-442A-BA8E-EEF087CA073E}"/>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45CD8276-AE9F-45D5-8EE9-3DF70FCCA98C}"/>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250CF82A-D9C5-4FBA-8C5E-A40E74E3150D}"/>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4A04E3B5-D131-4ACB-80C4-2FBF53195F0C}"/>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101DCE11-B08C-491B-A3E0-0F8AA84265FA}"/>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BD9CD672-2FC3-470D-ABD9-ED4F6E9DC5FC}"/>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0FAC71F4-77E7-4A64-9B0E-2461AFB04207}"/>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5417BF74-6651-4175-9887-B5D3D364666B}"/>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E2697A27-E4D6-41C7-A306-80744C86CEA6}"/>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176576A1-6368-410B-B583-0839491A4669}"/>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21A1A91A-0C73-4F02-B625-7D163CBD84D7}"/>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98BF566C-B0B4-459B-B8C1-A94AD710C643}"/>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C6594CE8-9D5B-493B-A156-C9B074CFB758}"/>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957E9372-31AC-4EA9-9700-14AA98B78F7A}"/>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DB9F41F8-6D58-4D26-83A5-56008FB53DD1}"/>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CCD936BF-362D-48C6-9E87-12A37CCAC2B6}"/>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8907331F-F29A-478F-B6BC-97C56DDAA13E}"/>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7C80669B-68A2-4FB4-9486-45E30C6D5E3E}"/>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C5E3ACC5-F8D8-44E2-B906-22B9FAC33EC5}"/>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1D24BA3D-39E8-47D4-944D-2627D4B76056}"/>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B49C4A27-162F-47D4-B4F6-A4F2F5D6F7D0}"/>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CE9FC0F0-BE2E-4B43-9E39-2121645E9096}"/>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B8DA27EA-3B66-4DA6-9AB0-A0F570E52F1A}"/>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1A7023CF-AEF1-440C-9BDD-C604AC40477B}"/>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60DFFBEC-D2A5-47CD-84C4-948E0A896643}"/>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6AA9DF4F-488B-4C92-A750-704C1A1125AE}"/>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EB62AC6D-A350-4C27-AE78-136BA8657614}"/>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7662C9CB-6844-406D-A32A-3F4F15A1F1F5}"/>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A5F92E3C-6C0B-4516-A784-5D09D465A9EA}"/>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5AA22C70-FBFB-4DDB-B4EE-9C18D7695C50}"/>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E59D2EDF-A341-40F8-90C6-0D4AA3DF8857}"/>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0E26EB17-A21F-4584-A703-1BD86C517B8A}"/>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56AD309E-7DBA-4F10-BFC9-5B5ADEFDFBD4}"/>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73AAE13E-38D2-4AB7-A294-F928A2BE2F88}"/>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024238D8-E146-4EB6-87F0-499260BD1BA1}"/>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B1694A8B-C34E-41C5-8CDB-1BE66C9CE3E3}"/>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A61F76A6-D85E-4B55-BF86-EE52741631FD}"/>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EFCFECA5-F368-443B-87CA-AD49FE3ED7F9}"/>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3D1CFE15-FF29-4DE6-8633-58529F044A82}"/>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3260D066-C47C-4525-B40D-79148CE92269}"/>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0CF6A352-E7CA-4523-91E3-B556ADD25F1D}"/>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9D5F0556-AA10-49D6-B24A-D86D7B093EBA}"/>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EBDACA9C-BFA2-49C6-8A54-6E8C09B72CF8}"/>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E6062895-1BBD-4EE5-912F-795CE64299A8}"/>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0E2DC05E-56B6-4649-AC32-71D979DF1BAF}"/>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4AE3A857-61A0-4178-B92E-38B1CA887BAB}"/>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7BDC89F5-EB5E-48D4-8214-BB091E20BA8B}"/>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AE2F2D41-06E0-4BF5-A6A0-80B61DB2D238}"/>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C1FE1AF2-2CDC-4707-A8EE-81482C2888A2}"/>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A6A7632A-1F12-45E4-88D4-A74EB81387B1}"/>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FA20017D-8380-49EC-B810-425ECE1C4C96}"/>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7E15606A-13AF-4838-B2EC-69A43B49FFCE}"/>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ED9F12C7-7CEA-4306-88E8-2D56B7C9935F}"/>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CCFA6801-9A0F-4DF1-A132-6BBDE4B9AA9C}"/>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723FF2AC-023A-402C-BE07-1ADC06AC2101}"/>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93284BBF-EF17-48CD-B94C-A6AB67EF9E92}"/>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A276E3FD-4E51-4A2B-9B37-A74E5037B7A9}"/>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DA77C638-7E6A-4EAF-9F5D-DDAAC8E2C363}"/>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E40D3E38-08B9-4D27-ADB3-8816050A03E9}"/>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29EE52CD-3FC7-46A1-8F63-B3FA79EC16A8}"/>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AC3A75D0-6870-4B59-860D-6A83A8DA3244}"/>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B398AB1B-C8B5-4347-987C-1A6F8F14EC76}"/>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1F1F1B81-4B49-4C64-9C7C-9EDEE3B6E702}"/>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59431D07-023A-432D-9239-3CED5F8B7706}"/>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A1AED34C-B442-474E-9D66-8A8D6C6DE9CF}"/>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5B674CAA-B075-4303-A9BF-E912D5F5A506}"/>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67DD45E9-46F2-4FCF-8FFD-634FBD808644}"/>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4274CCD2-5701-4108-B467-1CD27781F98B}"/>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0725BD98-95D3-40EF-A089-502ECC8B71A9}"/>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531B445E-91C0-4CB3-BD08-32101E13FD50}"/>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68E7CDDA-BCA7-4378-8AFC-49578F641B82}"/>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FFE64D89-0028-4A0C-88FE-C119892AA8AD}"/>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78599288-16E0-4973-B7EE-1289DB15F99C}"/>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66F3FD21-8629-4604-B1A5-FFD0621B485C}"/>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441AC1A4-37BD-4AD1-814B-FD8758E9227C}"/>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0AC086AD-819A-4AA4-9D56-151939E43FB3}"/>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8B5F2639-7161-4C9C-91F0-7A18C6ABC41F}"/>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533F2077-675D-4F74-BD00-AE9BE3F18412}"/>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4131ADD8-6405-4DEB-BCBF-CDF8EBFD6C27}"/>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7D322B4A-1384-4AC8-AEAB-A3681FA11BE4}"/>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B147E3CB-11BF-48E3-97CF-0C2D836A09C7}"/>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5B298911-FDBE-4111-97AF-E0257BEE3883}"/>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9503C08B-E122-423B-AEBC-E7FE910E36C0}"/>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B8710D53-BD0B-442F-90D7-3EF191234ED1}"/>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8228A5A6-0FCA-4332-BEDA-943713A33AF3}"/>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B78E8AF1-0560-4692-BD3E-E5D4362D1DC1}"/>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4AB8C3F9-9E67-43F5-9BDF-2E9C98358646}"/>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6A8E2900-A94B-4C4C-9398-6ECD3AE815F6}"/>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3AC5A04E-896A-4F63-8319-9BAE49D7F0B8}"/>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CC0AEB52-FC44-43D9-BBAD-733330B3ADB6}"/>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9015DFB7-AFFA-4DB0-A846-A72B6B013364}"/>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19BE46C4-61D1-4312-9C58-B0959493FF13}"/>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03F05A8E-A7B1-430A-A6F4-2315B41151B8}"/>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571B3044-3B80-4BE6-9352-DB182CBBB229}"/>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A0929178-3BFD-4590-838B-C249D319A1AA}"/>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C3FA1518-8435-4035-A295-A51BB1F2B32D}"/>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D375145B-ADA7-429B-A076-CE51F44AFB0E}"/>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51947924-FEA5-43AA-BEF0-6C9E6B330008}"/>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137DD91D-C447-47AD-8249-BCBF9306E721}"/>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F4CEB276-4FA2-4F2E-8918-46FEA746D387}"/>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FB155351-7BC1-4D1C-A604-E24D6BE0CE2C}"/>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A78B2EDE-A324-4082-AB0E-8BA8868E295C}"/>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A18AF74A-CD77-45F3-8AB1-B695481A64CD}"/>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26A92668-F813-4D00-9E02-2B52B41CB695}"/>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65F9B873-2086-4683-9E84-0916C1E88628}"/>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5B235BAC-CB84-4288-92B0-F377FD13A775}"/>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91E934FE-BCA3-4D01-B118-E547AEC24A0A}"/>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658C798B-DF19-4639-89C4-AB9B5417F967}"/>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7597A9DF-1195-4A7E-BDFB-3183FAE19EF2}"/>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C37EEA07-2505-4B70-8B6C-58B630E790B0}"/>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F2A9F660-507F-4570-AF81-F211752D6C4F}"/>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F9F45BB7-24B5-4203-8B18-C764EE515A27}"/>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BBE511B4-1DA3-484B-BEC5-84FF6A7A05AD}"/>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15A5BCEF-E2C8-46F4-9487-E062D2C04E44}"/>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2A54ADF3-00EE-4060-8754-A54A0E9A9DD7}"/>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B1C67709-ACC5-4B52-805D-B674EAD46323}"/>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ED800195-1706-45A6-AF77-48B500B5AA36}"/>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9EF73508-1CB2-4950-8E08-D012B7C9FCC5}"/>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108AF262-3BA4-4C08-8A59-749B4DF265E8}"/>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DA36CB0F-51DE-4E69-9166-F6401AB808C2}"/>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CE5188F3-29A0-45C5-96FA-6A559040F50D}"/>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9DCEB1D4-6512-4480-830E-4A1311BBDB30}"/>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66BDFD1A-5F74-4CC3-9D34-A6F616A0A3AE}"/>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0AA004D9-E645-4E6A-95CA-9DF22D1CD27D}"/>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3F6472C0-64A3-47F2-80BB-B0909962BC83}"/>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CB15F388-A20C-40E9-A8EB-7CCB666D4708}"/>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1C965EAB-F1B1-4687-9BCC-6728C1EA349F}"/>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B465ECD4-6A9E-4442-A235-5ADA4DAD0901}"/>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2F8FBE0B-0445-432C-A3AA-8FABFBD8ED0D}"/>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01946C50-8F69-44E2-9D7E-8A0A06AA602D}"/>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F8121EB1-4FFE-40C2-B7E2-A90397A87855}"/>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46314C7C-421E-4B76-B2ED-7FE76FE0090D}"/>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BC64A552-C7C7-4371-A6B3-DD302D5341D2}"/>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50338EBE-D26B-4AE0-A817-06215ED59F54}"/>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25CDB294-0EFD-4228-AE25-67E9B9D3531C}"/>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7A27B525-CAD3-40CC-A720-6C735729711F}"/>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D313E2BD-6D2E-424F-8867-317A387227BA}"/>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0A959CDC-5FEE-44F6-949A-85991EE915E6}"/>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1B73B66D-E31F-4A0D-A9FD-E4D4C6A1C3D2}"/>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3AAD5E49-94F8-4CC7-83D8-8F24A5BE3021}"/>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4161E7E0-DE9F-4AC8-9E26-00DAFC56DF1C}"/>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BB27C346-BB1D-4616-85BB-8DEAF02F3044}"/>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AA8D30DB-AA8D-47F6-B97E-7424868042D3}"/>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E66B6AFD-CF67-4E4D-B101-67917525430F}"/>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0088CEA9-5D34-4E12-A42F-33D1454B4CEC}"/>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D40D7A6B-E85D-4E45-9FB7-1D3F889A4FB1}"/>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6B347EDF-B23E-40E4-8C24-6C84821ED8E9}"/>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851C47DB-A11E-48E0-A2C0-73D70CDD5D00}"/>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81F1C154-6374-4182-A096-A0EB8792D17E}"/>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B519B353-2416-4597-BB92-85D23E8BA8F6}"/>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4C136D24-408B-4553-A073-76CEE6CEDBF4}"/>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43AB9EA8-E22C-4BC4-A2FF-66A05C651783}"/>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9B0DBE25-5A71-4C3C-9E3A-D260466ABA15}"/>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9F88F0D9-A968-4A13-8956-A506AFF2496B}"/>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E8CB9104-9454-45DD-BA3D-F284F6ECAF41}"/>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7564F1AA-2F60-4F6E-8088-639A5FD76EE4}"/>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0472647C-A8B1-4EE6-A1F7-A7974C00ECDC}"/>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0A0BC2EB-6559-4DD8-8331-2619A4F69F60}"/>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5FC08856-C60F-4CC2-9670-7B26465B0B8F}"/>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160C9131-1168-407A-96C7-F076D60FC433}"/>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358957BB-5BFF-4EDD-8F24-5F5B3624B8A0}"/>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FB453775-8A90-404E-A853-32D74BBA4272}"/>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7BD989CC-CD6D-4201-B240-BFF03E012E5F}"/>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BD555FAF-5F5D-478D-A0CE-5CFE3183F3CD}"/>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E0002244-1B54-4F33-9120-A78D8CCEB8A4}"/>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CA9B7A3F-CB6E-4A45-8A2F-33C3E5B4B9CC}"/>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B1BACB10-2A5B-4F79-AE34-96E0C16B3111}"/>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7E191CA7-EAA7-4172-83D6-462C65F80DE2}"/>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2743F239-1BC2-424C-AB83-6BB4F4A2FFB1}"/>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B388724D-D070-4A9F-A7CE-51D37FBCE0CF}"/>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FB48898D-907B-428B-BBF1-E37E76B7189D}"/>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51F1CED7-B6CB-4D32-95FA-E29D37367395}"/>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A3498C9B-CBE1-4446-BB3E-7350B7C058BA}"/>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2F3E8B03-26D3-409B-95F7-CAB86CCEAECA}"/>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9094BEC4-D8B3-4E4C-B111-33F0913F58C3}"/>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C2D1EDD2-99B3-4DB9-A6F5-25606F444DF5}"/>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8669225F-0DB0-4626-9526-26A5D421A49E}"/>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352703DD-1F90-4270-9E8E-C442659ADB3B}"/>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685BB5D8-54CF-468D-8527-F326E3D51A92}"/>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46D39FDC-B419-4B08-A21E-F6A06BF32DAE}"/>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8C836D7E-E1F0-43AF-B5DF-F6287168CE3A}"/>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0556ADF8-98EE-4BB9-84C0-BF615AF5397A}"/>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BCD9F563-DC92-456A-83D1-54D88E0CA959}"/>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D0CA793E-A1F8-47D8-8898-6EF60B325403}"/>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9CBDEA38-4884-42AE-A116-CC7156792D96}"/>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4E6DCFBA-B67B-425C-9943-19AC8DC655B2}"/>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C8648735-97FD-450B-A6A7-E3CC09490424}"/>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AEB5FE40-31DA-4159-AE4E-3B7BEC920A2C}"/>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3CB91E35-3457-4B7B-89A6-8097FA8EADD9}"/>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46E8A15A-9DD7-4F41-BA9F-6A7CC4CA54A1}"/>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747620FF-C2AC-4E85-B069-05EA04BDD0AB}"/>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B1851553-60B4-4B13-A82A-5A54EBE053AA}"/>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584330B7-0005-4C04-A112-7553158D6A3C}"/>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FC2397CA-1865-4CFD-9B56-7D6E32E728D3}"/>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03BA8441-7458-4941-B3F5-7AE02DEC4B5E}"/>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CE911541-7F04-47DE-ADAE-8C68480F7203}"/>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A6AACE39-B8EC-4542-A3A9-74FE30BF2B30}"/>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EF9D89A7-D05C-4613-941D-EF5590A58CC6}"/>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4EE86F08-527E-4CB7-AA73-78E2CDD39E9C}"/>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A6F72CD8-5B1A-48CE-AB10-6B2174E403C3}"/>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5B589B5D-D5B0-41B5-91BF-C4904FF1D594}"/>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979393D9-E6BD-47F1-A3E2-46A0864CD9D0}"/>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CF8E0289-E95F-4EC2-82B1-1515F49CF67C}"/>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FB288D80-5009-44BF-BD06-5C70C3C3F791}"/>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1CC43E7A-B3E7-4899-8F11-04CF12DCDA02}"/>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F187D1D9-B930-4B03-B570-1DAFE9E2D9EE}"/>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83DA7800-0789-42B9-A2F9-FFA8FAE4E8C1}"/>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3CD18AE6-5123-4095-985F-4C9D9B664FF8}"/>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C9878FAF-7871-46AD-8932-FA3735324D34}"/>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9B768330-029F-4411-8CC8-4AF71FF43A1D}"/>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3BD78DEB-040E-4A0F-B767-3F26DB57BCF0}"/>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0B1FCCEC-2408-4D5B-9E26-6F7968AEA45F}"/>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458613A0-E869-4D76-B09E-4C6B76BE3AF3}"/>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4F4A0394-B01D-45E6-8784-C5BA9377CA62}"/>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E9ABF57E-02C9-4BEC-9B08-ABA9ACF466A4}"/>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5F9F88CC-4A46-4741-8EC8-6FD79E76967A}"/>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3892CC71-10CF-410E-9ECC-32435415AC2E}"/>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74E4E8D6-9BF8-4AB0-A721-3DBBAB107ACB}"/>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2A746667-2C55-45F1-A442-891A427C5475}"/>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7C55DDBC-14F2-42A8-A97E-99FBEDDBFBAC}"/>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CE0EAB94-B0A7-45B9-9017-8270392B6193}"/>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0F1DED38-15C8-4735-924A-802C38C24127}"/>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477832B4-5E5E-4B85-A573-742B520095D8}"/>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6ABADCD0-0D16-40CD-92DE-B91369547BB4}"/>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F2A5CD34-70A7-4076-9875-F654CAAE032A}"/>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E81DDE7D-BA0B-496F-BCBE-610EDE5E83AA}"/>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6616B93B-553C-4E68-ACF0-14AA6D8299C9}"/>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216652A2-967F-4200-8D04-B70476303AA3}"/>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9032E750-4AA9-4618-A5F9-36234AFEB71C}"/>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8D83E7AC-C0BB-4A04-94BB-FCE1A6116005}"/>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A20FC6A8-E8BB-4DAD-A590-5EB10FF273C1}"/>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2C552037-ACEC-43AB-8C24-A89C0D20475F}"/>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F3499100-68AB-4024-AC91-7EB2E6E10E04}"/>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29F8E2DC-134E-40D0-89D2-4FD99B45A583}"/>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B0E4E854-1656-4F48-BB96-F291ACCD08D1}"/>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3CD49B14-E362-42E6-B31B-087B3B7C2496}"/>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C60EA64D-7FE4-4B66-A8E9-54CD1F1B2F2D}"/>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407D8C75-8587-414F-9EF2-5295B40F8E28}"/>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EDF0F359-F17D-443E-8B1E-0EE733533B56}"/>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07C520B5-9F77-4997-A086-1E6A13FBB28D}"/>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CB2DC7FC-EEAE-4BD7-8E10-9866C860EADC}"/>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29C44742-94EC-4FEF-89DC-CE6EF6A1586C}"/>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8BC3EDE8-E5CE-49A0-A971-6A309642928C}"/>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4682954A-F4E2-4697-ABE5-0FDF08CB9D00}"/>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143348EB-C6B2-4891-B932-819292FDD3D4}"/>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8D855952-E1A7-4478-B9DA-AFA44CD2753F}"/>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06F97274-D4D4-4F34-9D57-080457484EF8}"/>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2191E943-722B-4B5B-B899-E52F4D8B675B}"/>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6EECFBE6-2F3C-48AA-8C1F-865778E9802F}"/>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8903F25C-A5F1-4332-9AA5-A6AFE17AA29C}"/>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2DB741E3-94FC-4F15-9210-F1A970695581}"/>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0291D752-18C4-4DCE-8F18-C91B95B064C9}"/>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6B167414-56C0-40DF-9731-61D738AD1A26}"/>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A84C0CCE-C0CD-48D9-8F0A-57D2842AD192}"/>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035251BD-E356-461C-AE98-EC37932EEC07}"/>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71E388B4-2E49-4CF3-BC67-8BCE5A218A4A}"/>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C7178143-32FF-42D6-97C2-2BE4A5AA4C53}"/>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B3032421-8573-45B1-9DB8-A6A96347447A}"/>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F07CEE9F-0FCB-4F20-8FE3-6A8934EF034C}"/>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228FC236-B0A5-4061-8C17-2D001D3C3086}"/>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FF69E0ED-E677-4B22-B40F-B2303E4721E3}"/>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F65F487B-AE0D-4DF1-B2D7-850E558AC59E}"/>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09F9B663-36E3-4F29-880B-BBC9761009E4}"/>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FF3A779A-211D-498E-AC0B-A37996107A2E}"/>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FCF34AB2-153C-49D7-A89F-24F861B3B5C0}"/>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A34B819D-B97C-4743-8665-6267CE6CB68D}"/>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A5076223-582E-4693-9DD5-5193623388D6}"/>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53F68AF3-9833-4163-B5C2-BEBD6388CA22}"/>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55D818D1-D52A-402A-B8E3-21B32C2826F4}"/>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1006D2F5-A203-4AF6-A8A7-A70E7059ED23}"/>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8EFC26BF-398D-4E89-9E89-C59BFA334AE1}"/>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C554BA7C-039C-49BA-979F-690FE4BD66F2}"/>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7A0ABB8D-DB2B-48CE-9713-F67C325FC8AB}"/>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BC6F6EC8-6F1F-4FE8-8C24-37DED616332E}"/>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9B2C4CE8-FDCB-415A-A6CF-076676DA17C1}"/>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87FEF78E-5D0B-4024-803B-5F8896ADEB4B}"/>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CF943020-5B77-4BC7-9DFC-A86229A47084}"/>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1208BBD3-4A9B-4E99-B962-DB78625C7704}"/>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D5C247BD-C1A0-4141-A5C6-40F7ECDE8456}"/>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A9B4581C-3871-4A86-8C32-AB4F37A52C7D}"/>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8E14CB2B-0316-4D15-9C73-F5D25B62694A}"/>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672D4072-9D38-4BD6-9F90-303225DD9F2D}"/>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EB9BD185-263B-4259-BE4B-F1CC5B449EAA}"/>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8AD40F77-98DE-4407-94E7-017556A9DE42}"/>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3289BFA6-6047-4EEA-87E3-50E6B7ED0574}"/>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A476B678-8729-471E-B60E-D91F3C14C343}"/>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065CB2E6-560B-42B9-AB29-FB8DF85E7A54}"/>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B27166AD-8226-4ECA-8C14-25126A0E83FA}"/>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3782B180-CA31-4C34-BA07-7B33064CEDC3}"/>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C17768A6-6082-4D7C-B425-9C4353F29C5B}"/>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73736F79-AA86-4653-9C2F-7D0CE589087D}"/>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89B8874F-C10A-488B-A428-29F061A20FB0}"/>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844E857F-F93A-43C8-BE04-123FE99205B8}"/>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DE05731F-A69B-4FB1-9E70-1B12CB079F55}"/>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D16FD0E2-DDF1-47FA-A10A-F88D0E07513A}"/>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6E1BA6C2-1A11-4589-8C03-20E4E51C3C06}"/>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59C969DE-BA7E-4791-A52E-9F8E546AC838}"/>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6D023819-91D9-43A5-B919-F05E99E92646}"/>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697A008D-BBA8-49B8-A78E-0A84C70446AC}"/>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CE6DBD32-F7DB-4135-9264-225417AEC2CB}"/>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D6C90BE6-3005-40A7-B0CC-6C3F19AACACE}"/>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32D4217F-13CB-4513-86FE-B8299ADAEA04}"/>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EFF894A0-55DA-441E-BE56-3FE0D594DBFF}"/>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85941915-3996-47FA-BE62-0EF67051EAFD}"/>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BDFDCC4C-370B-4272-B91C-DC8B4458DA3D}"/>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0C8914BD-B4F3-4766-8461-7281FE0149E5}"/>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08ECC342-5184-4F07-910A-132F1F92638E}"/>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225E39F2-0162-44D4-9151-11DA0648C38B}"/>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CCFAFE1D-8CF1-445B-A6DA-801693AD75A7}"/>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B54DD778-101B-4BB1-89E0-98554CA62838}"/>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3D8A584A-CEC2-4E29-91CF-90A9089BF65E}"/>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C2949875-771B-48CE-AC5C-4831C6859FCF}"/>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E5758C89-EB22-45A0-8D24-8B60B269BA89}"/>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D684F557-EC24-4D89-833F-59E9AE684DDA}"/>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722CA69D-6657-42B5-9E16-2AC1FFCD970C}"/>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FBE4CACC-F3F0-4EA0-9035-D770AF7510AD}"/>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B88DFAF7-2CE8-4CDB-9562-B187C7CF7A73}"/>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E81E90A3-9131-4993-B4E8-F251FD190089}"/>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71166FEB-6B7B-4D39-BE00-167683CBBBAA}"/>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97AD2BD4-5845-414F-A480-A92CA2A774E9}"/>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3EF917FA-57BA-4431-B723-F8E38B9B0E4B}"/>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E6874C77-E4C6-44C8-ABD8-4118591EB533}"/>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D59F70E1-92D1-46A2-B373-37B059AB817E}"/>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52E54C2E-BB62-4CC5-BFE6-B31DC30C7B96}"/>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F4113147-8D7C-42F9-A36B-BA7E1544EE10}"/>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E4786491-A9B0-48A0-92F1-E875F4B59AFE}"/>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EDB15F03-E373-4723-8DA9-F4DBB8DB5FC2}"/>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20702620-7B6B-4A6B-B39C-844BDF407F51}"/>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505FA271-C2B3-45B5-BC76-BDC37DE7B526}"/>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B89C4B6E-8D9D-4AD5-B0D3-F781E909CFA7}"/>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8AB99C2B-A2A9-4115-9AD6-D665A956D501}"/>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E301F3FD-4A85-42BB-9BE4-76B3D1B043F6}"/>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0BA6F8A1-B6A8-4FD8-B068-3A6EE1004B82}"/>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6601DF7D-913E-4ECC-A7FD-BCEE0FF19F8E}"/>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4A9112C3-2C3A-4E3D-9429-05CC984E88DA}"/>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6BD9120C-9F88-4819-8EF5-C1C5AC0D3A71}"/>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0F06E36F-002A-49BF-9065-4CB6DC10DFEC}"/>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5ACF9667-181B-4FB9-951E-46D25BB09BD5}"/>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EC72F625-068B-43B7-ACA1-8F3DF366A4FF}"/>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F6B98C50-3623-47EB-BEBD-6E50396D68F3}"/>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6EE3BA2A-EAD4-420E-93D4-E754D7427F5F}"/>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F2958000-EDAF-496A-8344-738946538B9F}"/>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F5CC9D75-72B6-480B-AEAE-69CE74548F5D}"/>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7AC13A54-25CC-41F7-968F-C3684B42B672}"/>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F0073D0B-0208-4CD1-BE84-205A720124A9}"/>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08739CC4-D1BD-4294-98D0-B85A8C63798B}"/>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501"/>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5</xdr:row>
      <xdr:rowOff>0</xdr:rowOff>
    </xdr:from>
    <xdr:to>
      <xdr:col>44</xdr:col>
      <xdr:colOff>200025</xdr:colOff>
      <xdr:row>5</xdr:row>
      <xdr:rowOff>1</xdr:rowOff>
    </xdr:to>
    <xdr:cxnSp macro="">
      <xdr:nvCxnSpPr>
        <xdr:cNvPr id="2" name="直線コネクタ 1"/>
        <xdr:cNvCxnSpPr/>
      </xdr:nvCxnSpPr>
      <xdr:spPr>
        <a:xfrm flipV="1">
          <a:off x="8105775" y="1952625"/>
          <a:ext cx="1371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18</xdr:row>
      <xdr:rowOff>9528</xdr:rowOff>
    </xdr:from>
    <xdr:to>
      <xdr:col>8</xdr:col>
      <xdr:colOff>0</xdr:colOff>
      <xdr:row>20</xdr:row>
      <xdr:rowOff>9525</xdr:rowOff>
    </xdr:to>
    <xdr:cxnSp macro="">
      <xdr:nvCxnSpPr>
        <xdr:cNvPr id="2" name="直線コネクタ 1">
          <a:extLst>
            <a:ext uri="{FF2B5EF4-FFF2-40B4-BE49-F238E27FC236}">
              <a16:creationId xmlns:a16="http://schemas.microsoft.com/office/drawing/2014/main" id="{AC5B195D-ADA9-4F29-BDAF-61231B343A06}"/>
            </a:ext>
          </a:extLst>
        </xdr:cNvPr>
        <xdr:cNvCxnSpPr/>
      </xdr:nvCxnSpPr>
      <xdr:spPr>
        <a:xfrm flipH="1" flipV="1">
          <a:off x="28576" y="5238753"/>
          <a:ext cx="1504949" cy="6095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8</xdr:col>
      <xdr:colOff>0</xdr:colOff>
      <xdr:row>11</xdr:row>
      <xdr:rowOff>0</xdr:rowOff>
    </xdr:to>
    <xdr:cxnSp macro="">
      <xdr:nvCxnSpPr>
        <xdr:cNvPr id="3" name="直線コネクタ 2">
          <a:extLst>
            <a:ext uri="{FF2B5EF4-FFF2-40B4-BE49-F238E27FC236}">
              <a16:creationId xmlns:a16="http://schemas.microsoft.com/office/drawing/2014/main" id="{07078AE3-6726-499D-877E-3C9F26E0CBC9}"/>
            </a:ext>
          </a:extLst>
        </xdr:cNvPr>
        <xdr:cNvCxnSpPr/>
      </xdr:nvCxnSpPr>
      <xdr:spPr>
        <a:xfrm flipH="1" flipV="1">
          <a:off x="1" y="2486028"/>
          <a:ext cx="1533524" cy="6095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123826</xdr:colOff>
      <xdr:row>0</xdr:row>
      <xdr:rowOff>123824</xdr:rowOff>
    </xdr:from>
    <xdr:to>
      <xdr:col>14</xdr:col>
      <xdr:colOff>152401</xdr:colOff>
      <xdr:row>39</xdr:row>
      <xdr:rowOff>9524</xdr:rowOff>
    </xdr:to>
    <xdr:grpSp>
      <xdr:nvGrpSpPr>
        <xdr:cNvPr id="2" name="Group 413">
          <a:extLst>
            <a:ext uri="{FF2B5EF4-FFF2-40B4-BE49-F238E27FC236}">
              <a16:creationId xmlns:a16="http://schemas.microsoft.com/office/drawing/2014/main" id="{7C44109B-EA6A-444C-82A8-4EC80BF4422B}"/>
            </a:ext>
          </a:extLst>
        </xdr:cNvPr>
        <xdr:cNvGrpSpPr>
          <a:grpSpLocks noChangeAspect="1"/>
        </xdr:cNvGrpSpPr>
      </xdr:nvGrpSpPr>
      <xdr:grpSpPr bwMode="auto">
        <a:xfrm>
          <a:off x="123826" y="123824"/>
          <a:ext cx="9391650" cy="6943725"/>
          <a:chOff x="753" y="710"/>
          <a:chExt cx="15337" cy="10366"/>
        </a:xfrm>
      </xdr:grpSpPr>
      <xdr:sp macro="" textlink="">
        <xdr:nvSpPr>
          <xdr:cNvPr id="3" name="Freeform 414">
            <a:extLst>
              <a:ext uri="{FF2B5EF4-FFF2-40B4-BE49-F238E27FC236}">
                <a16:creationId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a16="http://schemas.microsoft.com/office/drawing/2014/main" id="{8CD233C8-898D-43FD-B578-0E643C9FCB65}"/>
            </a:ext>
          </a:extLst>
        </xdr:cNvPr>
        <xdr:cNvSpPr>
          <a:spLocks noChangeArrowheads="1"/>
        </xdr:cNvSpPr>
      </xdr:nvSpPr>
      <xdr:spPr bwMode="auto">
        <a:xfrm>
          <a:off x="5353050" y="2752725"/>
          <a:ext cx="504825"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7</xdr:row>
      <xdr:rowOff>104775</xdr:rowOff>
    </xdr:from>
    <xdr:to>
      <xdr:col>88</xdr:col>
      <xdr:colOff>85725</xdr:colOff>
      <xdr:row>10</xdr:row>
      <xdr:rowOff>104775</xdr:rowOff>
    </xdr:to>
    <xdr:sp macro="" textlink="">
      <xdr:nvSpPr>
        <xdr:cNvPr id="3" name="AutoShape 2">
          <a:extLst>
            <a:ext uri="{FF2B5EF4-FFF2-40B4-BE49-F238E27FC236}">
              <a16:creationId xmlns:a16="http://schemas.microsoft.com/office/drawing/2014/main" id="{840545D6-C98F-403A-A957-3259C737356D}"/>
            </a:ext>
          </a:extLst>
        </xdr:cNvPr>
        <xdr:cNvSpPr>
          <a:spLocks/>
        </xdr:cNvSpPr>
      </xdr:nvSpPr>
      <xdr:spPr bwMode="auto">
        <a:xfrm>
          <a:off x="12163425" y="23526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9525</xdr:rowOff>
    </xdr:from>
    <xdr:to>
      <xdr:col>4</xdr:col>
      <xdr:colOff>0</xdr:colOff>
      <xdr:row>3</xdr:row>
      <xdr:rowOff>485776</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228600" y="1352550"/>
          <a:ext cx="2381250" cy="47625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xdr:rowOff>
    </xdr:from>
    <xdr:to>
      <xdr:col>3</xdr:col>
      <xdr:colOff>400049</xdr:colOff>
      <xdr:row>5</xdr:row>
      <xdr:rowOff>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228600" y="1352550"/>
          <a:ext cx="1933574"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9525</xdr:rowOff>
    </xdr:from>
    <xdr:to>
      <xdr:col>2</xdr:col>
      <xdr:colOff>9526</xdr:colOff>
      <xdr:row>4</xdr:row>
      <xdr:rowOff>285749</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238124" y="1352550"/>
          <a:ext cx="676277" cy="77152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9524" y="1466850"/>
          <a:ext cx="685801" cy="14763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0" y="4038600"/>
          <a:ext cx="704850" cy="7620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5915025"/>
          <a:ext cx="676275" cy="7334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5"/>
  <sheetViews>
    <sheetView tabSelected="1" view="pageLayout" zoomScaleNormal="100" workbookViewId="0"/>
  </sheetViews>
  <sheetFormatPr defaultRowHeight="34.5"/>
  <cols>
    <col min="1" max="16384" width="9" style="1"/>
  </cols>
  <sheetData>
    <row r="4" spans="1:13" ht="33.75" customHeight="1">
      <c r="D4" s="440" t="s">
        <v>3</v>
      </c>
      <c r="E4" s="440"/>
      <c r="F4" s="440"/>
      <c r="G4" s="440"/>
      <c r="H4" s="440"/>
      <c r="I4" s="440"/>
      <c r="J4" s="440"/>
    </row>
    <row r="7" spans="1:13" ht="55.5" customHeight="1">
      <c r="A7" s="438" t="s">
        <v>0</v>
      </c>
      <c r="B7" s="439"/>
      <c r="C7" s="439"/>
      <c r="D7" s="439"/>
      <c r="E7" s="439"/>
      <c r="F7" s="439"/>
      <c r="G7" s="439"/>
      <c r="H7" s="439"/>
      <c r="I7" s="439"/>
      <c r="J7" s="439"/>
      <c r="K7" s="439"/>
      <c r="L7" s="439"/>
      <c r="M7" s="439"/>
    </row>
    <row r="10" spans="1:13" ht="32.25" customHeight="1">
      <c r="D10" s="440" t="s">
        <v>2</v>
      </c>
      <c r="E10" s="441"/>
      <c r="F10" s="441"/>
      <c r="G10" s="441"/>
      <c r="H10" s="441"/>
      <c r="I10" s="441"/>
      <c r="J10" s="441"/>
    </row>
    <row r="13" spans="1:13" ht="32.25" customHeight="1">
      <c r="D13" s="442" t="s">
        <v>1</v>
      </c>
      <c r="E13" s="443"/>
      <c r="F13" s="443"/>
      <c r="G13" s="443"/>
      <c r="H13" s="443"/>
      <c r="I13" s="443"/>
      <c r="J13" s="443"/>
    </row>
    <row r="14" spans="1:13" ht="32.25" customHeight="1"/>
    <row r="15" spans="1:13" ht="32.25" customHeight="1"/>
  </sheetData>
  <mergeCells count="4">
    <mergeCell ref="A7:M7"/>
    <mergeCell ref="D10:J10"/>
    <mergeCell ref="D4:J4"/>
    <mergeCell ref="D13:J13"/>
  </mergeCells>
  <phoneticPr fontId="1"/>
  <pageMargins left="0.78740157480314965" right="0.39370078740157483" top="0.39370078740157483" bottom="0.39370078740157483"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view="pageLayout" zoomScaleNormal="100" workbookViewId="0"/>
  </sheetViews>
  <sheetFormatPr defaultRowHeight="13.5"/>
  <cols>
    <col min="1" max="1" width="5" style="52" customWidth="1"/>
    <col min="2" max="2" width="36.625" style="2" customWidth="1"/>
    <col min="3" max="3" width="5.625" style="3" customWidth="1"/>
    <col min="4" max="4" width="5" style="50" customWidth="1"/>
    <col min="5" max="5" width="37" style="2" customWidth="1"/>
    <col min="6" max="6" width="5.625" style="3" customWidth="1"/>
    <col min="7" max="7" width="5" style="53" customWidth="1"/>
    <col min="8" max="8" width="45.5" style="2" customWidth="1"/>
    <col min="9" max="9" width="5.625" style="3" customWidth="1"/>
    <col min="10" max="16384" width="9" style="2"/>
  </cols>
  <sheetData>
    <row r="3" spans="1:9" ht="16.5" customHeight="1">
      <c r="A3" s="444" t="s">
        <v>4</v>
      </c>
      <c r="B3" s="444"/>
      <c r="C3" s="444"/>
      <c r="D3" s="444"/>
      <c r="E3" s="444"/>
      <c r="F3" s="444"/>
      <c r="G3" s="444"/>
      <c r="H3" s="444"/>
      <c r="I3" s="444"/>
    </row>
    <row r="4" spans="1:9" ht="16.5" customHeight="1">
      <c r="A4" s="444"/>
      <c r="B4" s="444"/>
      <c r="C4" s="444"/>
      <c r="D4" s="444"/>
      <c r="E4" s="444"/>
      <c r="F4" s="444"/>
      <c r="G4" s="444"/>
      <c r="H4" s="444"/>
      <c r="I4" s="444"/>
    </row>
    <row r="5" spans="1:9" s="49" customFormat="1" ht="20.25" customHeight="1">
      <c r="A5" s="43"/>
      <c r="B5" s="44"/>
      <c r="C5" s="45" t="s">
        <v>222</v>
      </c>
      <c r="D5" s="46"/>
      <c r="E5" s="44"/>
      <c r="F5" s="47" t="s">
        <v>222</v>
      </c>
      <c r="G5" s="48"/>
      <c r="H5" s="44"/>
      <c r="I5" s="47" t="s">
        <v>222</v>
      </c>
    </row>
    <row r="6" spans="1:9" ht="20.25" customHeight="1">
      <c r="A6" s="50" t="s">
        <v>223</v>
      </c>
      <c r="B6" s="4" t="s">
        <v>224</v>
      </c>
      <c r="C6" s="51">
        <v>1</v>
      </c>
      <c r="E6" s="4" t="s">
        <v>5</v>
      </c>
      <c r="F6" s="51">
        <v>21</v>
      </c>
      <c r="G6" s="50"/>
      <c r="H6" s="4" t="s">
        <v>6</v>
      </c>
      <c r="I6" s="51">
        <v>35</v>
      </c>
    </row>
    <row r="7" spans="1:9" ht="20.25" customHeight="1">
      <c r="A7" s="50" t="s">
        <v>225</v>
      </c>
      <c r="B7" s="4" t="s">
        <v>226</v>
      </c>
      <c r="C7" s="51">
        <v>2</v>
      </c>
      <c r="E7" s="4" t="s">
        <v>7</v>
      </c>
      <c r="F7" s="51">
        <v>22</v>
      </c>
      <c r="G7" s="50" t="s">
        <v>227</v>
      </c>
      <c r="H7" s="4" t="s">
        <v>228</v>
      </c>
      <c r="I7" s="51"/>
    </row>
    <row r="8" spans="1:9" ht="20.25" customHeight="1">
      <c r="A8" s="50" t="s">
        <v>229</v>
      </c>
      <c r="B8" s="4" t="s">
        <v>230</v>
      </c>
      <c r="C8" s="51">
        <v>3</v>
      </c>
      <c r="D8" s="50" t="s">
        <v>231</v>
      </c>
      <c r="E8" s="4" t="s">
        <v>232</v>
      </c>
      <c r="F8" s="51"/>
      <c r="G8" s="50"/>
      <c r="H8" s="4" t="s">
        <v>8</v>
      </c>
      <c r="I8" s="51">
        <v>36</v>
      </c>
    </row>
    <row r="9" spans="1:9" ht="20.25" customHeight="1">
      <c r="A9" s="50" t="s">
        <v>233</v>
      </c>
      <c r="B9" s="4" t="s">
        <v>234</v>
      </c>
      <c r="C9" s="51">
        <v>3</v>
      </c>
      <c r="E9" s="4" t="s">
        <v>235</v>
      </c>
      <c r="F9" s="51">
        <v>23</v>
      </c>
      <c r="G9" s="50"/>
      <c r="H9" s="4" t="s">
        <v>9</v>
      </c>
      <c r="I9" s="51">
        <v>37</v>
      </c>
    </row>
    <row r="10" spans="1:9" ht="20.25" customHeight="1">
      <c r="A10" s="50" t="s">
        <v>236</v>
      </c>
      <c r="B10" s="4" t="s">
        <v>237</v>
      </c>
      <c r="C10" s="51">
        <v>4</v>
      </c>
      <c r="D10" s="50" t="s">
        <v>238</v>
      </c>
      <c r="E10" s="4" t="s">
        <v>239</v>
      </c>
      <c r="F10" s="51"/>
      <c r="G10" s="50"/>
      <c r="H10" s="4" t="s">
        <v>10</v>
      </c>
      <c r="I10" s="51">
        <v>37</v>
      </c>
    </row>
    <row r="11" spans="1:9" ht="20.25" customHeight="1">
      <c r="A11" s="50" t="s">
        <v>240</v>
      </c>
      <c r="B11" s="4" t="s">
        <v>241</v>
      </c>
      <c r="C11" s="51">
        <v>5</v>
      </c>
      <c r="E11" s="4" t="s">
        <v>11</v>
      </c>
      <c r="F11" s="51">
        <v>24</v>
      </c>
      <c r="G11" s="50" t="s">
        <v>242</v>
      </c>
      <c r="H11" s="4" t="s">
        <v>243</v>
      </c>
      <c r="I11" s="51"/>
    </row>
    <row r="12" spans="1:9" ht="20.25" customHeight="1">
      <c r="A12" s="50" t="s">
        <v>244</v>
      </c>
      <c r="B12" s="4" t="s">
        <v>245</v>
      </c>
      <c r="C12" s="51">
        <v>5</v>
      </c>
      <c r="E12" s="4" t="s">
        <v>12</v>
      </c>
      <c r="F12" s="51">
        <v>25</v>
      </c>
      <c r="G12" s="50"/>
      <c r="H12" s="4" t="s">
        <v>13</v>
      </c>
      <c r="I12" s="51">
        <v>38</v>
      </c>
    </row>
    <row r="13" spans="1:9" ht="20.25" customHeight="1">
      <c r="A13" s="50" t="s">
        <v>246</v>
      </c>
      <c r="B13" s="4" t="s">
        <v>247</v>
      </c>
      <c r="C13" s="51">
        <v>6</v>
      </c>
      <c r="E13" s="4" t="s">
        <v>14</v>
      </c>
      <c r="F13" s="51">
        <v>26</v>
      </c>
      <c r="G13" s="50"/>
      <c r="H13" s="4" t="s">
        <v>15</v>
      </c>
      <c r="I13" s="51" t="s">
        <v>248</v>
      </c>
    </row>
    <row r="14" spans="1:9" ht="20.25" customHeight="1">
      <c r="A14" s="50" t="s">
        <v>249</v>
      </c>
      <c r="B14" s="4" t="s">
        <v>250</v>
      </c>
      <c r="C14" s="51"/>
      <c r="E14" s="4" t="s">
        <v>16</v>
      </c>
      <c r="F14" s="51">
        <v>26</v>
      </c>
      <c r="G14" s="50"/>
      <c r="H14" s="4"/>
      <c r="I14" s="51"/>
    </row>
    <row r="15" spans="1:9" ht="20.25" customHeight="1">
      <c r="B15" s="4" t="s">
        <v>17</v>
      </c>
      <c r="C15" s="51"/>
      <c r="E15" s="4" t="s">
        <v>18</v>
      </c>
      <c r="F15" s="51">
        <v>26</v>
      </c>
      <c r="H15" s="54"/>
      <c r="I15" s="55"/>
    </row>
    <row r="16" spans="1:9" ht="20.25" customHeight="1">
      <c r="B16" s="4" t="s">
        <v>19</v>
      </c>
      <c r="C16" s="51" t="s">
        <v>20</v>
      </c>
      <c r="E16" s="4" t="s">
        <v>21</v>
      </c>
      <c r="F16" s="51">
        <v>26</v>
      </c>
      <c r="G16" s="50"/>
      <c r="H16" s="56"/>
      <c r="I16" s="51"/>
    </row>
    <row r="17" spans="1:9" ht="20.25" customHeight="1">
      <c r="B17" s="4" t="s">
        <v>22</v>
      </c>
      <c r="C17" s="51" t="s">
        <v>23</v>
      </c>
      <c r="D17" s="50" t="s">
        <v>251</v>
      </c>
      <c r="E17" s="4" t="s">
        <v>252</v>
      </c>
      <c r="F17" s="51"/>
      <c r="G17" s="50"/>
      <c r="H17" s="56"/>
      <c r="I17" s="51"/>
    </row>
    <row r="18" spans="1:9" ht="20.25" customHeight="1">
      <c r="B18" s="4" t="s">
        <v>24</v>
      </c>
      <c r="C18" s="51">
        <v>11</v>
      </c>
      <c r="E18" s="4" t="s">
        <v>25</v>
      </c>
      <c r="F18" s="51">
        <v>27</v>
      </c>
      <c r="G18" s="50"/>
      <c r="H18" s="56"/>
      <c r="I18" s="51"/>
    </row>
    <row r="19" spans="1:9" ht="20.25" customHeight="1">
      <c r="B19" s="4" t="s">
        <v>26</v>
      </c>
      <c r="C19" s="51">
        <v>12</v>
      </c>
      <c r="E19" s="4" t="s">
        <v>27</v>
      </c>
      <c r="F19" s="51">
        <v>27</v>
      </c>
      <c r="G19" s="50"/>
      <c r="H19" s="56"/>
      <c r="I19" s="51"/>
    </row>
    <row r="20" spans="1:9" ht="20.25" customHeight="1">
      <c r="B20" s="4" t="s">
        <v>28</v>
      </c>
      <c r="C20" s="51">
        <v>13</v>
      </c>
      <c r="E20" s="4" t="s">
        <v>29</v>
      </c>
      <c r="F20" s="51">
        <v>27</v>
      </c>
      <c r="G20" s="50"/>
      <c r="H20" s="56"/>
      <c r="I20" s="51"/>
    </row>
    <row r="21" spans="1:9" ht="20.25" customHeight="1">
      <c r="B21" s="4" t="s">
        <v>30</v>
      </c>
      <c r="C21" s="51">
        <v>14</v>
      </c>
      <c r="E21" s="4" t="s">
        <v>31</v>
      </c>
      <c r="F21" s="51">
        <v>27</v>
      </c>
      <c r="G21" s="50"/>
      <c r="H21" s="56"/>
      <c r="I21" s="51"/>
    </row>
    <row r="22" spans="1:9" ht="20.25" customHeight="1">
      <c r="B22" s="4" t="s">
        <v>32</v>
      </c>
      <c r="C22" s="51"/>
      <c r="D22" s="50" t="s">
        <v>253</v>
      </c>
      <c r="E22" s="4" t="s">
        <v>254</v>
      </c>
      <c r="F22" s="51"/>
      <c r="G22" s="50"/>
      <c r="H22" s="4"/>
      <c r="I22" s="51"/>
    </row>
    <row r="23" spans="1:9" ht="20.25" customHeight="1">
      <c r="B23" s="4" t="s">
        <v>33</v>
      </c>
      <c r="C23" s="51">
        <v>15</v>
      </c>
      <c r="E23" s="4" t="s">
        <v>34</v>
      </c>
      <c r="F23" s="51" t="s">
        <v>255</v>
      </c>
      <c r="G23" s="50"/>
      <c r="H23" s="56"/>
      <c r="I23" s="51"/>
    </row>
    <row r="24" spans="1:9" ht="20.25" customHeight="1">
      <c r="B24" s="4" t="s">
        <v>35</v>
      </c>
      <c r="C24" s="51">
        <v>16</v>
      </c>
      <c r="E24" s="4" t="s">
        <v>36</v>
      </c>
      <c r="F24" s="51">
        <v>30</v>
      </c>
      <c r="G24" s="50"/>
      <c r="H24" s="56"/>
      <c r="I24" s="51"/>
    </row>
    <row r="25" spans="1:9" ht="20.25" customHeight="1">
      <c r="A25" s="50" t="s">
        <v>256</v>
      </c>
      <c r="B25" s="4" t="s">
        <v>257</v>
      </c>
      <c r="C25" s="51"/>
      <c r="E25" s="4" t="s">
        <v>258</v>
      </c>
      <c r="F25" s="51">
        <v>30</v>
      </c>
      <c r="G25" s="57"/>
      <c r="H25" s="56"/>
      <c r="I25" s="51"/>
    </row>
    <row r="26" spans="1:9" ht="20.25" customHeight="1">
      <c r="B26" s="4" t="s">
        <v>37</v>
      </c>
      <c r="C26" s="51">
        <v>17</v>
      </c>
      <c r="D26" s="50" t="s">
        <v>259</v>
      </c>
      <c r="E26" s="4" t="s">
        <v>260</v>
      </c>
      <c r="F26" s="51"/>
      <c r="G26" s="57"/>
      <c r="H26" s="56"/>
      <c r="I26" s="51"/>
    </row>
    <row r="27" spans="1:9" ht="20.25" customHeight="1">
      <c r="B27" s="4" t="s">
        <v>38</v>
      </c>
      <c r="C27" s="51">
        <v>17</v>
      </c>
      <c r="E27" s="4" t="s">
        <v>39</v>
      </c>
      <c r="F27" s="51">
        <v>31</v>
      </c>
      <c r="G27" s="57"/>
      <c r="H27" s="56"/>
      <c r="I27" s="51"/>
    </row>
    <row r="28" spans="1:9" ht="20.25" customHeight="1">
      <c r="B28" s="4" t="s">
        <v>40</v>
      </c>
      <c r="C28" s="51">
        <v>18</v>
      </c>
      <c r="E28" s="4" t="s">
        <v>41</v>
      </c>
      <c r="F28" s="51">
        <v>32</v>
      </c>
      <c r="G28" s="57"/>
      <c r="H28" s="56"/>
      <c r="I28" s="51"/>
    </row>
    <row r="29" spans="1:9" ht="20.25" customHeight="1">
      <c r="B29" s="4" t="s">
        <v>42</v>
      </c>
      <c r="C29" s="51">
        <v>18</v>
      </c>
      <c r="E29" s="4" t="s">
        <v>43</v>
      </c>
      <c r="F29" s="51">
        <v>33</v>
      </c>
      <c r="G29" s="57"/>
      <c r="H29" s="56"/>
      <c r="I29" s="51"/>
    </row>
    <row r="30" spans="1:9" ht="20.25" customHeight="1">
      <c r="B30" s="4" t="s">
        <v>261</v>
      </c>
      <c r="C30" s="51">
        <v>19</v>
      </c>
      <c r="E30" s="4" t="s">
        <v>44</v>
      </c>
      <c r="F30" s="51">
        <v>33</v>
      </c>
      <c r="G30" s="57"/>
      <c r="H30" s="56"/>
      <c r="I30" s="51"/>
    </row>
    <row r="31" spans="1:9" ht="20.25" customHeight="1">
      <c r="B31" s="4" t="s">
        <v>45</v>
      </c>
      <c r="C31" s="51">
        <v>19</v>
      </c>
      <c r="E31" s="4" t="s">
        <v>46</v>
      </c>
      <c r="F31" s="51">
        <v>34</v>
      </c>
      <c r="G31" s="57"/>
      <c r="H31" s="56"/>
      <c r="I31" s="51"/>
    </row>
    <row r="32" spans="1:9" ht="20.25" customHeight="1">
      <c r="B32" s="4" t="s">
        <v>47</v>
      </c>
      <c r="C32" s="51">
        <v>19</v>
      </c>
      <c r="E32" s="4" t="s">
        <v>48</v>
      </c>
      <c r="F32" s="51">
        <v>34</v>
      </c>
      <c r="G32" s="57"/>
      <c r="H32" s="56"/>
      <c r="I32" s="51"/>
    </row>
    <row r="33" spans="1:9" ht="20.25" customHeight="1">
      <c r="A33" s="50" t="s">
        <v>262</v>
      </c>
      <c r="B33" s="56" t="s">
        <v>2046</v>
      </c>
      <c r="C33" s="51">
        <v>20</v>
      </c>
      <c r="E33" s="4" t="s">
        <v>49</v>
      </c>
      <c r="F33" s="51">
        <v>34</v>
      </c>
      <c r="G33" s="57"/>
      <c r="H33" s="56"/>
      <c r="I33" s="51"/>
    </row>
    <row r="34" spans="1:9" ht="20.25" customHeight="1">
      <c r="A34" s="50" t="s">
        <v>263</v>
      </c>
      <c r="B34" s="4" t="s">
        <v>264</v>
      </c>
      <c r="C34" s="5"/>
      <c r="E34" s="4" t="s">
        <v>50</v>
      </c>
      <c r="F34" s="51">
        <v>35</v>
      </c>
      <c r="H34" s="4"/>
      <c r="I34" s="5"/>
    </row>
  </sheetData>
  <mergeCells count="1">
    <mergeCell ref="A3:I4"/>
  </mergeCells>
  <phoneticPr fontId="1"/>
  <pageMargins left="0.78740157480314965" right="0.39370078740157483" top="0.39370078740157483" bottom="0.39370078740157483" header="0.31496062992125984" footer="0.31496062992125984"/>
  <pageSetup paperSize="9" scale="8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Layout" zoomScaleNormal="100" workbookViewId="0">
      <selection activeCell="A2" sqref="A2"/>
    </sheetView>
  </sheetViews>
  <sheetFormatPr defaultRowHeight="15.75"/>
  <cols>
    <col min="1" max="13" width="9" style="7"/>
    <col min="14" max="14" width="5.75" style="7" customWidth="1"/>
    <col min="15" max="16384" width="9" style="7"/>
  </cols>
  <sheetData>
    <row r="1" spans="1:14">
      <c r="A1" s="6"/>
      <c r="B1" s="6"/>
      <c r="C1" s="6"/>
      <c r="D1" s="6"/>
      <c r="E1" s="6"/>
      <c r="F1" s="6"/>
      <c r="G1" s="6"/>
      <c r="H1" s="6"/>
      <c r="I1" s="6"/>
      <c r="J1" s="6"/>
      <c r="K1" s="6"/>
      <c r="L1" s="6"/>
      <c r="M1" s="6"/>
      <c r="N1" s="6"/>
    </row>
    <row r="2" spans="1:14">
      <c r="A2" s="6"/>
      <c r="B2" s="6"/>
      <c r="C2" s="6"/>
      <c r="D2" s="6"/>
      <c r="E2" s="6"/>
      <c r="F2" s="6"/>
      <c r="G2" s="6"/>
      <c r="H2" s="6"/>
      <c r="I2" s="6"/>
      <c r="J2" s="6"/>
      <c r="K2" s="6"/>
      <c r="L2" s="6"/>
      <c r="M2" s="6"/>
      <c r="N2" s="6"/>
    </row>
    <row r="3" spans="1:14">
      <c r="A3" s="6"/>
      <c r="B3" s="6"/>
      <c r="C3" s="6"/>
      <c r="D3" s="6"/>
      <c r="E3" s="6"/>
      <c r="F3" s="6"/>
      <c r="G3" s="6"/>
      <c r="H3" s="6"/>
      <c r="I3" s="6"/>
      <c r="J3" s="6"/>
      <c r="K3" s="6"/>
      <c r="L3" s="6"/>
      <c r="M3" s="6"/>
      <c r="N3" s="6"/>
    </row>
    <row r="4" spans="1:14">
      <c r="A4" s="6"/>
      <c r="B4" s="6"/>
      <c r="C4" s="6"/>
      <c r="D4" s="6"/>
      <c r="E4" s="6"/>
      <c r="F4" s="6"/>
      <c r="G4" s="6"/>
      <c r="H4" s="6"/>
      <c r="I4" s="6"/>
      <c r="J4" s="6"/>
      <c r="K4" s="6"/>
      <c r="L4" s="6"/>
      <c r="M4" s="6"/>
      <c r="N4" s="6"/>
    </row>
    <row r="5" spans="1:14">
      <c r="A5" s="6"/>
      <c r="B5" s="6"/>
      <c r="C5" s="6"/>
      <c r="D5" s="6"/>
      <c r="E5" s="6"/>
      <c r="F5" s="6"/>
      <c r="G5" s="6"/>
      <c r="H5" s="6"/>
      <c r="I5" s="6"/>
      <c r="J5" s="6"/>
      <c r="K5" s="6"/>
      <c r="L5" s="6"/>
      <c r="M5" s="6"/>
      <c r="N5" s="6"/>
    </row>
    <row r="6" spans="1:14">
      <c r="A6" s="6"/>
      <c r="B6" s="6"/>
      <c r="C6" s="6"/>
      <c r="D6" s="6"/>
      <c r="E6" s="6"/>
      <c r="F6" s="6"/>
      <c r="G6" s="6"/>
      <c r="H6" s="6"/>
      <c r="I6" s="6"/>
      <c r="J6" s="6"/>
      <c r="K6" s="6"/>
      <c r="L6" s="6"/>
      <c r="M6" s="6"/>
      <c r="N6" s="6"/>
    </row>
    <row r="7" spans="1:14">
      <c r="A7" s="6"/>
      <c r="B7" s="6"/>
      <c r="C7" s="6"/>
      <c r="D7" s="6"/>
      <c r="E7" s="6"/>
      <c r="F7" s="6"/>
      <c r="G7" s="6"/>
      <c r="H7" s="6"/>
      <c r="I7" s="6"/>
      <c r="J7" s="6"/>
      <c r="K7" s="6"/>
      <c r="L7" s="6"/>
      <c r="M7" s="6"/>
      <c r="N7" s="6"/>
    </row>
    <row r="8" spans="1:14">
      <c r="A8" s="6"/>
      <c r="B8" s="6"/>
      <c r="C8" s="6"/>
      <c r="D8" s="6"/>
      <c r="E8" s="6"/>
      <c r="F8" s="6"/>
      <c r="G8" s="6"/>
      <c r="H8" s="6"/>
      <c r="I8" s="6"/>
      <c r="J8" s="6"/>
      <c r="K8" s="6"/>
      <c r="L8" s="6"/>
      <c r="M8" s="6"/>
      <c r="N8" s="6"/>
    </row>
    <row r="9" spans="1:14">
      <c r="A9" s="6"/>
      <c r="B9" s="6"/>
      <c r="C9" s="6"/>
      <c r="D9" s="6"/>
      <c r="E9" s="6"/>
      <c r="F9" s="6"/>
      <c r="G9" s="6"/>
      <c r="H9" s="6"/>
      <c r="I9" s="6"/>
      <c r="J9" s="6"/>
      <c r="K9" s="6"/>
      <c r="L9" s="6"/>
      <c r="M9" s="6"/>
      <c r="N9" s="6"/>
    </row>
    <row r="10" spans="1:14">
      <c r="A10" s="6"/>
      <c r="B10" s="6"/>
      <c r="C10" s="6"/>
      <c r="D10" s="6"/>
      <c r="E10" s="6"/>
      <c r="F10" s="6"/>
      <c r="G10" s="6"/>
      <c r="H10" s="6"/>
      <c r="I10" s="6"/>
      <c r="J10" s="6"/>
      <c r="K10" s="6"/>
      <c r="L10" s="6"/>
      <c r="M10" s="6"/>
      <c r="N10" s="6"/>
    </row>
    <row r="11" spans="1:14">
      <c r="A11" s="6"/>
      <c r="B11" s="6"/>
      <c r="C11" s="6"/>
      <c r="D11" s="6"/>
      <c r="E11" s="6"/>
      <c r="F11" s="6"/>
      <c r="G11" s="6"/>
      <c r="H11" s="6"/>
      <c r="I11" s="6"/>
      <c r="J11" s="6"/>
      <c r="K11" s="6"/>
      <c r="L11" s="6"/>
      <c r="M11" s="6"/>
      <c r="N11" s="6"/>
    </row>
    <row r="12" spans="1:14">
      <c r="A12" s="6"/>
      <c r="B12" s="6"/>
      <c r="C12" s="6"/>
      <c r="D12" s="6"/>
      <c r="E12" s="6"/>
      <c r="F12" s="6"/>
      <c r="G12" s="6"/>
      <c r="H12" s="6"/>
      <c r="I12" s="6"/>
      <c r="J12" s="6"/>
      <c r="K12" s="6"/>
      <c r="L12" s="6"/>
      <c r="M12" s="6"/>
      <c r="N12" s="6"/>
    </row>
    <row r="13" spans="1:14">
      <c r="A13" s="6"/>
      <c r="B13" s="6"/>
      <c r="C13" s="6"/>
      <c r="D13" s="6"/>
      <c r="E13" s="6"/>
      <c r="F13" s="6"/>
      <c r="G13" s="6"/>
      <c r="H13" s="6"/>
      <c r="I13" s="6"/>
      <c r="J13" s="6"/>
      <c r="K13" s="6"/>
      <c r="L13" s="6"/>
      <c r="M13" s="6"/>
      <c r="N13" s="6"/>
    </row>
    <row r="14" spans="1:14">
      <c r="A14" s="6"/>
      <c r="B14" s="6"/>
      <c r="C14" s="6"/>
      <c r="D14" s="6"/>
      <c r="E14" s="6"/>
      <c r="F14" s="6"/>
      <c r="G14" s="6"/>
      <c r="H14" s="6"/>
      <c r="I14" s="6"/>
      <c r="J14" s="6"/>
      <c r="K14" s="6"/>
      <c r="L14" s="6"/>
      <c r="M14" s="6"/>
      <c r="N14" s="6"/>
    </row>
    <row r="15" spans="1:14">
      <c r="A15" s="6"/>
      <c r="B15" s="6"/>
      <c r="C15" s="6"/>
      <c r="D15" s="6"/>
      <c r="E15" s="6"/>
      <c r="F15" s="6"/>
      <c r="G15" s="6"/>
      <c r="H15" s="6"/>
      <c r="I15" s="6"/>
      <c r="J15" s="6"/>
      <c r="K15" s="6"/>
      <c r="L15" s="6"/>
      <c r="M15" s="6"/>
      <c r="N15" s="6"/>
    </row>
    <row r="16" spans="1:14">
      <c r="A16" s="6"/>
      <c r="B16" s="6"/>
      <c r="C16" s="6"/>
      <c r="D16" s="6"/>
      <c r="E16" s="6"/>
      <c r="F16" s="6"/>
      <c r="G16" s="6"/>
      <c r="H16" s="6"/>
      <c r="I16" s="6"/>
      <c r="J16" s="6"/>
      <c r="K16" s="6"/>
      <c r="L16" s="6"/>
      <c r="M16" s="6"/>
      <c r="N16" s="6"/>
    </row>
    <row r="17" spans="1:14">
      <c r="A17" s="6"/>
      <c r="B17" s="6"/>
      <c r="C17" s="6"/>
      <c r="D17" s="6"/>
      <c r="E17" s="6"/>
      <c r="F17" s="6"/>
      <c r="G17" s="6"/>
      <c r="H17" s="6"/>
      <c r="I17" s="6"/>
      <c r="J17" s="6"/>
      <c r="K17" s="6"/>
      <c r="L17" s="6"/>
      <c r="M17" s="6"/>
      <c r="N17" s="6"/>
    </row>
    <row r="18" spans="1:14">
      <c r="A18" s="6"/>
      <c r="B18" s="6"/>
      <c r="C18" s="6"/>
      <c r="D18" s="6"/>
      <c r="E18" s="6"/>
      <c r="F18" s="6"/>
      <c r="G18" s="6"/>
      <c r="H18" s="6"/>
      <c r="I18" s="6"/>
      <c r="J18" s="6"/>
      <c r="K18" s="6"/>
      <c r="L18" s="6"/>
      <c r="M18" s="6"/>
      <c r="N18" s="6"/>
    </row>
    <row r="19" spans="1:14">
      <c r="A19" s="6"/>
      <c r="B19" s="6"/>
      <c r="C19" s="6"/>
      <c r="D19" s="6"/>
      <c r="E19" s="6"/>
      <c r="F19" s="6"/>
      <c r="G19" s="6"/>
      <c r="H19" s="6"/>
      <c r="I19" s="6"/>
      <c r="J19" s="6"/>
      <c r="K19" s="6"/>
      <c r="L19" s="6"/>
      <c r="M19" s="6"/>
      <c r="N19" s="6"/>
    </row>
    <row r="20" spans="1:14">
      <c r="A20" s="6"/>
      <c r="B20" s="6"/>
      <c r="C20" s="6"/>
      <c r="D20" s="6"/>
      <c r="E20" s="6"/>
      <c r="F20" s="6"/>
      <c r="G20" s="6"/>
      <c r="H20" s="6"/>
      <c r="I20" s="6"/>
      <c r="J20" s="6"/>
      <c r="K20" s="6"/>
      <c r="L20" s="6"/>
      <c r="M20" s="6"/>
      <c r="N20" s="6"/>
    </row>
    <row r="21" spans="1:14">
      <c r="A21" s="6"/>
      <c r="B21" s="6"/>
      <c r="C21" s="6"/>
      <c r="D21" s="6"/>
      <c r="E21" s="6"/>
      <c r="F21" s="6"/>
      <c r="G21" s="6"/>
      <c r="H21" s="6"/>
      <c r="I21" s="6"/>
      <c r="J21" s="6"/>
      <c r="K21" s="6"/>
      <c r="L21" s="6"/>
      <c r="M21" s="6"/>
      <c r="N21" s="6"/>
    </row>
    <row r="22" spans="1:14">
      <c r="A22" s="6"/>
      <c r="B22" s="6"/>
      <c r="C22" s="6"/>
      <c r="D22" s="6"/>
      <c r="E22" s="6"/>
      <c r="F22" s="6"/>
      <c r="G22" s="6"/>
      <c r="H22" s="6"/>
      <c r="I22" s="6"/>
      <c r="J22" s="6"/>
      <c r="K22" s="6"/>
      <c r="L22" s="6"/>
      <c r="M22" s="6"/>
      <c r="N22" s="6"/>
    </row>
    <row r="23" spans="1:14">
      <c r="A23" s="6"/>
      <c r="B23" s="6"/>
      <c r="C23" s="6"/>
      <c r="D23" s="6"/>
      <c r="E23" s="6"/>
      <c r="F23" s="6"/>
      <c r="G23" s="6"/>
      <c r="H23" s="6"/>
      <c r="I23" s="6"/>
      <c r="J23" s="6"/>
      <c r="K23" s="6"/>
      <c r="L23" s="6"/>
      <c r="M23" s="6"/>
      <c r="N23" s="6"/>
    </row>
    <row r="24" spans="1:14">
      <c r="A24" s="6"/>
      <c r="B24" s="6"/>
      <c r="C24" s="6"/>
      <c r="D24" s="6"/>
      <c r="E24" s="6"/>
      <c r="F24" s="6"/>
      <c r="G24" s="6"/>
      <c r="H24" s="6"/>
      <c r="I24" s="6"/>
      <c r="J24" s="6"/>
      <c r="K24" s="6"/>
      <c r="L24" s="6"/>
      <c r="M24" s="6"/>
      <c r="N24" s="6"/>
    </row>
    <row r="25" spans="1:14">
      <c r="A25" s="6"/>
      <c r="B25" s="6"/>
      <c r="C25" s="6"/>
      <c r="D25" s="6"/>
      <c r="E25" s="6"/>
      <c r="F25" s="6"/>
      <c r="G25" s="6"/>
      <c r="H25" s="6"/>
      <c r="I25" s="6"/>
      <c r="J25" s="6"/>
      <c r="K25" s="6"/>
      <c r="L25" s="6"/>
      <c r="M25" s="6"/>
      <c r="N25" s="6"/>
    </row>
    <row r="26" spans="1:14">
      <c r="A26" s="6"/>
      <c r="B26" s="6"/>
      <c r="C26" s="6"/>
      <c r="D26" s="6"/>
      <c r="E26" s="6"/>
      <c r="F26" s="6"/>
      <c r="G26" s="6"/>
      <c r="H26" s="6"/>
      <c r="I26" s="6"/>
      <c r="J26" s="6"/>
      <c r="K26" s="6"/>
      <c r="L26" s="6"/>
      <c r="M26" s="6"/>
      <c r="N26" s="6"/>
    </row>
    <row r="27" spans="1:14">
      <c r="A27" s="6"/>
      <c r="B27" s="6"/>
      <c r="C27" s="6"/>
      <c r="D27" s="6"/>
      <c r="E27" s="6"/>
      <c r="F27" s="6"/>
      <c r="G27" s="6"/>
      <c r="H27" s="6"/>
      <c r="I27" s="6"/>
      <c r="J27" s="6"/>
      <c r="K27" s="6"/>
      <c r="L27" s="6"/>
      <c r="M27" s="6"/>
      <c r="N27" s="6"/>
    </row>
    <row r="28" spans="1:14">
      <c r="A28" s="6"/>
      <c r="B28" s="6"/>
      <c r="C28" s="6"/>
      <c r="D28" s="6"/>
      <c r="E28" s="6"/>
      <c r="F28" s="6"/>
      <c r="G28" s="6"/>
      <c r="H28" s="6"/>
      <c r="I28" s="6"/>
      <c r="J28" s="6"/>
      <c r="K28" s="6"/>
      <c r="L28" s="6"/>
      <c r="M28" s="6"/>
      <c r="N28" s="6"/>
    </row>
    <row r="29" spans="1:14">
      <c r="A29" s="6"/>
      <c r="B29" s="6"/>
      <c r="C29" s="6"/>
      <c r="D29" s="6"/>
      <c r="E29" s="6"/>
      <c r="F29" s="6"/>
      <c r="G29" s="6"/>
      <c r="H29" s="6"/>
      <c r="I29" s="6"/>
      <c r="J29" s="6"/>
      <c r="K29" s="6"/>
      <c r="L29" s="6"/>
      <c r="M29" s="6"/>
      <c r="N29" s="6"/>
    </row>
    <row r="30" spans="1:14">
      <c r="A30" s="6"/>
      <c r="B30" s="6"/>
      <c r="C30" s="6"/>
      <c r="D30" s="6"/>
      <c r="E30" s="6"/>
      <c r="F30" s="6"/>
      <c r="G30" s="6"/>
      <c r="H30" s="6"/>
      <c r="I30" s="6"/>
      <c r="J30" s="6"/>
      <c r="K30" s="6"/>
      <c r="L30" s="6"/>
      <c r="M30" s="6"/>
      <c r="N30" s="6"/>
    </row>
    <row r="31" spans="1:14">
      <c r="A31" s="6"/>
      <c r="B31" s="6"/>
      <c r="C31" s="6"/>
      <c r="D31" s="6"/>
      <c r="E31" s="6"/>
      <c r="F31" s="6"/>
      <c r="G31" s="6"/>
      <c r="H31" s="6"/>
      <c r="I31" s="6"/>
      <c r="J31" s="6"/>
      <c r="K31" s="6"/>
      <c r="L31" s="6"/>
      <c r="M31" s="6"/>
      <c r="N31" s="6"/>
    </row>
    <row r="32" spans="1:14">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sheetData>
  <phoneticPr fontId="1"/>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95"/>
  <sheetViews>
    <sheetView showGridLines="0" view="pageLayout" zoomScale="85" zoomScaleNormal="100" zoomScaleSheetLayoutView="100" zoomScalePageLayoutView="85" workbookViewId="0">
      <selection activeCell="AY3" sqref="AY3"/>
    </sheetView>
  </sheetViews>
  <sheetFormatPr defaultColWidth="9" defaultRowHeight="15" customHeight="1"/>
  <cols>
    <col min="1" max="22" width="3" style="8" customWidth="1"/>
    <col min="23" max="23" width="5.5" style="8" customWidth="1"/>
    <col min="24" max="45" width="3" style="8" customWidth="1"/>
    <col min="46" max="47" width="3" style="435" customWidth="1"/>
    <col min="48" max="48" width="3.375" style="435" customWidth="1"/>
    <col min="49" max="50" width="3" style="435" customWidth="1"/>
    <col min="51" max="51" width="3.25" style="435" customWidth="1"/>
    <col min="52" max="52" width="3" style="435" customWidth="1"/>
    <col min="53" max="53" width="3.5" style="435" customWidth="1"/>
    <col min="54" max="65" width="3" style="8" customWidth="1"/>
    <col min="66" max="16384" width="9" style="8"/>
  </cols>
  <sheetData>
    <row r="1" spans="1:53" ht="15" customHeight="1">
      <c r="A1" s="22" t="s">
        <v>51</v>
      </c>
      <c r="K1" s="22" t="s">
        <v>52</v>
      </c>
    </row>
    <row r="3" spans="1:53" ht="9" customHeight="1">
      <c r="B3" s="467" t="s">
        <v>53</v>
      </c>
      <c r="C3" s="467"/>
      <c r="D3" s="467"/>
      <c r="E3" s="467"/>
      <c r="F3" s="467"/>
      <c r="G3" s="14"/>
      <c r="H3" s="14"/>
      <c r="I3" s="460" t="s">
        <v>54</v>
      </c>
      <c r="J3" s="460"/>
      <c r="K3" s="460"/>
      <c r="L3" s="460"/>
    </row>
    <row r="4" spans="1:53" ht="9" customHeight="1">
      <c r="B4" s="467"/>
      <c r="C4" s="467"/>
      <c r="D4" s="467"/>
      <c r="E4" s="467"/>
      <c r="F4" s="467"/>
      <c r="H4" s="17"/>
      <c r="I4" s="460"/>
      <c r="J4" s="460"/>
      <c r="K4" s="460"/>
      <c r="L4" s="460"/>
    </row>
    <row r="5" spans="1:53" ht="15" customHeight="1">
      <c r="H5" s="19"/>
      <c r="I5" s="460" t="s">
        <v>55</v>
      </c>
      <c r="J5" s="460"/>
      <c r="K5" s="460"/>
      <c r="L5" s="460"/>
      <c r="M5" s="460"/>
      <c r="N5" s="460"/>
      <c r="O5" s="14"/>
      <c r="P5" s="14"/>
      <c r="Q5" s="8" t="s">
        <v>56</v>
      </c>
      <c r="X5" s="14"/>
      <c r="Y5" s="14"/>
      <c r="Z5" s="460" t="s">
        <v>57</v>
      </c>
      <c r="AA5" s="460"/>
      <c r="AB5" s="460"/>
      <c r="AC5" s="460"/>
      <c r="AD5" s="14"/>
      <c r="AE5" s="14"/>
      <c r="AF5" s="460" t="s">
        <v>58</v>
      </c>
      <c r="AG5" s="460"/>
      <c r="AH5" s="460"/>
      <c r="AI5" s="460"/>
      <c r="AJ5" s="460"/>
      <c r="AK5" s="460"/>
      <c r="AL5" s="460"/>
      <c r="AM5" s="460"/>
      <c r="AT5" s="9" t="s">
        <v>59</v>
      </c>
      <c r="AU5" s="428"/>
      <c r="AV5" s="428"/>
      <c r="AW5" s="428"/>
      <c r="AX5" s="428"/>
      <c r="AY5" s="428"/>
      <c r="AZ5" s="428"/>
      <c r="BA5" s="437"/>
    </row>
    <row r="6" spans="1:53" ht="15" customHeight="1">
      <c r="H6" s="13"/>
      <c r="I6" s="460"/>
      <c r="J6" s="460"/>
      <c r="K6" s="460"/>
      <c r="L6" s="460"/>
      <c r="M6" s="460"/>
      <c r="N6" s="460"/>
      <c r="Q6" s="8" t="s">
        <v>60</v>
      </c>
      <c r="Z6" s="460"/>
      <c r="AA6" s="460"/>
      <c r="AB6" s="460"/>
      <c r="AC6" s="460"/>
      <c r="AF6" s="460"/>
      <c r="AG6" s="460"/>
      <c r="AH6" s="460"/>
      <c r="AI6" s="460"/>
      <c r="AJ6" s="460"/>
      <c r="AK6" s="460"/>
      <c r="AL6" s="460"/>
      <c r="AM6" s="460"/>
      <c r="AT6" s="429" t="s">
        <v>61</v>
      </c>
      <c r="AU6" s="430"/>
      <c r="AV6" s="430"/>
      <c r="AW6" s="430"/>
      <c r="AX6" s="430"/>
      <c r="AY6" s="449">
        <v>2428</v>
      </c>
      <c r="AZ6" s="449"/>
      <c r="BA6" s="468"/>
    </row>
    <row r="7" spans="1:53" ht="15" customHeight="1">
      <c r="H7" s="19"/>
      <c r="I7" s="474" t="s">
        <v>62</v>
      </c>
      <c r="J7" s="474"/>
      <c r="K7" s="474"/>
      <c r="L7" s="474"/>
      <c r="M7" s="474"/>
      <c r="N7" s="474"/>
      <c r="O7" s="14"/>
      <c r="P7" s="14"/>
      <c r="Q7" s="8" t="s">
        <v>63</v>
      </c>
      <c r="X7" s="14"/>
      <c r="Y7" s="14"/>
      <c r="Z7" s="460" t="s">
        <v>64</v>
      </c>
      <c r="AA7" s="460"/>
      <c r="AB7" s="460"/>
      <c r="AC7" s="460"/>
      <c r="AD7" s="14"/>
      <c r="AE7" s="14"/>
      <c r="AF7" s="474" t="s">
        <v>65</v>
      </c>
      <c r="AG7" s="474"/>
      <c r="AH7" s="474"/>
      <c r="AI7" s="474"/>
      <c r="AJ7" s="474"/>
      <c r="AK7" s="474"/>
      <c r="AL7" s="474"/>
      <c r="AM7" s="474"/>
      <c r="AN7" s="474"/>
      <c r="AO7" s="474"/>
      <c r="AP7" s="474"/>
      <c r="AQ7" s="474"/>
      <c r="AT7" s="11" t="s">
        <v>66</v>
      </c>
      <c r="AU7" s="430"/>
      <c r="AV7" s="430"/>
      <c r="AW7" s="430"/>
      <c r="AX7" s="430"/>
      <c r="AY7" s="430"/>
      <c r="AZ7" s="430"/>
      <c r="BA7" s="436"/>
    </row>
    <row r="8" spans="1:53" ht="15" customHeight="1">
      <c r="H8" s="13"/>
      <c r="I8" s="474"/>
      <c r="J8" s="474"/>
      <c r="K8" s="474"/>
      <c r="L8" s="474"/>
      <c r="M8" s="474"/>
      <c r="N8" s="474"/>
      <c r="Q8" s="8" t="s">
        <v>67</v>
      </c>
      <c r="Z8" s="460"/>
      <c r="AA8" s="460"/>
      <c r="AB8" s="460"/>
      <c r="AC8" s="460"/>
      <c r="AF8" s="474"/>
      <c r="AG8" s="474"/>
      <c r="AH8" s="474"/>
      <c r="AI8" s="474"/>
      <c r="AJ8" s="474"/>
      <c r="AK8" s="474"/>
      <c r="AL8" s="474"/>
      <c r="AM8" s="474"/>
      <c r="AN8" s="474"/>
      <c r="AO8" s="474"/>
      <c r="AP8" s="474"/>
      <c r="AQ8" s="474"/>
      <c r="AT8" s="429"/>
      <c r="AU8" s="430"/>
      <c r="AV8" s="430"/>
      <c r="AW8" s="430"/>
      <c r="AX8" s="430"/>
      <c r="AY8" s="449">
        <v>3088</v>
      </c>
      <c r="AZ8" s="449"/>
      <c r="BA8" s="468"/>
    </row>
    <row r="9" spans="1:53" ht="9" customHeight="1">
      <c r="H9" s="19"/>
      <c r="I9" s="460" t="s">
        <v>68</v>
      </c>
      <c r="J9" s="460"/>
      <c r="K9" s="460"/>
      <c r="L9" s="460"/>
      <c r="M9" s="460"/>
      <c r="N9" s="460"/>
      <c r="O9" s="14"/>
      <c r="P9" s="14"/>
      <c r="Q9" s="460" t="s">
        <v>69</v>
      </c>
      <c r="R9" s="460"/>
      <c r="S9" s="460"/>
      <c r="T9" s="460"/>
      <c r="U9" s="10"/>
      <c r="V9" s="10"/>
      <c r="W9" s="10"/>
      <c r="X9" s="14"/>
      <c r="Y9" s="14"/>
      <c r="Z9" s="14"/>
      <c r="AA9" s="14"/>
      <c r="AB9" s="14"/>
      <c r="AC9" s="14"/>
      <c r="AD9" s="14"/>
      <c r="AE9" s="14"/>
      <c r="AF9" s="460" t="s">
        <v>70</v>
      </c>
      <c r="AG9" s="460"/>
      <c r="AH9" s="460"/>
      <c r="AI9" s="460"/>
      <c r="AJ9" s="460"/>
      <c r="AK9" s="460"/>
      <c r="AL9" s="460"/>
      <c r="AM9" s="460"/>
      <c r="AN9" s="460"/>
      <c r="AO9" s="460"/>
      <c r="AP9" s="460"/>
      <c r="AT9" s="448" t="s">
        <v>71</v>
      </c>
      <c r="AU9" s="449"/>
      <c r="AV9" s="449"/>
      <c r="AW9" s="449"/>
      <c r="AX9" s="452" t="s">
        <v>72</v>
      </c>
      <c r="AY9" s="452"/>
      <c r="AZ9" s="452"/>
      <c r="BA9" s="453"/>
    </row>
    <row r="10" spans="1:53" ht="9" customHeight="1">
      <c r="I10" s="460"/>
      <c r="J10" s="460"/>
      <c r="K10" s="460"/>
      <c r="L10" s="460"/>
      <c r="M10" s="460"/>
      <c r="N10" s="460"/>
      <c r="Q10" s="460"/>
      <c r="R10" s="460"/>
      <c r="S10" s="460"/>
      <c r="T10" s="460"/>
      <c r="U10" s="10"/>
      <c r="V10" s="10"/>
      <c r="W10" s="10"/>
      <c r="AF10" s="460"/>
      <c r="AG10" s="460"/>
      <c r="AH10" s="460"/>
      <c r="AI10" s="460"/>
      <c r="AJ10" s="460"/>
      <c r="AK10" s="460"/>
      <c r="AL10" s="460"/>
      <c r="AM10" s="460"/>
      <c r="AN10" s="460"/>
      <c r="AO10" s="460"/>
      <c r="AP10" s="460"/>
      <c r="AT10" s="448"/>
      <c r="AU10" s="449"/>
      <c r="AV10" s="449"/>
      <c r="AW10" s="449"/>
      <c r="AX10" s="452"/>
      <c r="AY10" s="452"/>
      <c r="AZ10" s="452"/>
      <c r="BA10" s="453"/>
    </row>
    <row r="11" spans="1:53" ht="15" customHeight="1">
      <c r="Q11" s="8" t="s">
        <v>67</v>
      </c>
      <c r="U11" s="10"/>
      <c r="V11" s="10"/>
      <c r="W11" s="10"/>
      <c r="AF11" s="8" t="s">
        <v>73</v>
      </c>
      <c r="AT11" s="470" t="s">
        <v>2044</v>
      </c>
      <c r="AU11" s="471"/>
      <c r="AV11" s="471"/>
      <c r="AW11" s="471"/>
      <c r="AX11" s="471"/>
      <c r="AY11" s="471"/>
      <c r="AZ11" s="471"/>
      <c r="BA11" s="472"/>
    </row>
    <row r="12" spans="1:53" ht="15" customHeight="1">
      <c r="AF12" s="8" t="s">
        <v>74</v>
      </c>
      <c r="AT12" s="429" t="s">
        <v>75</v>
      </c>
      <c r="AU12" s="430"/>
      <c r="AV12" s="430"/>
      <c r="AW12" s="430"/>
      <c r="AX12" s="430"/>
      <c r="AY12" s="452">
        <v>3096</v>
      </c>
      <c r="AZ12" s="452"/>
      <c r="BA12" s="453"/>
    </row>
    <row r="13" spans="1:53" ht="15" customHeight="1">
      <c r="AF13" s="8" t="s">
        <v>76</v>
      </c>
      <c r="AT13" s="11" t="s">
        <v>77</v>
      </c>
      <c r="AU13" s="430"/>
      <c r="AV13" s="430"/>
      <c r="AW13" s="430"/>
      <c r="AX13" s="430"/>
      <c r="AY13" s="430"/>
      <c r="AZ13" s="430"/>
      <c r="BA13" s="436"/>
    </row>
    <row r="14" spans="1:53" ht="15" customHeight="1">
      <c r="AF14" s="8" t="s">
        <v>78</v>
      </c>
      <c r="AT14" s="429"/>
      <c r="AU14" s="430"/>
      <c r="AV14" s="430"/>
      <c r="AW14" s="430"/>
      <c r="AX14" s="430"/>
      <c r="AY14" s="430"/>
      <c r="AZ14" s="449">
        <v>2558</v>
      </c>
      <c r="BA14" s="468"/>
    </row>
    <row r="15" spans="1:53" ht="1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t="s">
        <v>79</v>
      </c>
      <c r="AG15" s="10"/>
      <c r="AH15" s="10"/>
      <c r="AI15" s="10"/>
      <c r="AJ15" s="10"/>
      <c r="AK15" s="10"/>
      <c r="AL15" s="10"/>
      <c r="AM15" s="10"/>
      <c r="AN15" s="10"/>
      <c r="AO15" s="10"/>
      <c r="AP15" s="10"/>
      <c r="AQ15" s="10"/>
      <c r="AR15" s="10"/>
      <c r="AS15" s="10"/>
      <c r="AT15" s="433" t="s">
        <v>80</v>
      </c>
      <c r="AU15" s="434"/>
      <c r="AV15" s="434"/>
      <c r="AW15" s="434"/>
      <c r="AX15" s="434"/>
      <c r="AY15" s="434"/>
      <c r="AZ15" s="457">
        <v>3257</v>
      </c>
      <c r="BA15" s="473"/>
    </row>
    <row r="16" spans="1:53" ht="15" customHeight="1" thickBo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6"/>
      <c r="AO16" s="15"/>
      <c r="AP16" s="15"/>
      <c r="AQ16" s="15"/>
      <c r="AR16" s="15"/>
      <c r="AS16" s="15"/>
      <c r="AT16" s="15"/>
      <c r="AU16" s="15"/>
      <c r="AV16" s="15"/>
      <c r="AW16" s="15"/>
      <c r="AX16" s="15"/>
      <c r="AY16" s="15"/>
      <c r="AZ16" s="15"/>
      <c r="BA16" s="15"/>
    </row>
    <row r="18" spans="1:53" ht="9" customHeight="1">
      <c r="A18" s="460" t="s">
        <v>81</v>
      </c>
      <c r="B18" s="460"/>
      <c r="C18" s="460"/>
      <c r="D18" s="460"/>
      <c r="E18" s="460"/>
      <c r="F18" s="460"/>
      <c r="G18" s="460"/>
      <c r="H18" s="14"/>
      <c r="I18" s="460" t="s">
        <v>82</v>
      </c>
      <c r="J18" s="460"/>
      <c r="K18" s="460"/>
      <c r="L18" s="460"/>
      <c r="M18" s="460"/>
      <c r="N18" s="460"/>
      <c r="O18" s="14"/>
      <c r="P18" s="14"/>
      <c r="Q18" s="460" t="s">
        <v>83</v>
      </c>
      <c r="R18" s="460"/>
      <c r="S18" s="460"/>
      <c r="T18" s="460"/>
      <c r="U18" s="460"/>
      <c r="V18" s="460"/>
      <c r="W18" s="460"/>
      <c r="X18" s="460"/>
      <c r="Y18" s="460"/>
      <c r="AT18" s="446" t="s">
        <v>84</v>
      </c>
      <c r="AU18" s="447"/>
      <c r="AV18" s="447"/>
      <c r="AW18" s="447"/>
      <c r="AX18" s="450" t="s">
        <v>85</v>
      </c>
      <c r="AY18" s="450"/>
      <c r="AZ18" s="450"/>
      <c r="BA18" s="451"/>
    </row>
    <row r="19" spans="1:53" ht="9" customHeight="1">
      <c r="A19" s="460"/>
      <c r="B19" s="460"/>
      <c r="C19" s="460"/>
      <c r="D19" s="460"/>
      <c r="E19" s="460"/>
      <c r="F19" s="460"/>
      <c r="G19" s="460"/>
      <c r="H19" s="17"/>
      <c r="I19" s="460"/>
      <c r="J19" s="460"/>
      <c r="K19" s="460"/>
      <c r="L19" s="460"/>
      <c r="M19" s="460"/>
      <c r="N19" s="460"/>
      <c r="O19" s="10"/>
      <c r="P19" s="10"/>
      <c r="Q19" s="460"/>
      <c r="R19" s="460"/>
      <c r="S19" s="460"/>
      <c r="T19" s="460"/>
      <c r="U19" s="460"/>
      <c r="V19" s="460"/>
      <c r="W19" s="460"/>
      <c r="X19" s="460"/>
      <c r="Y19" s="460"/>
      <c r="AT19" s="448"/>
      <c r="AU19" s="449"/>
      <c r="AV19" s="449"/>
      <c r="AW19" s="449"/>
      <c r="AX19" s="452"/>
      <c r="AY19" s="452"/>
      <c r="AZ19" s="452"/>
      <c r="BA19" s="453"/>
    </row>
    <row r="20" spans="1:53" ht="15" customHeight="1">
      <c r="A20" s="460" t="s">
        <v>86</v>
      </c>
      <c r="B20" s="460"/>
      <c r="C20" s="460"/>
      <c r="D20" s="460"/>
      <c r="E20" s="460"/>
      <c r="F20" s="460"/>
      <c r="G20" s="468"/>
      <c r="H20" s="13"/>
      <c r="O20" s="10"/>
      <c r="P20" s="10"/>
      <c r="Q20" s="8" t="s">
        <v>87</v>
      </c>
      <c r="AT20" s="429" t="s">
        <v>88</v>
      </c>
      <c r="AU20" s="430"/>
      <c r="AV20" s="430"/>
      <c r="AW20" s="452" t="s">
        <v>89</v>
      </c>
      <c r="AX20" s="452"/>
      <c r="AY20" s="452"/>
      <c r="AZ20" s="452"/>
      <c r="BA20" s="453"/>
    </row>
    <row r="21" spans="1:53" ht="15" customHeight="1">
      <c r="A21" s="8" t="s">
        <v>90</v>
      </c>
      <c r="H21" s="13"/>
      <c r="O21" s="10"/>
      <c r="P21" s="10"/>
      <c r="Q21" s="8" t="s">
        <v>91</v>
      </c>
      <c r="AT21" s="448" t="s">
        <v>92</v>
      </c>
      <c r="AU21" s="449"/>
      <c r="AV21" s="449"/>
      <c r="AW21" s="449"/>
      <c r="AX21" s="449"/>
      <c r="AY21" s="449">
        <v>6045</v>
      </c>
      <c r="AZ21" s="449"/>
      <c r="BA21" s="468"/>
    </row>
    <row r="22" spans="1:53" ht="9" customHeight="1">
      <c r="C22" s="469" t="s">
        <v>93</v>
      </c>
      <c r="D22" s="467"/>
      <c r="E22" s="467"/>
      <c r="F22" s="467"/>
      <c r="G22" s="18"/>
      <c r="H22" s="19"/>
      <c r="I22" s="460" t="s">
        <v>94</v>
      </c>
      <c r="J22" s="460"/>
      <c r="K22" s="460"/>
      <c r="L22" s="460"/>
      <c r="M22" s="460"/>
      <c r="N22" s="460"/>
      <c r="O22" s="14"/>
      <c r="P22" s="14"/>
      <c r="Q22" s="460" t="s">
        <v>95</v>
      </c>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T22" s="448" t="s">
        <v>96</v>
      </c>
      <c r="AU22" s="449"/>
      <c r="AV22" s="449"/>
      <c r="AW22" s="449"/>
      <c r="AX22" s="449"/>
      <c r="AY22" s="449">
        <v>6044</v>
      </c>
      <c r="AZ22" s="449"/>
      <c r="BA22" s="468"/>
    </row>
    <row r="23" spans="1:53" ht="9" customHeight="1">
      <c r="C23" s="467"/>
      <c r="D23" s="467"/>
      <c r="E23" s="467"/>
      <c r="F23" s="467"/>
      <c r="H23" s="13"/>
      <c r="I23" s="460"/>
      <c r="J23" s="460"/>
      <c r="K23" s="460"/>
      <c r="L23" s="460"/>
      <c r="M23" s="460"/>
      <c r="N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T23" s="448"/>
      <c r="AU23" s="449"/>
      <c r="AV23" s="449"/>
      <c r="AW23" s="449"/>
      <c r="AX23" s="449"/>
      <c r="AY23" s="449"/>
      <c r="AZ23" s="449"/>
      <c r="BA23" s="468"/>
    </row>
    <row r="24" spans="1:53" ht="15" customHeight="1">
      <c r="C24" s="467" t="s">
        <v>97</v>
      </c>
      <c r="D24" s="467"/>
      <c r="E24" s="467"/>
      <c r="F24" s="467"/>
      <c r="H24" s="13"/>
      <c r="Q24" s="8" t="s">
        <v>98</v>
      </c>
      <c r="AT24" s="448" t="s">
        <v>99</v>
      </c>
      <c r="AU24" s="449"/>
      <c r="AV24" s="449"/>
      <c r="AW24" s="449"/>
      <c r="AX24" s="449"/>
      <c r="AY24" s="449">
        <v>6046</v>
      </c>
      <c r="AZ24" s="449"/>
      <c r="BA24" s="468"/>
    </row>
    <row r="25" spans="1:53" ht="9" customHeight="1">
      <c r="H25" s="19"/>
      <c r="I25" s="460" t="s">
        <v>100</v>
      </c>
      <c r="J25" s="460"/>
      <c r="K25" s="460"/>
      <c r="L25" s="460"/>
      <c r="M25" s="460"/>
      <c r="N25" s="460"/>
      <c r="O25" s="14"/>
      <c r="P25" s="14"/>
      <c r="Q25" s="460" t="s">
        <v>101</v>
      </c>
      <c r="R25" s="460"/>
      <c r="S25" s="460"/>
      <c r="T25" s="460"/>
      <c r="U25" s="460"/>
      <c r="V25" s="460"/>
      <c r="W25" s="460"/>
      <c r="X25" s="460"/>
      <c r="Y25" s="460"/>
      <c r="Z25" s="460"/>
      <c r="AA25" s="460"/>
      <c r="AB25" s="460"/>
      <c r="AT25" s="448" t="s">
        <v>2045</v>
      </c>
      <c r="AU25" s="449"/>
      <c r="AV25" s="449"/>
      <c r="AW25" s="449"/>
      <c r="AX25" s="452" t="s">
        <v>102</v>
      </c>
      <c r="AY25" s="452"/>
      <c r="AZ25" s="452"/>
      <c r="BA25" s="453"/>
    </row>
    <row r="26" spans="1:53" ht="9" customHeight="1">
      <c r="H26" s="13"/>
      <c r="I26" s="460"/>
      <c r="J26" s="460"/>
      <c r="K26" s="460"/>
      <c r="L26" s="460"/>
      <c r="M26" s="460"/>
      <c r="N26" s="460"/>
      <c r="Q26" s="460"/>
      <c r="R26" s="460"/>
      <c r="S26" s="460"/>
      <c r="T26" s="460"/>
      <c r="U26" s="460"/>
      <c r="V26" s="460"/>
      <c r="W26" s="460"/>
      <c r="X26" s="460"/>
      <c r="Y26" s="460"/>
      <c r="Z26" s="460"/>
      <c r="AA26" s="460"/>
      <c r="AB26" s="460"/>
      <c r="AT26" s="456"/>
      <c r="AU26" s="457"/>
      <c r="AV26" s="457"/>
      <c r="AW26" s="457"/>
      <c r="AX26" s="458"/>
      <c r="AY26" s="458"/>
      <c r="AZ26" s="458"/>
      <c r="BA26" s="459"/>
    </row>
    <row r="27" spans="1:53" ht="9" customHeight="1">
      <c r="H27" s="19"/>
      <c r="I27" s="460" t="s">
        <v>103</v>
      </c>
      <c r="J27" s="460"/>
      <c r="K27" s="460"/>
      <c r="L27" s="460"/>
      <c r="M27" s="460"/>
      <c r="N27" s="460"/>
      <c r="O27" s="14"/>
      <c r="P27" s="14"/>
      <c r="Q27" s="460" t="s">
        <v>104</v>
      </c>
      <c r="R27" s="460"/>
      <c r="S27" s="460"/>
      <c r="T27" s="460"/>
      <c r="U27" s="460"/>
      <c r="V27" s="460"/>
      <c r="W27" s="460"/>
      <c r="X27" s="460"/>
      <c r="Y27" s="460"/>
      <c r="Z27" s="460"/>
      <c r="AA27" s="460"/>
      <c r="AB27" s="460"/>
      <c r="AC27" s="460"/>
      <c r="AD27" s="460"/>
      <c r="AE27" s="460"/>
      <c r="AF27" s="460"/>
      <c r="AG27" s="460"/>
      <c r="AH27" s="460"/>
      <c r="AI27" s="460"/>
      <c r="AJ27" s="460"/>
      <c r="AK27" s="460"/>
      <c r="AL27" s="460"/>
      <c r="AM27" s="460"/>
    </row>
    <row r="28" spans="1:53" ht="7.5" customHeight="1">
      <c r="I28" s="460"/>
      <c r="J28" s="460"/>
      <c r="K28" s="460"/>
      <c r="L28" s="460"/>
      <c r="M28" s="460"/>
      <c r="N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row>
    <row r="29" spans="1:53" ht="15" customHeight="1">
      <c r="Q29" s="8" t="s">
        <v>105</v>
      </c>
    </row>
    <row r="30" spans="1:53" ht="15" customHeight="1">
      <c r="A30" s="10"/>
      <c r="B30" s="10"/>
      <c r="C30" s="10"/>
      <c r="D30" s="10"/>
      <c r="E30" s="10"/>
      <c r="F30" s="10"/>
      <c r="G30" s="10"/>
      <c r="H30" s="10"/>
      <c r="I30" s="10"/>
      <c r="J30" s="10"/>
      <c r="K30" s="10"/>
      <c r="L30" s="10"/>
      <c r="M30" s="10"/>
      <c r="N30" s="10"/>
      <c r="O30" s="10"/>
      <c r="P30" s="10"/>
      <c r="Q30" s="10" t="s">
        <v>106</v>
      </c>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430"/>
      <c r="AU30" s="430"/>
      <c r="AV30" s="430"/>
      <c r="AW30" s="430"/>
      <c r="AX30" s="430"/>
      <c r="AY30" s="430"/>
      <c r="AZ30" s="430"/>
      <c r="BA30" s="430"/>
    </row>
    <row r="31" spans="1:53" ht="15" customHeight="1" thickBo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6"/>
      <c r="AO31" s="15"/>
      <c r="AP31" s="15"/>
      <c r="AQ31" s="15"/>
      <c r="AR31" s="15"/>
      <c r="AS31" s="15"/>
      <c r="AT31" s="15"/>
      <c r="AU31" s="15"/>
      <c r="AV31" s="15"/>
      <c r="AW31" s="15"/>
      <c r="AX31" s="15"/>
      <c r="AY31" s="15"/>
      <c r="AZ31" s="15"/>
      <c r="BA31" s="15"/>
    </row>
    <row r="33" spans="1:53" ht="9" customHeight="1">
      <c r="A33" s="466" t="s">
        <v>107</v>
      </c>
      <c r="B33" s="466"/>
      <c r="C33" s="466"/>
      <c r="D33" s="466"/>
      <c r="E33" s="466"/>
      <c r="H33" s="14"/>
      <c r="I33" s="460" t="s">
        <v>108</v>
      </c>
      <c r="J33" s="460"/>
      <c r="K33" s="460"/>
      <c r="L33" s="460"/>
      <c r="M33" s="460"/>
      <c r="N33" s="460"/>
      <c r="O33" s="14"/>
      <c r="P33" s="14"/>
      <c r="Q33" s="460" t="s">
        <v>109</v>
      </c>
      <c r="R33" s="460"/>
      <c r="S33" s="460"/>
      <c r="T33" s="460"/>
      <c r="U33" s="460"/>
      <c r="V33" s="460"/>
      <c r="W33" s="460"/>
      <c r="X33" s="460"/>
      <c r="Y33" s="460"/>
      <c r="Z33" s="460"/>
      <c r="AA33" s="460"/>
      <c r="AB33" s="460"/>
      <c r="AT33" s="446" t="s">
        <v>110</v>
      </c>
      <c r="AU33" s="447"/>
      <c r="AV33" s="447"/>
      <c r="AW33" s="447"/>
      <c r="AX33" s="450" t="s">
        <v>111</v>
      </c>
      <c r="AY33" s="450"/>
      <c r="AZ33" s="450"/>
      <c r="BA33" s="451"/>
    </row>
    <row r="34" spans="1:53" ht="9" customHeight="1">
      <c r="A34" s="466"/>
      <c r="B34" s="466"/>
      <c r="C34" s="466"/>
      <c r="D34" s="466"/>
      <c r="E34" s="466"/>
      <c r="H34" s="17"/>
      <c r="I34" s="460"/>
      <c r="J34" s="460"/>
      <c r="K34" s="460"/>
      <c r="L34" s="460"/>
      <c r="M34" s="460"/>
      <c r="N34" s="460"/>
      <c r="Q34" s="460"/>
      <c r="R34" s="460"/>
      <c r="S34" s="460"/>
      <c r="T34" s="460"/>
      <c r="U34" s="460"/>
      <c r="V34" s="460"/>
      <c r="W34" s="460"/>
      <c r="X34" s="460"/>
      <c r="Y34" s="460"/>
      <c r="Z34" s="460"/>
      <c r="AA34" s="460"/>
      <c r="AB34" s="460"/>
      <c r="AT34" s="448"/>
      <c r="AU34" s="449"/>
      <c r="AV34" s="449"/>
      <c r="AW34" s="449"/>
      <c r="AX34" s="452"/>
      <c r="AY34" s="452"/>
      <c r="AZ34" s="452"/>
      <c r="BA34" s="453"/>
    </row>
    <row r="35" spans="1:53" ht="9" customHeight="1">
      <c r="D35" s="461" t="s">
        <v>112</v>
      </c>
      <c r="E35" s="452"/>
      <c r="F35" s="452"/>
      <c r="H35" s="19"/>
      <c r="I35" s="460" t="s">
        <v>113</v>
      </c>
      <c r="J35" s="460"/>
      <c r="K35" s="460"/>
      <c r="L35" s="460"/>
      <c r="M35" s="460"/>
      <c r="N35" s="460"/>
      <c r="O35" s="14"/>
      <c r="P35" s="14"/>
      <c r="Q35" s="460" t="s">
        <v>114</v>
      </c>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T35" s="464" t="s">
        <v>115</v>
      </c>
      <c r="AU35" s="465"/>
      <c r="AV35" s="465"/>
      <c r="AW35" s="465"/>
      <c r="AX35" s="465"/>
      <c r="AY35" s="465"/>
      <c r="AZ35" s="452">
        <v>4382</v>
      </c>
      <c r="BA35" s="453"/>
    </row>
    <row r="36" spans="1:53" ht="9" customHeight="1">
      <c r="D36" s="452"/>
      <c r="E36" s="452"/>
      <c r="F36" s="452"/>
      <c r="G36" s="18"/>
      <c r="H36" s="13"/>
      <c r="I36" s="460"/>
      <c r="J36" s="460"/>
      <c r="K36" s="460"/>
      <c r="L36" s="460"/>
      <c r="M36" s="460"/>
      <c r="N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T36" s="464"/>
      <c r="AU36" s="465"/>
      <c r="AV36" s="465"/>
      <c r="AW36" s="465"/>
      <c r="AX36" s="465"/>
      <c r="AY36" s="465"/>
      <c r="AZ36" s="452"/>
      <c r="BA36" s="453"/>
    </row>
    <row r="37" spans="1:53" ht="9" customHeight="1">
      <c r="D37" s="452" t="s">
        <v>116</v>
      </c>
      <c r="E37" s="452"/>
      <c r="F37" s="452"/>
      <c r="H37" s="19"/>
      <c r="I37" s="460" t="s">
        <v>117</v>
      </c>
      <c r="J37" s="460"/>
      <c r="K37" s="460"/>
      <c r="L37" s="460"/>
      <c r="M37" s="460"/>
      <c r="N37" s="460"/>
      <c r="O37" s="14"/>
      <c r="P37" s="14"/>
      <c r="Q37" s="460" t="s">
        <v>118</v>
      </c>
      <c r="R37" s="460"/>
      <c r="S37" s="460"/>
      <c r="T37" s="460"/>
      <c r="U37" s="460"/>
      <c r="V37" s="460"/>
      <c r="W37" s="460"/>
      <c r="X37" s="460"/>
      <c r="Y37" s="460"/>
      <c r="Z37" s="460"/>
      <c r="AA37" s="460"/>
      <c r="AB37" s="460"/>
      <c r="AT37" s="463" t="s">
        <v>119</v>
      </c>
      <c r="AU37" s="462"/>
      <c r="AV37" s="462"/>
      <c r="AW37" s="462"/>
      <c r="AX37" s="430"/>
      <c r="AY37" s="430"/>
      <c r="AZ37" s="452">
        <v>4383</v>
      </c>
      <c r="BA37" s="453"/>
    </row>
    <row r="38" spans="1:53" ht="9" customHeight="1">
      <c r="D38" s="452"/>
      <c r="E38" s="452"/>
      <c r="F38" s="452"/>
      <c r="H38" s="13"/>
      <c r="I38" s="460"/>
      <c r="J38" s="460"/>
      <c r="K38" s="460"/>
      <c r="L38" s="460"/>
      <c r="M38" s="460"/>
      <c r="N38" s="460"/>
      <c r="Q38" s="460"/>
      <c r="R38" s="460"/>
      <c r="S38" s="460"/>
      <c r="T38" s="460"/>
      <c r="U38" s="460"/>
      <c r="V38" s="460"/>
      <c r="W38" s="460"/>
      <c r="X38" s="460"/>
      <c r="Y38" s="460"/>
      <c r="Z38" s="460"/>
      <c r="AA38" s="460"/>
      <c r="AB38" s="460"/>
      <c r="AT38" s="463"/>
      <c r="AU38" s="462"/>
      <c r="AV38" s="462"/>
      <c r="AW38" s="462"/>
      <c r="AX38" s="430"/>
      <c r="AY38" s="430"/>
      <c r="AZ38" s="452"/>
      <c r="BA38" s="453"/>
    </row>
    <row r="39" spans="1:53" ht="9" customHeight="1">
      <c r="A39" s="10"/>
      <c r="B39" s="10"/>
      <c r="C39" s="10"/>
      <c r="D39" s="10"/>
      <c r="E39" s="10"/>
      <c r="F39" s="10"/>
      <c r="G39" s="10"/>
      <c r="H39" s="19"/>
      <c r="I39" s="449" t="s">
        <v>120</v>
      </c>
      <c r="J39" s="449"/>
      <c r="K39" s="449"/>
      <c r="L39" s="449"/>
      <c r="M39" s="449"/>
      <c r="N39" s="449"/>
      <c r="O39" s="14"/>
      <c r="P39" s="14"/>
      <c r="Q39" s="449" t="s">
        <v>121</v>
      </c>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10"/>
      <c r="AP39" s="10"/>
      <c r="AQ39" s="10"/>
      <c r="AR39" s="10"/>
      <c r="AS39" s="10"/>
      <c r="AT39" s="448" t="s">
        <v>122</v>
      </c>
      <c r="AU39" s="449"/>
      <c r="AV39" s="449"/>
      <c r="AW39" s="430"/>
      <c r="AX39" s="452" t="s">
        <v>123</v>
      </c>
      <c r="AY39" s="452"/>
      <c r="AZ39" s="452"/>
      <c r="BA39" s="453"/>
    </row>
    <row r="40" spans="1:53" ht="9" customHeight="1">
      <c r="A40" s="10"/>
      <c r="B40" s="10"/>
      <c r="C40" s="10"/>
      <c r="D40" s="10"/>
      <c r="E40" s="10"/>
      <c r="F40" s="10"/>
      <c r="G40" s="10"/>
      <c r="H40" s="10"/>
      <c r="I40" s="449"/>
      <c r="J40" s="449"/>
      <c r="K40" s="449"/>
      <c r="L40" s="449"/>
      <c r="M40" s="449"/>
      <c r="N40" s="449"/>
      <c r="O40" s="10"/>
      <c r="P40" s="10"/>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10"/>
      <c r="AP40" s="10"/>
      <c r="AQ40" s="10"/>
      <c r="AR40" s="10"/>
      <c r="AS40" s="10"/>
      <c r="AT40" s="456"/>
      <c r="AU40" s="457"/>
      <c r="AV40" s="457"/>
      <c r="AW40" s="434"/>
      <c r="AX40" s="458"/>
      <c r="AY40" s="458"/>
      <c r="AZ40" s="458"/>
      <c r="BA40" s="459"/>
    </row>
    <row r="41" spans="1:53" ht="15" customHeight="1" thickBo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6"/>
      <c r="AO41" s="15"/>
      <c r="AP41" s="15"/>
      <c r="AQ41" s="15"/>
      <c r="AR41" s="15"/>
      <c r="AS41" s="15"/>
      <c r="AT41" s="15"/>
      <c r="AU41" s="15"/>
      <c r="AV41" s="15"/>
      <c r="AW41" s="15"/>
      <c r="AX41" s="15"/>
      <c r="AY41" s="15"/>
      <c r="AZ41" s="15"/>
      <c r="BA41" s="15"/>
    </row>
    <row r="43" spans="1:53" ht="9" customHeight="1">
      <c r="A43" s="460" t="s">
        <v>124</v>
      </c>
      <c r="B43" s="460"/>
      <c r="C43" s="460"/>
      <c r="D43" s="460"/>
      <c r="E43" s="460"/>
      <c r="F43" s="460"/>
      <c r="G43" s="460"/>
      <c r="AT43" s="446" t="s">
        <v>125</v>
      </c>
      <c r="AU43" s="447"/>
      <c r="AV43" s="447"/>
      <c r="AW43" s="447"/>
      <c r="AX43" s="450" t="s">
        <v>126</v>
      </c>
      <c r="AY43" s="450"/>
      <c r="AZ43" s="450"/>
      <c r="BA43" s="451"/>
    </row>
    <row r="44" spans="1:53" ht="9" customHeight="1">
      <c r="A44" s="460"/>
      <c r="B44" s="460"/>
      <c r="C44" s="460"/>
      <c r="D44" s="460"/>
      <c r="E44" s="460"/>
      <c r="F44" s="460"/>
      <c r="G44" s="460"/>
      <c r="AT44" s="448"/>
      <c r="AU44" s="449"/>
      <c r="AV44" s="449"/>
      <c r="AW44" s="449"/>
      <c r="AX44" s="452"/>
      <c r="AY44" s="452"/>
      <c r="AZ44" s="452"/>
      <c r="BA44" s="453"/>
    </row>
    <row r="45" spans="1:53" ht="9" customHeight="1">
      <c r="A45" s="10"/>
      <c r="B45" s="10"/>
      <c r="C45" s="10"/>
      <c r="D45" s="461" t="s">
        <v>112</v>
      </c>
      <c r="E45" s="452"/>
      <c r="F45" s="452"/>
      <c r="G45" s="10"/>
      <c r="H45" s="14"/>
      <c r="I45" s="462" t="s">
        <v>127</v>
      </c>
      <c r="J45" s="462"/>
      <c r="K45" s="462"/>
      <c r="L45" s="462"/>
      <c r="M45" s="462"/>
      <c r="N45" s="462"/>
      <c r="O45" s="14"/>
      <c r="P45" s="14"/>
      <c r="Q45" s="449" t="s">
        <v>83</v>
      </c>
      <c r="R45" s="449"/>
      <c r="S45" s="449"/>
      <c r="T45" s="449"/>
      <c r="U45" s="449"/>
      <c r="V45" s="449"/>
      <c r="W45" s="449"/>
      <c r="X45" s="449"/>
      <c r="Y45" s="449"/>
      <c r="Z45" s="10"/>
      <c r="AA45" s="10"/>
      <c r="AB45" s="10"/>
      <c r="AC45" s="10"/>
      <c r="AD45" s="10"/>
      <c r="AE45" s="10"/>
      <c r="AF45" s="10"/>
      <c r="AG45" s="10"/>
      <c r="AH45" s="10"/>
      <c r="AI45" s="10"/>
      <c r="AJ45" s="10"/>
      <c r="AK45" s="10"/>
      <c r="AL45" s="10"/>
      <c r="AM45" s="10"/>
      <c r="AN45" s="10"/>
      <c r="AO45" s="10"/>
      <c r="AP45" s="10"/>
      <c r="AQ45" s="10"/>
      <c r="AR45" s="10"/>
      <c r="AS45" s="10"/>
      <c r="AT45" s="429"/>
      <c r="AU45" s="430"/>
      <c r="AV45" s="430"/>
      <c r="AW45" s="430"/>
      <c r="AX45" s="431"/>
      <c r="AY45" s="431"/>
      <c r="AZ45" s="431"/>
      <c r="BA45" s="432"/>
    </row>
    <row r="46" spans="1:53" ht="9" customHeight="1">
      <c r="A46" s="10"/>
      <c r="B46" s="10"/>
      <c r="C46" s="10"/>
      <c r="D46" s="452"/>
      <c r="E46" s="452"/>
      <c r="F46" s="452"/>
      <c r="G46" s="14"/>
      <c r="H46" s="17"/>
      <c r="I46" s="462"/>
      <c r="J46" s="462"/>
      <c r="K46" s="462"/>
      <c r="L46" s="462"/>
      <c r="M46" s="462"/>
      <c r="N46" s="462"/>
      <c r="O46" s="10"/>
      <c r="P46" s="10"/>
      <c r="Q46" s="449"/>
      <c r="R46" s="449"/>
      <c r="S46" s="449"/>
      <c r="T46" s="449"/>
      <c r="U46" s="449"/>
      <c r="V46" s="449"/>
      <c r="W46" s="449"/>
      <c r="X46" s="449"/>
      <c r="Y46" s="449"/>
      <c r="Z46" s="10"/>
      <c r="AA46" s="10"/>
      <c r="AB46" s="10"/>
      <c r="AC46" s="10"/>
      <c r="AD46" s="10"/>
      <c r="AE46" s="10"/>
      <c r="AF46" s="10"/>
      <c r="AG46" s="10"/>
      <c r="AH46" s="10"/>
      <c r="AI46" s="10"/>
      <c r="AJ46" s="10"/>
      <c r="AK46" s="10"/>
      <c r="AL46" s="10"/>
      <c r="AM46" s="10"/>
      <c r="AN46" s="10"/>
      <c r="AO46" s="10"/>
      <c r="AP46" s="10"/>
      <c r="AQ46" s="10"/>
      <c r="AR46" s="10"/>
      <c r="AS46" s="10"/>
      <c r="AT46" s="448" t="s">
        <v>122</v>
      </c>
      <c r="AU46" s="449"/>
      <c r="AV46" s="449"/>
      <c r="AW46" s="449"/>
      <c r="AX46" s="452" t="s">
        <v>128</v>
      </c>
      <c r="AY46" s="452"/>
      <c r="AZ46" s="452"/>
      <c r="BA46" s="453"/>
    </row>
    <row r="47" spans="1:53" ht="9" customHeight="1">
      <c r="A47" s="10"/>
      <c r="B47" s="10"/>
      <c r="C47" s="10"/>
      <c r="D47" s="452" t="s">
        <v>116</v>
      </c>
      <c r="E47" s="452"/>
      <c r="F47" s="452"/>
      <c r="G47" s="10"/>
      <c r="H47" s="19"/>
      <c r="I47" s="449" t="s">
        <v>129</v>
      </c>
      <c r="J47" s="449"/>
      <c r="K47" s="449"/>
      <c r="L47" s="449"/>
      <c r="M47" s="449"/>
      <c r="N47" s="449"/>
      <c r="O47" s="14"/>
      <c r="P47" s="14"/>
      <c r="Q47" s="449" t="s">
        <v>130</v>
      </c>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20"/>
      <c r="AO47" s="10"/>
      <c r="AP47" s="10"/>
      <c r="AQ47" s="10"/>
      <c r="AR47" s="10"/>
      <c r="AS47" s="10"/>
      <c r="AT47" s="456"/>
      <c r="AU47" s="457"/>
      <c r="AV47" s="457"/>
      <c r="AW47" s="457"/>
      <c r="AX47" s="458"/>
      <c r="AY47" s="458"/>
      <c r="AZ47" s="458"/>
      <c r="BA47" s="459"/>
    </row>
    <row r="48" spans="1:53" ht="9" customHeight="1">
      <c r="A48" s="10"/>
      <c r="B48" s="10"/>
      <c r="C48" s="10"/>
      <c r="D48" s="452"/>
      <c r="E48" s="452"/>
      <c r="F48" s="452"/>
      <c r="G48" s="10"/>
      <c r="H48" s="10"/>
      <c r="I48" s="449"/>
      <c r="J48" s="449"/>
      <c r="K48" s="449"/>
      <c r="L48" s="449"/>
      <c r="M48" s="449"/>
      <c r="N48" s="449"/>
      <c r="O48" s="10"/>
      <c r="P48" s="10"/>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20"/>
      <c r="AO48" s="10"/>
      <c r="AP48" s="10"/>
      <c r="AQ48" s="10"/>
      <c r="AR48" s="10"/>
      <c r="AS48" s="10"/>
      <c r="AT48" s="430"/>
      <c r="AU48" s="430"/>
      <c r="AV48" s="430"/>
      <c r="AW48" s="430"/>
      <c r="AX48" s="430"/>
      <c r="AY48" s="430"/>
      <c r="AZ48" s="430"/>
      <c r="BA48" s="430"/>
    </row>
    <row r="49" spans="1:53" ht="9" customHeight="1">
      <c r="A49" s="10"/>
      <c r="B49" s="10"/>
      <c r="C49" s="10"/>
      <c r="D49" s="10"/>
      <c r="E49" s="10"/>
      <c r="F49" s="10"/>
      <c r="G49" s="10"/>
      <c r="H49" s="10"/>
      <c r="I49" s="10"/>
      <c r="J49" s="10"/>
      <c r="K49" s="10"/>
      <c r="L49" s="10"/>
      <c r="M49" s="10"/>
      <c r="N49" s="10"/>
      <c r="O49" s="10"/>
      <c r="P49" s="10"/>
      <c r="Q49" s="21"/>
      <c r="R49" s="21"/>
      <c r="S49" s="21"/>
      <c r="T49" s="21"/>
      <c r="U49" s="21"/>
      <c r="V49" s="21"/>
      <c r="W49" s="21"/>
      <c r="X49" s="21"/>
      <c r="Y49" s="21"/>
      <c r="Z49" s="21"/>
      <c r="AA49" s="21"/>
      <c r="AB49" s="21"/>
      <c r="AC49" s="21"/>
      <c r="AD49" s="21"/>
      <c r="AE49" s="21"/>
      <c r="AF49" s="21"/>
      <c r="AG49" s="21"/>
      <c r="AH49" s="21"/>
      <c r="AI49" s="21"/>
      <c r="AJ49" s="21"/>
      <c r="AK49" s="21"/>
      <c r="AL49" s="21"/>
      <c r="AM49" s="21"/>
      <c r="AN49" s="20"/>
      <c r="AO49" s="10"/>
      <c r="AP49" s="10"/>
      <c r="AQ49" s="10"/>
      <c r="AR49" s="10"/>
      <c r="AS49" s="10"/>
      <c r="AT49" s="430"/>
      <c r="AU49" s="430"/>
      <c r="AV49" s="430"/>
      <c r="AW49" s="430"/>
      <c r="AX49" s="430"/>
      <c r="AY49" s="430"/>
      <c r="AZ49" s="430"/>
      <c r="BA49" s="430"/>
    </row>
    <row r="50" spans="1:53" ht="15" customHeight="1" thickBo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6"/>
      <c r="AO50" s="15"/>
      <c r="AP50" s="15"/>
      <c r="AQ50" s="15"/>
      <c r="AR50" s="15"/>
      <c r="AS50" s="15"/>
      <c r="AT50" s="15"/>
      <c r="AU50" s="15"/>
      <c r="AV50" s="15"/>
      <c r="AW50" s="15"/>
      <c r="AX50" s="15"/>
      <c r="AY50" s="15"/>
      <c r="AZ50" s="15"/>
      <c r="BA50" s="15"/>
    </row>
    <row r="52" spans="1:53" ht="9" customHeight="1">
      <c r="A52" s="449" t="s">
        <v>131</v>
      </c>
      <c r="B52" s="449"/>
      <c r="C52" s="449"/>
      <c r="D52" s="449"/>
      <c r="E52" s="449"/>
      <c r="F52" s="449"/>
      <c r="G52" s="449"/>
      <c r="H52" s="449"/>
      <c r="I52" s="449"/>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446" t="s">
        <v>125</v>
      </c>
      <c r="AU52" s="447"/>
      <c r="AV52" s="447"/>
      <c r="AW52" s="447"/>
      <c r="AX52" s="450" t="s">
        <v>132</v>
      </c>
      <c r="AY52" s="450"/>
      <c r="AZ52" s="450"/>
      <c r="BA52" s="451"/>
    </row>
    <row r="53" spans="1:53" ht="9" customHeight="1">
      <c r="A53" s="449"/>
      <c r="B53" s="449"/>
      <c r="C53" s="449"/>
      <c r="D53" s="449"/>
      <c r="E53" s="449"/>
      <c r="F53" s="449"/>
      <c r="G53" s="449"/>
      <c r="H53" s="449"/>
      <c r="I53" s="449"/>
      <c r="J53" s="10"/>
      <c r="K53" s="10"/>
      <c r="L53" s="10"/>
      <c r="M53" s="452" t="s">
        <v>133</v>
      </c>
      <c r="N53" s="452"/>
      <c r="O53" s="452"/>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448"/>
      <c r="AU53" s="449"/>
      <c r="AV53" s="449"/>
      <c r="AW53" s="449"/>
      <c r="AX53" s="452"/>
      <c r="AY53" s="452"/>
      <c r="AZ53" s="452"/>
      <c r="BA53" s="453"/>
    </row>
    <row r="54" spans="1:53" ht="9" customHeight="1">
      <c r="A54" s="449" t="s">
        <v>134</v>
      </c>
      <c r="B54" s="449"/>
      <c r="C54" s="449"/>
      <c r="D54" s="449"/>
      <c r="E54" s="449"/>
      <c r="F54" s="10"/>
      <c r="G54" s="10"/>
      <c r="H54" s="10"/>
      <c r="I54" s="10"/>
      <c r="J54" s="10"/>
      <c r="K54" s="10"/>
      <c r="L54" s="10"/>
      <c r="M54" s="452"/>
      <c r="N54" s="452"/>
      <c r="O54" s="452"/>
      <c r="P54" s="14"/>
      <c r="Q54" s="14"/>
      <c r="R54" s="449" t="s">
        <v>135</v>
      </c>
      <c r="S54" s="449"/>
      <c r="T54" s="449"/>
      <c r="U54" s="449"/>
      <c r="V54" s="449"/>
      <c r="W54" s="449"/>
      <c r="X54" s="10"/>
      <c r="Y54" s="10"/>
      <c r="Z54" s="10"/>
      <c r="AA54" s="10"/>
      <c r="AB54" s="10"/>
      <c r="AC54" s="10"/>
      <c r="AD54" s="10"/>
      <c r="AE54" s="10"/>
      <c r="AF54" s="10"/>
      <c r="AG54" s="10"/>
      <c r="AH54" s="10"/>
      <c r="AI54" s="10"/>
      <c r="AJ54" s="10"/>
      <c r="AK54" s="10"/>
      <c r="AL54" s="10"/>
      <c r="AM54" s="10"/>
      <c r="AN54" s="10"/>
      <c r="AO54" s="10"/>
      <c r="AP54" s="10"/>
      <c r="AQ54" s="10"/>
      <c r="AR54" s="10"/>
      <c r="AS54" s="10"/>
      <c r="AT54" s="429"/>
      <c r="AU54" s="430"/>
      <c r="AV54" s="430"/>
      <c r="AW54" s="430"/>
      <c r="AX54" s="430"/>
      <c r="AY54" s="430"/>
      <c r="AZ54" s="430"/>
      <c r="BA54" s="436"/>
    </row>
    <row r="55" spans="1:53" ht="9" customHeight="1">
      <c r="A55" s="449"/>
      <c r="B55" s="449"/>
      <c r="C55" s="449"/>
      <c r="D55" s="449"/>
      <c r="E55" s="449"/>
      <c r="F55" s="10"/>
      <c r="G55" s="10"/>
      <c r="H55" s="10"/>
      <c r="I55" s="10"/>
      <c r="J55" s="10"/>
      <c r="K55" s="10"/>
      <c r="L55" s="10"/>
      <c r="M55" s="455" t="s">
        <v>136</v>
      </c>
      <c r="N55" s="452"/>
      <c r="O55" s="452"/>
      <c r="P55" s="10"/>
      <c r="Q55" s="10"/>
      <c r="R55" s="449"/>
      <c r="S55" s="449"/>
      <c r="T55" s="449"/>
      <c r="U55" s="449"/>
      <c r="V55" s="449"/>
      <c r="W55" s="449"/>
      <c r="X55" s="10"/>
      <c r="Y55" s="10"/>
      <c r="Z55" s="10"/>
      <c r="AA55" s="10"/>
      <c r="AB55" s="10"/>
      <c r="AC55" s="10"/>
      <c r="AD55" s="10"/>
      <c r="AE55" s="10"/>
      <c r="AF55" s="10"/>
      <c r="AG55" s="10"/>
      <c r="AH55" s="10"/>
      <c r="AI55" s="10"/>
      <c r="AJ55" s="10"/>
      <c r="AK55" s="10"/>
      <c r="AL55" s="10"/>
      <c r="AM55" s="10"/>
      <c r="AN55" s="10"/>
      <c r="AO55" s="10"/>
      <c r="AP55" s="10"/>
      <c r="AQ55" s="10"/>
      <c r="AR55" s="10"/>
      <c r="AS55" s="10"/>
      <c r="AT55" s="448" t="s">
        <v>122</v>
      </c>
      <c r="AU55" s="449"/>
      <c r="AV55" s="449"/>
      <c r="AW55" s="449"/>
      <c r="AX55" s="452" t="s">
        <v>102</v>
      </c>
      <c r="AY55" s="452"/>
      <c r="AZ55" s="452"/>
      <c r="BA55" s="453"/>
    </row>
    <row r="56" spans="1:53" ht="9" customHeight="1">
      <c r="A56" s="10"/>
      <c r="B56" s="10"/>
      <c r="C56" s="10"/>
      <c r="D56" s="10"/>
      <c r="E56" s="10"/>
      <c r="F56" s="10"/>
      <c r="G56" s="10"/>
      <c r="H56" s="10"/>
      <c r="I56" s="10"/>
      <c r="J56" s="10"/>
      <c r="K56" s="10"/>
      <c r="L56" s="10"/>
      <c r="M56" s="452"/>
      <c r="N56" s="452"/>
      <c r="O56" s="452"/>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456"/>
      <c r="AU56" s="457"/>
      <c r="AV56" s="457"/>
      <c r="AW56" s="457"/>
      <c r="AX56" s="458"/>
      <c r="AY56" s="458"/>
      <c r="AZ56" s="458"/>
      <c r="BA56" s="459"/>
    </row>
    <row r="57" spans="1:53" ht="15" customHeight="1" thickBo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row>
    <row r="58" spans="1:53" ht="15.75" customHeight="1"/>
    <row r="59" spans="1:53" ht="10.5" customHeight="1">
      <c r="A59" s="445" t="s">
        <v>137</v>
      </c>
      <c r="B59" s="445"/>
      <c r="C59" s="445"/>
      <c r="D59" s="445"/>
      <c r="E59" s="445"/>
      <c r="F59" s="445"/>
      <c r="G59" s="445"/>
      <c r="H59" s="445"/>
      <c r="I59" s="445"/>
      <c r="J59" s="445"/>
      <c r="K59" s="445"/>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446" t="s">
        <v>125</v>
      </c>
      <c r="AU59" s="447"/>
      <c r="AV59" s="447"/>
      <c r="AW59" s="447"/>
      <c r="AX59" s="450" t="s">
        <v>138</v>
      </c>
      <c r="AY59" s="450"/>
      <c r="AZ59" s="450"/>
      <c r="BA59" s="451"/>
    </row>
    <row r="60" spans="1:53" ht="8.25" customHeight="1">
      <c r="A60" s="445"/>
      <c r="B60" s="445"/>
      <c r="C60" s="445"/>
      <c r="D60" s="445"/>
      <c r="E60" s="445"/>
      <c r="F60" s="445"/>
      <c r="G60" s="445"/>
      <c r="H60" s="445"/>
      <c r="I60" s="445"/>
      <c r="J60" s="445"/>
      <c r="K60" s="445"/>
      <c r="L60" s="10"/>
      <c r="M60" s="452" t="s">
        <v>133</v>
      </c>
      <c r="N60" s="452"/>
      <c r="O60" s="452"/>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448"/>
      <c r="AU60" s="449"/>
      <c r="AV60" s="449"/>
      <c r="AW60" s="449"/>
      <c r="AX60" s="452"/>
      <c r="AY60" s="452"/>
      <c r="AZ60" s="452"/>
      <c r="BA60" s="453"/>
    </row>
    <row r="61" spans="1:53" ht="8.25" customHeight="1">
      <c r="A61" s="454" t="s">
        <v>139</v>
      </c>
      <c r="B61" s="454"/>
      <c r="C61" s="454"/>
      <c r="D61" s="454"/>
      <c r="E61" s="454"/>
      <c r="F61" s="10"/>
      <c r="G61" s="10"/>
      <c r="H61" s="10"/>
      <c r="I61" s="10"/>
      <c r="J61" s="10"/>
      <c r="K61" s="10"/>
      <c r="L61" s="10"/>
      <c r="M61" s="452"/>
      <c r="N61" s="452"/>
      <c r="O61" s="452"/>
      <c r="P61" s="14"/>
      <c r="Q61" s="14"/>
      <c r="R61" s="445" t="s">
        <v>140</v>
      </c>
      <c r="S61" s="449"/>
      <c r="T61" s="449"/>
      <c r="U61" s="449"/>
      <c r="V61" s="449"/>
      <c r="W61" s="449"/>
      <c r="X61" s="10"/>
      <c r="Y61" s="10"/>
      <c r="Z61" s="10"/>
      <c r="AA61" s="10"/>
      <c r="AB61" s="10"/>
      <c r="AC61" s="10"/>
      <c r="AD61" s="10"/>
      <c r="AE61" s="10"/>
      <c r="AF61" s="10"/>
      <c r="AG61" s="10"/>
      <c r="AH61" s="10"/>
      <c r="AI61" s="10"/>
      <c r="AJ61" s="10"/>
      <c r="AK61" s="10"/>
      <c r="AL61" s="10"/>
      <c r="AM61" s="10"/>
      <c r="AN61" s="10"/>
      <c r="AO61" s="10"/>
      <c r="AP61" s="10"/>
      <c r="AQ61" s="10"/>
      <c r="AR61" s="10"/>
      <c r="AS61" s="10"/>
      <c r="AT61" s="429"/>
      <c r="AU61" s="430"/>
      <c r="AV61" s="430"/>
      <c r="AW61" s="430"/>
      <c r="AX61" s="430"/>
      <c r="AY61" s="430"/>
      <c r="AZ61" s="430"/>
      <c r="BA61" s="436"/>
    </row>
    <row r="62" spans="1:53" ht="8.25" customHeight="1">
      <c r="A62" s="454"/>
      <c r="B62" s="454"/>
      <c r="C62" s="454"/>
      <c r="D62" s="454"/>
      <c r="E62" s="454"/>
      <c r="F62" s="10"/>
      <c r="G62" s="10"/>
      <c r="H62" s="10"/>
      <c r="I62" s="10"/>
      <c r="J62" s="10"/>
      <c r="K62" s="10"/>
      <c r="L62" s="10"/>
      <c r="M62" s="455" t="s">
        <v>136</v>
      </c>
      <c r="N62" s="452"/>
      <c r="O62" s="452"/>
      <c r="P62" s="10"/>
      <c r="Q62" s="10"/>
      <c r="R62" s="449"/>
      <c r="S62" s="449"/>
      <c r="T62" s="449"/>
      <c r="U62" s="449"/>
      <c r="V62" s="449"/>
      <c r="W62" s="449"/>
      <c r="X62" s="10"/>
      <c r="Y62" s="10"/>
      <c r="Z62" s="10"/>
      <c r="AA62" s="10"/>
      <c r="AB62" s="10"/>
      <c r="AC62" s="10"/>
      <c r="AD62" s="10"/>
      <c r="AE62" s="10"/>
      <c r="AF62" s="10"/>
      <c r="AG62" s="10"/>
      <c r="AH62" s="10"/>
      <c r="AI62" s="10"/>
      <c r="AJ62" s="10"/>
      <c r="AK62" s="10"/>
      <c r="AL62" s="10"/>
      <c r="AM62" s="10"/>
      <c r="AN62" s="10"/>
      <c r="AO62" s="10"/>
      <c r="AP62" s="10"/>
      <c r="AQ62" s="10"/>
      <c r="AR62" s="10"/>
      <c r="AS62" s="10"/>
      <c r="AT62" s="448" t="s">
        <v>122</v>
      </c>
      <c r="AU62" s="449"/>
      <c r="AV62" s="449"/>
      <c r="AW62" s="449"/>
      <c r="AX62" s="452" t="s">
        <v>141</v>
      </c>
      <c r="AY62" s="452"/>
      <c r="AZ62" s="452"/>
      <c r="BA62" s="453"/>
    </row>
    <row r="63" spans="1:53" ht="8.25" customHeight="1">
      <c r="A63" s="10"/>
      <c r="B63" s="10"/>
      <c r="C63" s="10"/>
      <c r="D63" s="10"/>
      <c r="E63" s="10"/>
      <c r="F63" s="10"/>
      <c r="G63" s="10"/>
      <c r="H63" s="10"/>
      <c r="I63" s="10"/>
      <c r="J63" s="10"/>
      <c r="K63" s="10"/>
      <c r="L63" s="10"/>
      <c r="M63" s="452"/>
      <c r="N63" s="452"/>
      <c r="O63" s="452"/>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456"/>
      <c r="AU63" s="457"/>
      <c r="AV63" s="457"/>
      <c r="AW63" s="457"/>
      <c r="AX63" s="458"/>
      <c r="AY63" s="458"/>
      <c r="AZ63" s="458"/>
      <c r="BA63" s="459"/>
    </row>
    <row r="64" spans="1:53" ht="15" customHeight="1" thickBo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row>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sheetData>
  <sheetProtection selectLockedCells="1" selectUnlockedCells="1"/>
  <mergeCells count="90">
    <mergeCell ref="AY6:BA6"/>
    <mergeCell ref="B3:F4"/>
    <mergeCell ref="I3:L4"/>
    <mergeCell ref="I5:N6"/>
    <mergeCell ref="Z5:AC6"/>
    <mergeCell ref="AF5:AM6"/>
    <mergeCell ref="I7:N8"/>
    <mergeCell ref="Z7:AC8"/>
    <mergeCell ref="AF7:AQ8"/>
    <mergeCell ref="AY8:BA8"/>
    <mergeCell ref="I9:N10"/>
    <mergeCell ref="Q9:T10"/>
    <mergeCell ref="AF9:AP10"/>
    <mergeCell ref="AT9:AW10"/>
    <mergeCell ref="AX9:BA10"/>
    <mergeCell ref="AT11:BA11"/>
    <mergeCell ref="AY12:BA12"/>
    <mergeCell ref="AZ14:BA14"/>
    <mergeCell ref="AZ15:BA15"/>
    <mergeCell ref="A18:G19"/>
    <mergeCell ref="I18:N19"/>
    <mergeCell ref="Q18:Y19"/>
    <mergeCell ref="AT18:AW19"/>
    <mergeCell ref="AX18:BA19"/>
    <mergeCell ref="A20:G20"/>
    <mergeCell ref="AW20:BA20"/>
    <mergeCell ref="AT21:AX21"/>
    <mergeCell ref="AY21:BA21"/>
    <mergeCell ref="C22:F23"/>
    <mergeCell ref="I22:N23"/>
    <mergeCell ref="Q22:AM23"/>
    <mergeCell ref="AT22:AX23"/>
    <mergeCell ref="AY22:BA23"/>
    <mergeCell ref="C24:F24"/>
    <mergeCell ref="AT24:AX24"/>
    <mergeCell ref="AY24:BA24"/>
    <mergeCell ref="I25:N26"/>
    <mergeCell ref="Q25:AB26"/>
    <mergeCell ref="AT25:AW26"/>
    <mergeCell ref="AX25:BA26"/>
    <mergeCell ref="I27:N28"/>
    <mergeCell ref="Q27:AM28"/>
    <mergeCell ref="A33:E34"/>
    <mergeCell ref="I33:N34"/>
    <mergeCell ref="Q33:AB34"/>
    <mergeCell ref="D35:F36"/>
    <mergeCell ref="I35:N36"/>
    <mergeCell ref="Q35:AN36"/>
    <mergeCell ref="AT35:AY36"/>
    <mergeCell ref="AZ35:BA36"/>
    <mergeCell ref="I39:N40"/>
    <mergeCell ref="Q39:AN40"/>
    <mergeCell ref="AT39:AV40"/>
    <mergeCell ref="AX39:BA40"/>
    <mergeCell ref="AX33:BA34"/>
    <mergeCell ref="AT33:AW34"/>
    <mergeCell ref="D37:F38"/>
    <mergeCell ref="I37:N38"/>
    <mergeCell ref="Q37:AB38"/>
    <mergeCell ref="AT37:AW38"/>
    <mergeCell ref="AZ37:BA38"/>
    <mergeCell ref="A43:G44"/>
    <mergeCell ref="AT43:AW44"/>
    <mergeCell ref="AX43:BA44"/>
    <mergeCell ref="D45:F46"/>
    <mergeCell ref="I45:N46"/>
    <mergeCell ref="Q45:Y46"/>
    <mergeCell ref="AT46:AW47"/>
    <mergeCell ref="AX46:BA47"/>
    <mergeCell ref="D47:F48"/>
    <mergeCell ref="I47:N48"/>
    <mergeCell ref="Q47:AM48"/>
    <mergeCell ref="A52:I53"/>
    <mergeCell ref="AT52:AW53"/>
    <mergeCell ref="AX52:BA53"/>
    <mergeCell ref="M53:O54"/>
    <mergeCell ref="A54:E55"/>
    <mergeCell ref="R54:W55"/>
    <mergeCell ref="M55:O56"/>
    <mergeCell ref="AT55:AW56"/>
    <mergeCell ref="AX55:BA56"/>
    <mergeCell ref="A59:K60"/>
    <mergeCell ref="AT59:AW60"/>
    <mergeCell ref="AX59:BA60"/>
    <mergeCell ref="M60:O61"/>
    <mergeCell ref="A61:E62"/>
    <mergeCell ref="R61:W62"/>
    <mergeCell ref="M62:O63"/>
    <mergeCell ref="AT62:AW63"/>
    <mergeCell ref="AX62:BA63"/>
  </mergeCells>
  <phoneticPr fontId="1"/>
  <printOptions horizontalCentered="1" verticalCentered="1"/>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明朝,標準"&amp;10－２－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Layout" zoomScaleNormal="100" workbookViewId="0">
      <selection sqref="A1:B2"/>
    </sheetView>
  </sheetViews>
  <sheetFormatPr defaultColWidth="9" defaultRowHeight="15" customHeight="1"/>
  <cols>
    <col min="1" max="1" width="17.5" style="8" customWidth="1"/>
    <col min="2" max="2" width="9.875" style="8" customWidth="1"/>
    <col min="3" max="3" width="7" style="8" customWidth="1"/>
    <col min="4" max="4" width="33.375" style="8" customWidth="1"/>
    <col min="5" max="6" width="5.375" style="8" customWidth="1"/>
    <col min="7" max="7" width="13.625" style="8" customWidth="1"/>
    <col min="8" max="8" width="10.5" style="8" bestFit="1" customWidth="1"/>
    <col min="9" max="9" width="16.125" style="8" customWidth="1"/>
    <col min="10" max="10" width="14.5" style="8" customWidth="1"/>
    <col min="11" max="11" width="7.375" style="8" customWidth="1"/>
    <col min="12" max="16384" width="9" style="8"/>
  </cols>
  <sheetData>
    <row r="1" spans="1:10" ht="15" customHeight="1">
      <c r="A1" s="504" t="s">
        <v>142</v>
      </c>
      <c r="B1" s="504"/>
    </row>
    <row r="2" spans="1:10" ht="15.75" customHeight="1">
      <c r="A2" s="505"/>
      <c r="B2" s="505"/>
      <c r="I2" s="492" t="s">
        <v>143</v>
      </c>
      <c r="J2" s="492"/>
    </row>
    <row r="3" spans="1:10" ht="15.75" customHeight="1">
      <c r="A3" s="481" t="s">
        <v>144</v>
      </c>
      <c r="B3" s="482"/>
      <c r="C3" s="481" t="s">
        <v>145</v>
      </c>
      <c r="D3" s="482"/>
      <c r="E3" s="480" t="s">
        <v>146</v>
      </c>
      <c r="F3" s="480"/>
      <c r="G3" s="23" t="s">
        <v>147</v>
      </c>
      <c r="H3" s="23" t="s">
        <v>148</v>
      </c>
      <c r="I3" s="23" t="s">
        <v>149</v>
      </c>
      <c r="J3" s="23" t="s">
        <v>150</v>
      </c>
    </row>
    <row r="4" spans="1:10" ht="15.75" customHeight="1">
      <c r="A4" s="508" t="s">
        <v>151</v>
      </c>
      <c r="B4" s="509"/>
      <c r="C4" s="24" t="s">
        <v>152</v>
      </c>
      <c r="D4" s="25"/>
      <c r="E4" s="508" t="s">
        <v>153</v>
      </c>
      <c r="F4" s="509"/>
      <c r="G4" s="28" t="s">
        <v>154</v>
      </c>
      <c r="H4" s="480" t="s">
        <v>265</v>
      </c>
      <c r="I4" s="480" t="s">
        <v>156</v>
      </c>
      <c r="J4" s="483" t="s">
        <v>157</v>
      </c>
    </row>
    <row r="5" spans="1:10" ht="15.75" customHeight="1">
      <c r="A5" s="510"/>
      <c r="B5" s="511"/>
      <c r="C5" s="506" t="s">
        <v>158</v>
      </c>
      <c r="D5" s="507"/>
      <c r="E5" s="510"/>
      <c r="F5" s="511"/>
      <c r="G5" s="31" t="s">
        <v>159</v>
      </c>
      <c r="H5" s="480"/>
      <c r="I5" s="480"/>
      <c r="J5" s="485"/>
    </row>
    <row r="6" spans="1:10" ht="15.75" customHeight="1">
      <c r="A6" s="508" t="s">
        <v>160</v>
      </c>
      <c r="B6" s="509"/>
      <c r="C6" s="512" t="s">
        <v>161</v>
      </c>
      <c r="D6" s="513"/>
      <c r="E6" s="508" t="s">
        <v>162</v>
      </c>
      <c r="F6" s="509"/>
      <c r="G6" s="28" t="s">
        <v>163</v>
      </c>
      <c r="H6" s="480" t="s">
        <v>155</v>
      </c>
      <c r="I6" s="480" t="s">
        <v>156</v>
      </c>
      <c r="J6" s="483" t="s">
        <v>164</v>
      </c>
    </row>
    <row r="7" spans="1:10" ht="15.75" customHeight="1">
      <c r="A7" s="510"/>
      <c r="B7" s="511"/>
      <c r="C7" s="506" t="s">
        <v>165</v>
      </c>
      <c r="D7" s="507"/>
      <c r="E7" s="510"/>
      <c r="F7" s="511"/>
      <c r="G7" s="31" t="s">
        <v>166</v>
      </c>
      <c r="H7" s="480"/>
      <c r="I7" s="480"/>
      <c r="J7" s="485"/>
    </row>
    <row r="8" spans="1:10" ht="15.75" customHeight="1">
      <c r="A8" s="508" t="s">
        <v>167</v>
      </c>
      <c r="B8" s="509"/>
      <c r="C8" s="512" t="s">
        <v>152</v>
      </c>
      <c r="D8" s="513"/>
      <c r="E8" s="514" t="s">
        <v>168</v>
      </c>
      <c r="F8" s="509"/>
      <c r="G8" s="28" t="s">
        <v>169</v>
      </c>
      <c r="H8" s="480" t="s">
        <v>170</v>
      </c>
      <c r="I8" s="480" t="s">
        <v>171</v>
      </c>
      <c r="J8" s="483" t="s">
        <v>172</v>
      </c>
    </row>
    <row r="9" spans="1:10" ht="15.75" customHeight="1">
      <c r="A9" s="510"/>
      <c r="B9" s="511"/>
      <c r="C9" s="506" t="s">
        <v>158</v>
      </c>
      <c r="D9" s="507"/>
      <c r="E9" s="510"/>
      <c r="F9" s="511"/>
      <c r="G9" s="31" t="s">
        <v>173</v>
      </c>
      <c r="H9" s="480"/>
      <c r="I9" s="480"/>
      <c r="J9" s="485"/>
    </row>
    <row r="10" spans="1:10" ht="15.75" customHeight="1"/>
    <row r="11" spans="1:10" ht="15.75" customHeight="1">
      <c r="A11" s="504" t="s">
        <v>174</v>
      </c>
      <c r="B11" s="504"/>
      <c r="C11" s="504"/>
      <c r="D11" s="504"/>
      <c r="I11" s="491" t="s">
        <v>175</v>
      </c>
      <c r="J11" s="491"/>
    </row>
    <row r="12" spans="1:10" ht="15.75" customHeight="1">
      <c r="A12" s="505"/>
      <c r="B12" s="505"/>
      <c r="C12" s="505"/>
      <c r="D12" s="505"/>
      <c r="I12" s="491"/>
      <c r="J12" s="491"/>
    </row>
    <row r="13" spans="1:10" ht="15.75" customHeight="1">
      <c r="A13" s="23" t="s">
        <v>176</v>
      </c>
      <c r="B13" s="23" t="s">
        <v>177</v>
      </c>
      <c r="C13" s="481" t="s">
        <v>178</v>
      </c>
      <c r="D13" s="482"/>
      <c r="F13" s="480" t="s">
        <v>176</v>
      </c>
      <c r="G13" s="480"/>
      <c r="H13" s="23" t="s">
        <v>177</v>
      </c>
      <c r="I13" s="480" t="s">
        <v>179</v>
      </c>
      <c r="J13" s="480"/>
    </row>
    <row r="14" spans="1:10" ht="15.75" customHeight="1">
      <c r="A14" s="26" t="s">
        <v>180</v>
      </c>
      <c r="B14" s="494">
        <v>447165</v>
      </c>
      <c r="C14" s="446" t="s">
        <v>181</v>
      </c>
      <c r="D14" s="501"/>
      <c r="F14" s="502" t="s">
        <v>182</v>
      </c>
      <c r="G14" s="480" t="s">
        <v>183</v>
      </c>
      <c r="H14" s="503">
        <v>342683</v>
      </c>
      <c r="I14" s="493" t="s">
        <v>184</v>
      </c>
      <c r="J14" s="493"/>
    </row>
    <row r="15" spans="1:10" ht="15.75" customHeight="1">
      <c r="A15" s="29" t="s">
        <v>185</v>
      </c>
      <c r="B15" s="500"/>
      <c r="C15" s="456"/>
      <c r="D15" s="473"/>
      <c r="F15" s="502"/>
      <c r="G15" s="480"/>
      <c r="H15" s="503"/>
      <c r="I15" s="30" t="s">
        <v>186</v>
      </c>
      <c r="J15" s="30"/>
    </row>
    <row r="16" spans="1:10" ht="15.75" customHeight="1">
      <c r="A16" s="483" t="s">
        <v>187</v>
      </c>
      <c r="B16" s="494">
        <v>158199</v>
      </c>
      <c r="C16" s="17" t="s">
        <v>188</v>
      </c>
      <c r="D16" s="27"/>
      <c r="F16" s="502"/>
      <c r="G16" s="480"/>
      <c r="H16" s="503"/>
      <c r="I16" s="496" t="s">
        <v>189</v>
      </c>
      <c r="J16" s="497"/>
    </row>
    <row r="17" spans="1:10" ht="15.75" customHeight="1">
      <c r="A17" s="484"/>
      <c r="B17" s="495"/>
      <c r="C17" s="13" t="s">
        <v>190</v>
      </c>
      <c r="D17" s="12"/>
      <c r="F17" s="502"/>
      <c r="G17" s="483" t="s">
        <v>191</v>
      </c>
      <c r="H17" s="486">
        <v>62242</v>
      </c>
      <c r="I17" s="493" t="s">
        <v>192</v>
      </c>
      <c r="J17" s="493"/>
    </row>
    <row r="18" spans="1:10" ht="15.75" customHeight="1">
      <c r="A18" s="484"/>
      <c r="B18" s="495"/>
      <c r="C18" s="13" t="s">
        <v>193</v>
      </c>
      <c r="D18" s="12"/>
      <c r="F18" s="502"/>
      <c r="G18" s="484"/>
      <c r="H18" s="487"/>
      <c r="I18" s="30" t="s">
        <v>194</v>
      </c>
      <c r="J18" s="30"/>
    </row>
    <row r="19" spans="1:10" ht="15.75" customHeight="1">
      <c r="A19" s="484"/>
      <c r="B19" s="495"/>
      <c r="C19" s="32" t="s">
        <v>195</v>
      </c>
      <c r="D19" s="12"/>
      <c r="F19" s="502"/>
      <c r="G19" s="484"/>
      <c r="H19" s="487"/>
      <c r="I19" s="30" t="s">
        <v>184</v>
      </c>
      <c r="J19" s="30"/>
    </row>
    <row r="20" spans="1:10" ht="15.75" customHeight="1">
      <c r="A20" s="484"/>
      <c r="B20" s="495"/>
      <c r="C20" s="13" t="s">
        <v>196</v>
      </c>
      <c r="D20" s="12"/>
      <c r="F20" s="502"/>
      <c r="G20" s="498"/>
      <c r="H20" s="499"/>
      <c r="I20" s="33" t="s">
        <v>189</v>
      </c>
      <c r="J20" s="18"/>
    </row>
    <row r="21" spans="1:10" ht="15.75" customHeight="1">
      <c r="A21" s="484"/>
      <c r="B21" s="495"/>
      <c r="C21" s="13" t="s">
        <v>197</v>
      </c>
      <c r="D21" s="12"/>
      <c r="F21" s="502"/>
      <c r="G21" s="34" t="s">
        <v>198</v>
      </c>
      <c r="H21" s="35">
        <v>0</v>
      </c>
      <c r="I21" s="19"/>
      <c r="J21" s="18"/>
    </row>
    <row r="22" spans="1:10" ht="15.75" customHeight="1">
      <c r="A22" s="484"/>
      <c r="B22" s="495"/>
      <c r="C22" s="13" t="s">
        <v>199</v>
      </c>
      <c r="D22" s="12"/>
      <c r="F22" s="502"/>
      <c r="G22" s="23" t="s">
        <v>200</v>
      </c>
      <c r="H22" s="35">
        <f>SUM(H14:H21)</f>
        <v>404925</v>
      </c>
      <c r="I22" s="481"/>
      <c r="J22" s="482"/>
    </row>
    <row r="23" spans="1:10" ht="15.75" customHeight="1">
      <c r="A23" s="484"/>
      <c r="B23" s="495"/>
      <c r="C23" s="13" t="s">
        <v>201</v>
      </c>
      <c r="D23" s="12"/>
      <c r="F23" s="480" t="s">
        <v>202</v>
      </c>
      <c r="G23" s="480"/>
      <c r="H23" s="35">
        <v>0</v>
      </c>
      <c r="I23" s="481"/>
      <c r="J23" s="482"/>
    </row>
    <row r="24" spans="1:10" ht="15.75" customHeight="1">
      <c r="A24" s="484"/>
      <c r="B24" s="495"/>
      <c r="C24" s="13" t="s">
        <v>203</v>
      </c>
      <c r="D24" s="12"/>
      <c r="F24" s="480" t="s">
        <v>204</v>
      </c>
      <c r="G24" s="480"/>
      <c r="H24" s="35">
        <f>SUM(H22:H23)</f>
        <v>404925</v>
      </c>
      <c r="I24" s="481"/>
      <c r="J24" s="482"/>
    </row>
    <row r="25" spans="1:10" ht="15.75" customHeight="1">
      <c r="A25" s="484"/>
      <c r="B25" s="495"/>
      <c r="C25" s="456" t="s">
        <v>205</v>
      </c>
      <c r="D25" s="473"/>
    </row>
    <row r="26" spans="1:10" ht="15.75" customHeight="1">
      <c r="A26" s="23" t="s">
        <v>206</v>
      </c>
      <c r="B26" s="36">
        <v>26067</v>
      </c>
      <c r="C26" s="475" t="s">
        <v>201</v>
      </c>
      <c r="D26" s="476"/>
    </row>
    <row r="27" spans="1:10" ht="15.75" customHeight="1">
      <c r="A27" s="483" t="s">
        <v>207</v>
      </c>
      <c r="B27" s="486">
        <v>232299</v>
      </c>
      <c r="C27" s="17" t="s">
        <v>208</v>
      </c>
      <c r="D27" s="27"/>
    </row>
    <row r="28" spans="1:10" ht="15.75" customHeight="1">
      <c r="A28" s="484"/>
      <c r="B28" s="487"/>
      <c r="C28" s="13" t="s">
        <v>209</v>
      </c>
      <c r="D28" s="12"/>
      <c r="F28" s="489" t="s">
        <v>210</v>
      </c>
      <c r="G28" s="489"/>
      <c r="H28" s="489"/>
      <c r="I28" s="491" t="s">
        <v>211</v>
      </c>
      <c r="J28" s="491"/>
    </row>
    <row r="29" spans="1:10" ht="15.75" customHeight="1">
      <c r="A29" s="484"/>
      <c r="B29" s="487"/>
      <c r="C29" s="13" t="s">
        <v>212</v>
      </c>
      <c r="D29" s="12"/>
      <c r="F29" s="490"/>
      <c r="G29" s="490"/>
      <c r="H29" s="490"/>
      <c r="I29" s="492"/>
      <c r="J29" s="492"/>
    </row>
    <row r="30" spans="1:10" ht="15.75" customHeight="1">
      <c r="A30" s="484"/>
      <c r="B30" s="487"/>
      <c r="C30" s="13" t="s">
        <v>203</v>
      </c>
      <c r="D30" s="12"/>
      <c r="F30" s="480" t="s">
        <v>176</v>
      </c>
      <c r="G30" s="480"/>
      <c r="H30" s="23" t="s">
        <v>177</v>
      </c>
      <c r="I30" s="480" t="s">
        <v>178</v>
      </c>
      <c r="J30" s="480"/>
    </row>
    <row r="31" spans="1:10" ht="15.75" customHeight="1">
      <c r="A31" s="484"/>
      <c r="B31" s="487"/>
      <c r="C31" s="13" t="s">
        <v>213</v>
      </c>
      <c r="D31" s="12"/>
      <c r="F31" s="477" t="s">
        <v>214</v>
      </c>
      <c r="G31" s="23" t="s">
        <v>215</v>
      </c>
      <c r="H31" s="35">
        <v>0</v>
      </c>
      <c r="I31" s="479" t="s">
        <v>216</v>
      </c>
      <c r="J31" s="479"/>
    </row>
    <row r="32" spans="1:10" ht="15.75" customHeight="1">
      <c r="A32" s="484"/>
      <c r="B32" s="487"/>
      <c r="C32" s="13" t="s">
        <v>201</v>
      </c>
      <c r="D32" s="12"/>
      <c r="F32" s="478"/>
      <c r="G32" s="23" t="s">
        <v>217</v>
      </c>
      <c r="H32" s="35">
        <v>87</v>
      </c>
      <c r="I32" s="479" t="s">
        <v>218</v>
      </c>
      <c r="J32" s="479"/>
    </row>
    <row r="33" spans="1:10" ht="15.75" customHeight="1">
      <c r="A33" s="484"/>
      <c r="B33" s="487"/>
      <c r="C33" s="32" t="s">
        <v>219</v>
      </c>
      <c r="D33" s="12"/>
      <c r="F33" s="480" t="s">
        <v>200</v>
      </c>
      <c r="G33" s="480"/>
      <c r="H33" s="35">
        <f>SUM(H31:H32)</f>
        <v>87</v>
      </c>
      <c r="I33" s="479"/>
      <c r="J33" s="479"/>
    </row>
    <row r="34" spans="1:10" ht="15.75" customHeight="1">
      <c r="A34" s="484"/>
      <c r="B34" s="487"/>
      <c r="C34" s="13" t="s">
        <v>220</v>
      </c>
      <c r="D34" s="12"/>
    </row>
    <row r="35" spans="1:10" ht="15.75" customHeight="1">
      <c r="A35" s="484"/>
      <c r="B35" s="487"/>
      <c r="C35" s="13" t="s">
        <v>221</v>
      </c>
      <c r="D35" s="12"/>
    </row>
    <row r="36" spans="1:10" ht="15" customHeight="1">
      <c r="A36" s="485"/>
      <c r="B36" s="488"/>
      <c r="C36" s="448" t="s">
        <v>205</v>
      </c>
      <c r="D36" s="468"/>
    </row>
    <row r="37" spans="1:10" ht="15" customHeight="1">
      <c r="A37" s="23" t="s">
        <v>200</v>
      </c>
      <c r="B37" s="35">
        <f>SUM(B14:B36)</f>
        <v>863730</v>
      </c>
      <c r="C37" s="475"/>
      <c r="D37" s="476"/>
    </row>
    <row r="38" spans="1:10" ht="15" customHeight="1">
      <c r="A38" s="37"/>
      <c r="B38" s="38"/>
      <c r="E38" s="39"/>
      <c r="F38" s="39"/>
      <c r="G38" s="39"/>
      <c r="H38" s="39"/>
      <c r="I38" s="39"/>
      <c r="J38" s="39"/>
    </row>
  </sheetData>
  <mergeCells count="62">
    <mergeCell ref="A1:B2"/>
    <mergeCell ref="I2:J2"/>
    <mergeCell ref="A3:B3"/>
    <mergeCell ref="C3:D3"/>
    <mergeCell ref="E3:F3"/>
    <mergeCell ref="A4:B5"/>
    <mergeCell ref="E4:F5"/>
    <mergeCell ref="H4:H5"/>
    <mergeCell ref="I4:I5"/>
    <mergeCell ref="J4:J5"/>
    <mergeCell ref="C5:D5"/>
    <mergeCell ref="J6:J7"/>
    <mergeCell ref="C7:D7"/>
    <mergeCell ref="A8:B9"/>
    <mergeCell ref="C8:D8"/>
    <mergeCell ref="E8:F9"/>
    <mergeCell ref="H8:H9"/>
    <mergeCell ref="I8:I9"/>
    <mergeCell ref="J8:J9"/>
    <mergeCell ref="C9:D9"/>
    <mergeCell ref="I6:I7"/>
    <mergeCell ref="A6:B7"/>
    <mergeCell ref="C6:D6"/>
    <mergeCell ref="E6:F7"/>
    <mergeCell ref="H6:H7"/>
    <mergeCell ref="A11:D12"/>
    <mergeCell ref="I11:J12"/>
    <mergeCell ref="C13:D13"/>
    <mergeCell ref="F13:G13"/>
    <mergeCell ref="I13:J13"/>
    <mergeCell ref="I14:J14"/>
    <mergeCell ref="A16:A25"/>
    <mergeCell ref="B16:B25"/>
    <mergeCell ref="I16:J16"/>
    <mergeCell ref="G17:G20"/>
    <mergeCell ref="H17:H20"/>
    <mergeCell ref="I17:J17"/>
    <mergeCell ref="I22:J22"/>
    <mergeCell ref="F23:G23"/>
    <mergeCell ref="I23:J23"/>
    <mergeCell ref="B14:B15"/>
    <mergeCell ref="C14:D15"/>
    <mergeCell ref="F14:F22"/>
    <mergeCell ref="G14:G16"/>
    <mergeCell ref="H14:H16"/>
    <mergeCell ref="F24:G24"/>
    <mergeCell ref="I24:J24"/>
    <mergeCell ref="C25:D25"/>
    <mergeCell ref="C26:D26"/>
    <mergeCell ref="A27:A36"/>
    <mergeCell ref="B27:B36"/>
    <mergeCell ref="F28:H29"/>
    <mergeCell ref="I28:J29"/>
    <mergeCell ref="F30:G30"/>
    <mergeCell ref="I30:J30"/>
    <mergeCell ref="C37:D37"/>
    <mergeCell ref="F31:F32"/>
    <mergeCell ref="I31:J31"/>
    <mergeCell ref="I32:J32"/>
    <mergeCell ref="F33:G33"/>
    <mergeCell ref="I33:J33"/>
    <mergeCell ref="C36:D36"/>
  </mergeCells>
  <phoneticPr fontId="1"/>
  <pageMargins left="0.78740157480314965" right="0.39370078740157483" top="0.39370078740157483" bottom="0.39370078740157483" header="0" footer="0"/>
  <pageSetup paperSize="9" scale="93" orientation="landscape" r:id="rId1"/>
  <headerFooter scaleWithDoc="0" alignWithMargins="0">
    <oddFooter>&amp;C&amp;"ＭＳ 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Layout" zoomScaleNormal="75" workbookViewId="0"/>
  </sheetViews>
  <sheetFormatPr defaultColWidth="9" defaultRowHeight="14.25"/>
  <cols>
    <col min="1" max="1" width="16.25" style="58" customWidth="1"/>
    <col min="2" max="2" width="10.625" style="59" customWidth="1"/>
    <col min="3" max="3" width="21.625" style="59" customWidth="1"/>
    <col min="4" max="4" width="32.75" style="59" customWidth="1"/>
    <col min="5" max="5" width="3.375" style="58" customWidth="1"/>
    <col min="6" max="6" width="16.5" style="58" customWidth="1"/>
    <col min="7" max="7" width="10.625" style="59" customWidth="1"/>
    <col min="8" max="8" width="21.625" style="59" customWidth="1"/>
    <col min="9" max="9" width="28.625" style="59" customWidth="1"/>
    <col min="10" max="16384" width="9" style="58"/>
  </cols>
  <sheetData>
    <row r="1" spans="1:9" ht="27" customHeight="1"/>
    <row r="2" spans="1:9" s="63" customFormat="1" ht="33" customHeight="1">
      <c r="A2" s="60" t="s">
        <v>266</v>
      </c>
      <c r="B2" s="61"/>
      <c r="C2" s="61"/>
      <c r="D2" s="62"/>
      <c r="G2" s="61"/>
      <c r="H2" s="61"/>
      <c r="I2" s="62"/>
    </row>
    <row r="3" spans="1:9" ht="24.95" customHeight="1">
      <c r="A3" s="64" t="s">
        <v>267</v>
      </c>
      <c r="B3" s="64" t="s">
        <v>268</v>
      </c>
      <c r="C3" s="64" t="s">
        <v>269</v>
      </c>
      <c r="D3" s="64" t="s">
        <v>270</v>
      </c>
      <c r="F3" s="64" t="s">
        <v>267</v>
      </c>
      <c r="G3" s="64" t="s">
        <v>268</v>
      </c>
      <c r="H3" s="64" t="s">
        <v>269</v>
      </c>
      <c r="I3" s="64" t="s">
        <v>270</v>
      </c>
    </row>
    <row r="4" spans="1:9" ht="24.95" customHeight="1">
      <c r="A4" s="65" t="s">
        <v>271</v>
      </c>
      <c r="B4" s="64" t="s">
        <v>272</v>
      </c>
      <c r="C4" s="65" t="s">
        <v>273</v>
      </c>
      <c r="D4" s="66" t="s">
        <v>274</v>
      </c>
      <c r="F4" s="515" t="s">
        <v>275</v>
      </c>
      <c r="G4" s="64" t="s">
        <v>276</v>
      </c>
      <c r="H4" s="65" t="s">
        <v>277</v>
      </c>
      <c r="I4" s="66" t="s">
        <v>278</v>
      </c>
    </row>
    <row r="5" spans="1:9" ht="24.95" customHeight="1">
      <c r="A5" s="515" t="s">
        <v>279</v>
      </c>
      <c r="B5" s="64" t="s">
        <v>272</v>
      </c>
      <c r="C5" s="65" t="s">
        <v>280</v>
      </c>
      <c r="D5" s="66" t="s">
        <v>281</v>
      </c>
      <c r="F5" s="515"/>
      <c r="G5" s="64" t="s">
        <v>282</v>
      </c>
      <c r="H5" s="65" t="s">
        <v>283</v>
      </c>
      <c r="I5" s="66" t="s">
        <v>284</v>
      </c>
    </row>
    <row r="6" spans="1:9" ht="24.95" customHeight="1">
      <c r="A6" s="515"/>
      <c r="B6" s="64" t="s">
        <v>285</v>
      </c>
      <c r="C6" s="65" t="s">
        <v>286</v>
      </c>
      <c r="D6" s="66" t="s">
        <v>287</v>
      </c>
      <c r="F6" s="65" t="s">
        <v>288</v>
      </c>
      <c r="G6" s="64" t="s">
        <v>289</v>
      </c>
      <c r="H6" s="65" t="s">
        <v>277</v>
      </c>
      <c r="I6" s="66" t="s">
        <v>290</v>
      </c>
    </row>
    <row r="7" spans="1:9" ht="24.95" customHeight="1">
      <c r="A7" s="515"/>
      <c r="B7" s="64" t="s">
        <v>291</v>
      </c>
      <c r="C7" s="65" t="s">
        <v>292</v>
      </c>
      <c r="D7" s="66" t="s">
        <v>274</v>
      </c>
      <c r="F7" s="65" t="s">
        <v>293</v>
      </c>
      <c r="G7" s="64" t="s">
        <v>289</v>
      </c>
      <c r="H7" s="65" t="s">
        <v>277</v>
      </c>
      <c r="I7" s="66" t="s">
        <v>294</v>
      </c>
    </row>
    <row r="8" spans="1:9" ht="24.95" customHeight="1">
      <c r="A8" s="67" t="s">
        <v>295</v>
      </c>
      <c r="B8" s="64" t="s">
        <v>296</v>
      </c>
      <c r="C8" s="68" t="s">
        <v>297</v>
      </c>
      <c r="D8" s="69" t="s">
        <v>298</v>
      </c>
      <c r="F8" s="515" t="s">
        <v>299</v>
      </c>
      <c r="G8" s="64" t="s">
        <v>300</v>
      </c>
      <c r="H8" s="65" t="s">
        <v>277</v>
      </c>
      <c r="I8" s="66" t="s">
        <v>301</v>
      </c>
    </row>
    <row r="9" spans="1:9" ht="24.95" customHeight="1">
      <c r="A9" s="65" t="s">
        <v>302</v>
      </c>
      <c r="B9" s="64" t="s">
        <v>303</v>
      </c>
      <c r="C9" s="65" t="s">
        <v>273</v>
      </c>
      <c r="D9" s="66" t="s">
        <v>274</v>
      </c>
      <c r="F9" s="515"/>
      <c r="G9" s="64" t="s">
        <v>304</v>
      </c>
      <c r="H9" s="65" t="s">
        <v>283</v>
      </c>
      <c r="I9" s="66" t="s">
        <v>305</v>
      </c>
    </row>
    <row r="10" spans="1:9" ht="24.95" customHeight="1">
      <c r="A10" s="515" t="s">
        <v>306</v>
      </c>
      <c r="B10" s="70" t="s">
        <v>307</v>
      </c>
      <c r="C10" s="71" t="s">
        <v>308</v>
      </c>
      <c r="D10" s="72" t="s">
        <v>309</v>
      </c>
      <c r="F10" s="515"/>
      <c r="G10" s="64" t="s">
        <v>310</v>
      </c>
      <c r="H10" s="65" t="s">
        <v>311</v>
      </c>
      <c r="I10" s="66" t="s">
        <v>312</v>
      </c>
    </row>
    <row r="11" spans="1:9" ht="24.95" customHeight="1">
      <c r="A11" s="515"/>
      <c r="B11" s="70" t="s">
        <v>313</v>
      </c>
      <c r="C11" s="71" t="s">
        <v>308</v>
      </c>
      <c r="D11" s="72" t="s">
        <v>314</v>
      </c>
      <c r="F11" s="515" t="s">
        <v>315</v>
      </c>
      <c r="G11" s="64" t="s">
        <v>316</v>
      </c>
      <c r="H11" s="65" t="s">
        <v>277</v>
      </c>
      <c r="I11" s="66" t="s">
        <v>317</v>
      </c>
    </row>
    <row r="12" spans="1:9" ht="24.95" customHeight="1">
      <c r="A12" s="515"/>
      <c r="B12" s="64" t="s">
        <v>307</v>
      </c>
      <c r="C12" s="65" t="s">
        <v>273</v>
      </c>
      <c r="D12" s="66" t="s">
        <v>274</v>
      </c>
      <c r="F12" s="515"/>
      <c r="G12" s="64" t="s">
        <v>318</v>
      </c>
      <c r="H12" s="65" t="s">
        <v>319</v>
      </c>
      <c r="I12" s="66" t="s">
        <v>320</v>
      </c>
    </row>
    <row r="13" spans="1:9" ht="24.95" customHeight="1">
      <c r="A13" s="65" t="s">
        <v>321</v>
      </c>
      <c r="B13" s="64" t="s">
        <v>322</v>
      </c>
      <c r="C13" s="65" t="s">
        <v>323</v>
      </c>
      <c r="D13" s="66" t="s">
        <v>324</v>
      </c>
      <c r="F13" s="515"/>
      <c r="G13" s="64" t="s">
        <v>325</v>
      </c>
      <c r="H13" s="65" t="s">
        <v>283</v>
      </c>
      <c r="I13" s="66" t="s">
        <v>326</v>
      </c>
    </row>
    <row r="14" spans="1:9" ht="24.95" customHeight="1">
      <c r="A14" s="515" t="s">
        <v>327</v>
      </c>
      <c r="B14" s="64" t="s">
        <v>328</v>
      </c>
      <c r="C14" s="65" t="s">
        <v>323</v>
      </c>
      <c r="D14" s="66" t="s">
        <v>329</v>
      </c>
      <c r="F14" s="515"/>
      <c r="G14" s="64" t="s">
        <v>330</v>
      </c>
      <c r="H14" s="65" t="s">
        <v>323</v>
      </c>
      <c r="I14" s="66" t="s">
        <v>331</v>
      </c>
    </row>
    <row r="15" spans="1:9" ht="24.95" customHeight="1">
      <c r="A15" s="515"/>
      <c r="B15" s="64" t="s">
        <v>332</v>
      </c>
      <c r="C15" s="65" t="s">
        <v>273</v>
      </c>
      <c r="D15" s="66" t="s">
        <v>333</v>
      </c>
      <c r="F15" s="515"/>
      <c r="G15" s="64" t="s">
        <v>334</v>
      </c>
      <c r="H15" s="65" t="s">
        <v>292</v>
      </c>
      <c r="I15" s="66" t="s">
        <v>274</v>
      </c>
    </row>
    <row r="16" spans="1:9" ht="24.95" customHeight="1">
      <c r="A16" s="515"/>
      <c r="B16" s="64" t="s">
        <v>310</v>
      </c>
      <c r="C16" s="65" t="s">
        <v>311</v>
      </c>
      <c r="D16" s="66" t="s">
        <v>335</v>
      </c>
      <c r="F16" s="65" t="s">
        <v>336</v>
      </c>
      <c r="G16" s="64" t="s">
        <v>337</v>
      </c>
      <c r="H16" s="65" t="s">
        <v>311</v>
      </c>
      <c r="I16" s="66" t="s">
        <v>338</v>
      </c>
    </row>
    <row r="17" spans="1:9" ht="24.95" customHeight="1">
      <c r="A17" s="515"/>
      <c r="B17" s="64" t="s">
        <v>339</v>
      </c>
      <c r="C17" s="65" t="s">
        <v>277</v>
      </c>
      <c r="D17" s="66" t="s">
        <v>340</v>
      </c>
      <c r="F17" s="65" t="s">
        <v>341</v>
      </c>
      <c r="G17" s="64" t="s">
        <v>342</v>
      </c>
      <c r="H17" s="65" t="s">
        <v>311</v>
      </c>
      <c r="I17" s="66" t="s">
        <v>343</v>
      </c>
    </row>
    <row r="18" spans="1:9" ht="24.95" customHeight="1">
      <c r="A18" s="515" t="s">
        <v>344</v>
      </c>
      <c r="B18" s="64" t="s">
        <v>289</v>
      </c>
      <c r="C18" s="65" t="s">
        <v>277</v>
      </c>
      <c r="D18" s="66" t="s">
        <v>345</v>
      </c>
      <c r="F18" s="515" t="s">
        <v>346</v>
      </c>
      <c r="G18" s="64" t="s">
        <v>347</v>
      </c>
      <c r="H18" s="65" t="s">
        <v>311</v>
      </c>
      <c r="I18" s="66" t="s">
        <v>348</v>
      </c>
    </row>
    <row r="19" spans="1:9" ht="24.95" customHeight="1">
      <c r="A19" s="515"/>
      <c r="B19" s="64" t="s">
        <v>349</v>
      </c>
      <c r="C19" s="65" t="s">
        <v>311</v>
      </c>
      <c r="D19" s="66" t="s">
        <v>350</v>
      </c>
      <c r="F19" s="515"/>
      <c r="G19" s="64" t="s">
        <v>351</v>
      </c>
      <c r="H19" s="65" t="s">
        <v>323</v>
      </c>
      <c r="I19" s="66" t="s">
        <v>352</v>
      </c>
    </row>
    <row r="20" spans="1:9" ht="24.95" customHeight="1">
      <c r="A20" s="515"/>
      <c r="B20" s="64" t="s">
        <v>353</v>
      </c>
      <c r="C20" s="65" t="s">
        <v>354</v>
      </c>
      <c r="D20" s="66" t="s">
        <v>331</v>
      </c>
      <c r="F20" s="65" t="s">
        <v>355</v>
      </c>
      <c r="G20" s="73" t="s">
        <v>356</v>
      </c>
      <c r="H20" s="65" t="s">
        <v>283</v>
      </c>
      <c r="I20" s="66" t="s">
        <v>357</v>
      </c>
    </row>
    <row r="21" spans="1:9" ht="24.95" customHeight="1">
      <c r="A21" s="515" t="s">
        <v>358</v>
      </c>
      <c r="B21" s="64" t="s">
        <v>328</v>
      </c>
      <c r="C21" s="65" t="s">
        <v>277</v>
      </c>
      <c r="D21" s="66" t="s">
        <v>359</v>
      </c>
      <c r="F21" s="66" t="s">
        <v>360</v>
      </c>
      <c r="G21" s="64" t="s">
        <v>289</v>
      </c>
      <c r="H21" s="65" t="s">
        <v>277</v>
      </c>
      <c r="I21" s="66" t="s">
        <v>361</v>
      </c>
    </row>
    <row r="22" spans="1:9" ht="24.95" customHeight="1">
      <c r="A22" s="515"/>
      <c r="B22" s="64" t="s">
        <v>362</v>
      </c>
      <c r="C22" s="65" t="s">
        <v>283</v>
      </c>
      <c r="D22" s="66" t="s">
        <v>284</v>
      </c>
      <c r="F22" s="65" t="s">
        <v>363</v>
      </c>
      <c r="G22" s="64" t="s">
        <v>353</v>
      </c>
      <c r="H22" s="65" t="s">
        <v>311</v>
      </c>
      <c r="I22" s="66" t="s">
        <v>364</v>
      </c>
    </row>
    <row r="23" spans="1:9" ht="24.95" customHeight="1">
      <c r="A23" s="515"/>
      <c r="B23" s="64" t="s">
        <v>365</v>
      </c>
      <c r="C23" s="65" t="s">
        <v>311</v>
      </c>
      <c r="D23" s="66" t="s">
        <v>366</v>
      </c>
      <c r="F23" s="65" t="s">
        <v>367</v>
      </c>
      <c r="G23" s="64" t="s">
        <v>339</v>
      </c>
      <c r="H23" s="65" t="s">
        <v>277</v>
      </c>
      <c r="I23" s="66" t="s">
        <v>305</v>
      </c>
    </row>
    <row r="24" spans="1:9" ht="24.95" customHeight="1">
      <c r="A24" s="65" t="s">
        <v>368</v>
      </c>
      <c r="B24" s="64" t="s">
        <v>369</v>
      </c>
      <c r="C24" s="65" t="s">
        <v>277</v>
      </c>
      <c r="D24" s="66" t="s">
        <v>370</v>
      </c>
      <c r="F24" s="65" t="s">
        <v>371</v>
      </c>
      <c r="G24" s="64" t="s">
        <v>372</v>
      </c>
      <c r="H24" s="65" t="s">
        <v>373</v>
      </c>
      <c r="I24" s="66" t="s">
        <v>374</v>
      </c>
    </row>
    <row r="25" spans="1:9" ht="24.95" customHeight="1">
      <c r="A25" s="515" t="s">
        <v>375</v>
      </c>
      <c r="B25" s="64" t="s">
        <v>376</v>
      </c>
      <c r="C25" s="65" t="s">
        <v>283</v>
      </c>
      <c r="D25" s="66" t="s">
        <v>377</v>
      </c>
      <c r="F25" s="65" t="s">
        <v>378</v>
      </c>
      <c r="G25" s="64" t="s">
        <v>337</v>
      </c>
      <c r="H25" s="65" t="s">
        <v>311</v>
      </c>
      <c r="I25" s="66" t="s">
        <v>379</v>
      </c>
    </row>
    <row r="26" spans="1:9" ht="31.5" customHeight="1">
      <c r="A26" s="515"/>
      <c r="B26" s="73" t="s">
        <v>380</v>
      </c>
      <c r="C26" s="65" t="s">
        <v>273</v>
      </c>
      <c r="D26" s="66" t="s">
        <v>381</v>
      </c>
      <c r="F26" s="65" t="s">
        <v>382</v>
      </c>
      <c r="G26" s="64" t="s">
        <v>383</v>
      </c>
      <c r="H26" s="65" t="s">
        <v>373</v>
      </c>
      <c r="I26" s="66" t="s">
        <v>384</v>
      </c>
    </row>
    <row r="27" spans="1:9" ht="31.7" customHeight="1">
      <c r="F27" s="65" t="s">
        <v>385</v>
      </c>
      <c r="G27" s="64" t="s">
        <v>383</v>
      </c>
      <c r="H27" s="65" t="s">
        <v>386</v>
      </c>
      <c r="I27" s="66" t="s">
        <v>274</v>
      </c>
    </row>
  </sheetData>
  <sheetProtection selectLockedCells="1" selectUnlockedCells="1"/>
  <mergeCells count="10">
    <mergeCell ref="A18:A20"/>
    <mergeCell ref="F18:F19"/>
    <mergeCell ref="A21:A23"/>
    <mergeCell ref="A25:A26"/>
    <mergeCell ref="F4:F5"/>
    <mergeCell ref="A5:A7"/>
    <mergeCell ref="F8:F10"/>
    <mergeCell ref="A10:A12"/>
    <mergeCell ref="F11:F15"/>
    <mergeCell ref="A14:A17"/>
  </mergeCells>
  <phoneticPr fontId="1"/>
  <pageMargins left="0.78740157480314965" right="0.39370078740157483" top="0.39370078740157483" bottom="0.39370078740157483" header="0" footer="0"/>
  <pageSetup paperSize="9" scale="75" firstPageNumber="0" orientation="landscape" r:id="rId1"/>
  <headerFooter scaleWithDoc="0" alignWithMargins="0">
    <oddFooter>&amp;C&amp;"ＭＳ 明朝,標準"&amp;10－４－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28"/>
  <sheetViews>
    <sheetView view="pageLayout" zoomScaleNormal="100" workbookViewId="0"/>
  </sheetViews>
  <sheetFormatPr defaultColWidth="9" defaultRowHeight="14.25"/>
  <cols>
    <col min="1" max="1" width="21.25" style="58" customWidth="1"/>
    <col min="2" max="4" width="8.25" style="59" customWidth="1"/>
    <col min="5" max="14" width="7.75" style="59" customWidth="1"/>
    <col min="15" max="16" width="9.625" style="59" customWidth="1"/>
    <col min="17" max="25" width="8.125" style="58" customWidth="1"/>
    <col min="26" max="16384" width="9" style="58"/>
  </cols>
  <sheetData>
    <row r="2" spans="1:16" ht="21" customHeight="1">
      <c r="A2" s="516" t="s">
        <v>387</v>
      </c>
      <c r="B2" s="516"/>
      <c r="C2" s="516"/>
      <c r="D2" s="516"/>
      <c r="E2" s="517" t="s">
        <v>388</v>
      </c>
      <c r="F2" s="518"/>
      <c r="G2" s="518"/>
      <c r="H2" s="518"/>
      <c r="I2" s="518"/>
      <c r="J2" s="518"/>
      <c r="K2" s="518"/>
      <c r="L2" s="518"/>
      <c r="M2" s="518"/>
      <c r="N2" s="518" t="s">
        <v>389</v>
      </c>
      <c r="O2" s="518"/>
      <c r="P2" s="518"/>
    </row>
    <row r="3" spans="1:16" ht="20.25" customHeight="1">
      <c r="A3" s="519" t="s">
        <v>390</v>
      </c>
      <c r="B3" s="520" t="s">
        <v>391</v>
      </c>
      <c r="C3" s="522" t="s">
        <v>392</v>
      </c>
      <c r="D3" s="521" t="s">
        <v>393</v>
      </c>
      <c r="E3" s="519" t="s">
        <v>394</v>
      </c>
      <c r="F3" s="519"/>
      <c r="G3" s="519"/>
      <c r="H3" s="519"/>
      <c r="I3" s="519"/>
      <c r="J3" s="519"/>
      <c r="K3" s="519"/>
      <c r="L3" s="519"/>
      <c r="M3" s="519"/>
      <c r="N3" s="519"/>
      <c r="O3" s="520" t="s">
        <v>395</v>
      </c>
      <c r="P3" s="521" t="s">
        <v>396</v>
      </c>
    </row>
    <row r="4" spans="1:16" ht="40.700000000000003" customHeight="1">
      <c r="A4" s="519"/>
      <c r="B4" s="521"/>
      <c r="C4" s="521"/>
      <c r="D4" s="521"/>
      <c r="E4" s="74" t="s">
        <v>397</v>
      </c>
      <c r="F4" s="75" t="s">
        <v>398</v>
      </c>
      <c r="G4" s="75" t="s">
        <v>399</v>
      </c>
      <c r="H4" s="75" t="s">
        <v>400</v>
      </c>
      <c r="I4" s="75" t="s">
        <v>401</v>
      </c>
      <c r="J4" s="75" t="s">
        <v>402</v>
      </c>
      <c r="K4" s="75" t="s">
        <v>403</v>
      </c>
      <c r="L4" s="75" t="s">
        <v>404</v>
      </c>
      <c r="M4" s="76" t="s">
        <v>405</v>
      </c>
      <c r="N4" s="75" t="s">
        <v>406</v>
      </c>
      <c r="O4" s="520"/>
      <c r="P4" s="521"/>
    </row>
    <row r="5" spans="1:16" ht="21.95" customHeight="1">
      <c r="A5" s="77" t="s">
        <v>407</v>
      </c>
      <c r="B5" s="78">
        <v>284</v>
      </c>
      <c r="C5" s="78">
        <v>5</v>
      </c>
      <c r="D5" s="78">
        <v>1</v>
      </c>
      <c r="E5" s="78">
        <v>133</v>
      </c>
      <c r="F5" s="78">
        <v>53</v>
      </c>
      <c r="G5" s="78">
        <v>47</v>
      </c>
      <c r="H5" s="78">
        <v>16</v>
      </c>
      <c r="I5" s="78">
        <v>22</v>
      </c>
      <c r="J5" s="79" t="s">
        <v>408</v>
      </c>
      <c r="K5" s="79" t="s">
        <v>408</v>
      </c>
      <c r="L5" s="79" t="s">
        <v>408</v>
      </c>
      <c r="M5" s="78">
        <v>4</v>
      </c>
      <c r="N5" s="79" t="s">
        <v>408</v>
      </c>
      <c r="O5" s="78">
        <v>2</v>
      </c>
      <c r="P5" s="78">
        <v>1</v>
      </c>
    </row>
    <row r="6" spans="1:16" ht="21.95" customHeight="1">
      <c r="A6" s="77" t="s">
        <v>409</v>
      </c>
      <c r="B6" s="78">
        <v>17</v>
      </c>
      <c r="C6" s="78">
        <v>2</v>
      </c>
      <c r="D6" s="79" t="s">
        <v>408</v>
      </c>
      <c r="E6" s="78">
        <v>6</v>
      </c>
      <c r="F6" s="78">
        <v>4</v>
      </c>
      <c r="G6" s="78">
        <v>1</v>
      </c>
      <c r="H6" s="78">
        <v>2</v>
      </c>
      <c r="I6" s="78">
        <v>2</v>
      </c>
      <c r="J6" s="79" t="s">
        <v>408</v>
      </c>
      <c r="K6" s="79" t="s">
        <v>408</v>
      </c>
      <c r="L6" s="79" t="s">
        <v>408</v>
      </c>
      <c r="M6" s="79" t="s">
        <v>408</v>
      </c>
      <c r="N6" s="79" t="s">
        <v>408</v>
      </c>
      <c r="O6" s="79" t="s">
        <v>408</v>
      </c>
      <c r="P6" s="79" t="s">
        <v>408</v>
      </c>
    </row>
    <row r="7" spans="1:16" ht="21.95" customHeight="1">
      <c r="A7" s="80" t="s">
        <v>410</v>
      </c>
      <c r="B7" s="78">
        <v>43</v>
      </c>
      <c r="C7" s="79" t="s">
        <v>408</v>
      </c>
      <c r="D7" s="81" t="s">
        <v>411</v>
      </c>
      <c r="E7" s="78">
        <v>7</v>
      </c>
      <c r="F7" s="78">
        <v>13</v>
      </c>
      <c r="G7" s="78">
        <v>13</v>
      </c>
      <c r="H7" s="78">
        <v>5</v>
      </c>
      <c r="I7" s="78">
        <v>3</v>
      </c>
      <c r="J7" s="79" t="s">
        <v>408</v>
      </c>
      <c r="K7" s="79" t="s">
        <v>408</v>
      </c>
      <c r="L7" s="79" t="s">
        <v>408</v>
      </c>
      <c r="M7" s="78">
        <v>2</v>
      </c>
      <c r="N7" s="79" t="s">
        <v>408</v>
      </c>
      <c r="O7" s="79" t="s">
        <v>408</v>
      </c>
      <c r="P7" s="79" t="s">
        <v>408</v>
      </c>
    </row>
    <row r="8" spans="1:16" ht="21.95" customHeight="1">
      <c r="A8" s="77" t="s">
        <v>412</v>
      </c>
      <c r="B8" s="78">
        <v>42</v>
      </c>
      <c r="C8" s="79" t="s">
        <v>408</v>
      </c>
      <c r="D8" s="81" t="s">
        <v>411</v>
      </c>
      <c r="E8" s="78">
        <v>17</v>
      </c>
      <c r="F8" s="78">
        <v>4</v>
      </c>
      <c r="G8" s="78">
        <v>16</v>
      </c>
      <c r="H8" s="78">
        <v>5</v>
      </c>
      <c r="I8" s="79" t="s">
        <v>408</v>
      </c>
      <c r="J8" s="79" t="s">
        <v>408</v>
      </c>
      <c r="K8" s="79" t="s">
        <v>408</v>
      </c>
      <c r="L8" s="79" t="s">
        <v>408</v>
      </c>
      <c r="M8" s="79" t="s">
        <v>408</v>
      </c>
      <c r="N8" s="79" t="s">
        <v>408</v>
      </c>
      <c r="O8" s="79" t="s">
        <v>408</v>
      </c>
      <c r="P8" s="79" t="s">
        <v>408</v>
      </c>
    </row>
    <row r="9" spans="1:16" ht="21.95" customHeight="1">
      <c r="A9" s="77" t="s">
        <v>413</v>
      </c>
      <c r="B9" s="78">
        <v>23</v>
      </c>
      <c r="C9" s="79" t="s">
        <v>408</v>
      </c>
      <c r="D9" s="81" t="s">
        <v>411</v>
      </c>
      <c r="E9" s="78">
        <v>13</v>
      </c>
      <c r="F9" s="78">
        <v>6</v>
      </c>
      <c r="G9" s="78">
        <v>3</v>
      </c>
      <c r="H9" s="79" t="s">
        <v>408</v>
      </c>
      <c r="I9" s="79" t="s">
        <v>408</v>
      </c>
      <c r="J9" s="79" t="s">
        <v>408</v>
      </c>
      <c r="K9" s="79" t="s">
        <v>408</v>
      </c>
      <c r="L9" s="79" t="s">
        <v>408</v>
      </c>
      <c r="M9" s="78">
        <v>1</v>
      </c>
      <c r="N9" s="79" t="s">
        <v>408</v>
      </c>
      <c r="O9" s="79" t="s">
        <v>408</v>
      </c>
      <c r="P9" s="79" t="s">
        <v>408</v>
      </c>
    </row>
    <row r="10" spans="1:16" ht="21.95" customHeight="1">
      <c r="A10" s="77" t="s">
        <v>414</v>
      </c>
      <c r="B10" s="78">
        <v>29</v>
      </c>
      <c r="C10" s="78">
        <v>1</v>
      </c>
      <c r="D10" s="81" t="s">
        <v>411</v>
      </c>
      <c r="E10" s="78">
        <v>13</v>
      </c>
      <c r="F10" s="78">
        <v>4</v>
      </c>
      <c r="G10" s="78">
        <v>4</v>
      </c>
      <c r="H10" s="78">
        <v>2</v>
      </c>
      <c r="I10" s="78">
        <v>4</v>
      </c>
      <c r="J10" s="79" t="s">
        <v>408</v>
      </c>
      <c r="K10" s="79" t="s">
        <v>408</v>
      </c>
      <c r="L10" s="79" t="s">
        <v>408</v>
      </c>
      <c r="M10" s="79" t="s">
        <v>408</v>
      </c>
      <c r="N10" s="79" t="s">
        <v>408</v>
      </c>
      <c r="O10" s="78">
        <v>1</v>
      </c>
      <c r="P10" s="79" t="s">
        <v>408</v>
      </c>
    </row>
    <row r="11" spans="1:16" ht="21.95" customHeight="1">
      <c r="A11" s="77" t="s">
        <v>415</v>
      </c>
      <c r="B11" s="78">
        <v>30</v>
      </c>
      <c r="C11" s="79" t="s">
        <v>408</v>
      </c>
      <c r="D11" s="81" t="s">
        <v>411</v>
      </c>
      <c r="E11" s="78">
        <v>14</v>
      </c>
      <c r="F11" s="78">
        <v>7</v>
      </c>
      <c r="G11" s="78">
        <v>3</v>
      </c>
      <c r="H11" s="79" t="s">
        <v>408</v>
      </c>
      <c r="I11" s="78">
        <v>3</v>
      </c>
      <c r="J11" s="79" t="s">
        <v>408</v>
      </c>
      <c r="K11" s="79" t="s">
        <v>408</v>
      </c>
      <c r="L11" s="79" t="s">
        <v>408</v>
      </c>
      <c r="M11" s="78">
        <v>1</v>
      </c>
      <c r="N11" s="79" t="s">
        <v>408</v>
      </c>
      <c r="O11" s="78">
        <v>1</v>
      </c>
      <c r="P11" s="78">
        <v>1</v>
      </c>
    </row>
    <row r="12" spans="1:16" ht="21.95" customHeight="1">
      <c r="A12" s="77" t="s">
        <v>416</v>
      </c>
      <c r="B12" s="78">
        <v>35</v>
      </c>
      <c r="C12" s="79" t="s">
        <v>408</v>
      </c>
      <c r="D12" s="81" t="s">
        <v>411</v>
      </c>
      <c r="E12" s="78">
        <v>21</v>
      </c>
      <c r="F12" s="78">
        <v>10</v>
      </c>
      <c r="G12" s="78">
        <v>4</v>
      </c>
      <c r="H12" s="79" t="s">
        <v>408</v>
      </c>
      <c r="I12" s="79" t="s">
        <v>408</v>
      </c>
      <c r="J12" s="79" t="s">
        <v>408</v>
      </c>
      <c r="K12" s="79" t="s">
        <v>408</v>
      </c>
      <c r="L12" s="79" t="s">
        <v>408</v>
      </c>
      <c r="M12" s="79" t="s">
        <v>408</v>
      </c>
      <c r="N12" s="79" t="s">
        <v>408</v>
      </c>
      <c r="O12" s="79" t="s">
        <v>408</v>
      </c>
      <c r="P12" s="79" t="s">
        <v>408</v>
      </c>
    </row>
    <row r="13" spans="1:16" ht="21.95" customHeight="1">
      <c r="A13" s="77" t="s">
        <v>417</v>
      </c>
      <c r="B13" s="78">
        <v>65</v>
      </c>
      <c r="C13" s="78">
        <v>2</v>
      </c>
      <c r="D13" s="78">
        <v>1</v>
      </c>
      <c r="E13" s="78">
        <v>42</v>
      </c>
      <c r="F13" s="78">
        <v>5</v>
      </c>
      <c r="G13" s="78">
        <v>3</v>
      </c>
      <c r="H13" s="78">
        <v>2</v>
      </c>
      <c r="I13" s="78">
        <v>10</v>
      </c>
      <c r="J13" s="79" t="s">
        <v>408</v>
      </c>
      <c r="K13" s="79" t="s">
        <v>408</v>
      </c>
      <c r="L13" s="79" t="s">
        <v>408</v>
      </c>
      <c r="M13" s="79" t="s">
        <v>408</v>
      </c>
      <c r="N13" s="79" t="s">
        <v>408</v>
      </c>
      <c r="O13" s="79" t="s">
        <v>408</v>
      </c>
      <c r="P13" s="79" t="s">
        <v>408</v>
      </c>
    </row>
    <row r="14" spans="1:16" ht="21" customHeight="1">
      <c r="A14" s="82"/>
      <c r="B14" s="83"/>
      <c r="C14" s="83"/>
      <c r="D14" s="83"/>
      <c r="E14" s="83"/>
      <c r="F14" s="83"/>
      <c r="G14" s="83"/>
      <c r="H14" s="83"/>
      <c r="I14" s="83"/>
      <c r="J14" s="83"/>
      <c r="K14" s="83"/>
      <c r="L14" s="58"/>
      <c r="M14" s="82"/>
      <c r="N14" s="523" t="s">
        <v>418</v>
      </c>
      <c r="O14" s="523"/>
      <c r="P14" s="523"/>
    </row>
    <row r="15" spans="1:16" ht="21" customHeight="1">
      <c r="A15" s="82"/>
      <c r="B15" s="83"/>
      <c r="C15" s="83"/>
      <c r="D15" s="83"/>
      <c r="E15" s="83"/>
      <c r="F15" s="83"/>
      <c r="G15" s="83"/>
      <c r="H15" s="83"/>
      <c r="I15" s="83"/>
      <c r="J15" s="83"/>
      <c r="K15" s="83"/>
      <c r="L15" s="58"/>
      <c r="M15" s="82"/>
      <c r="N15" s="84"/>
      <c r="O15" s="84"/>
      <c r="P15" s="84"/>
    </row>
    <row r="16" spans="1:16" ht="15" customHeight="1">
      <c r="A16" s="82"/>
      <c r="B16" s="83"/>
      <c r="C16" s="83"/>
      <c r="D16" s="83"/>
      <c r="E16" s="83"/>
      <c r="F16" s="83"/>
      <c r="G16" s="83"/>
      <c r="H16" s="83"/>
      <c r="I16" s="83"/>
      <c r="J16" s="83"/>
      <c r="K16" s="83"/>
      <c r="L16" s="83"/>
      <c r="M16" s="83"/>
      <c r="N16" s="83"/>
      <c r="O16" s="83"/>
      <c r="P16" s="83"/>
    </row>
    <row r="17" spans="1:16" ht="21" customHeight="1">
      <c r="A17" s="516" t="s">
        <v>419</v>
      </c>
      <c r="B17" s="516"/>
      <c r="C17" s="516"/>
      <c r="D17" s="83"/>
      <c r="E17" s="83"/>
      <c r="F17" s="83"/>
      <c r="G17" s="58"/>
      <c r="H17" s="58"/>
      <c r="I17" s="58"/>
      <c r="J17" s="83"/>
      <c r="K17" s="83"/>
      <c r="L17" s="83"/>
      <c r="M17" s="524" t="s">
        <v>420</v>
      </c>
      <c r="N17" s="524"/>
      <c r="O17" s="524"/>
      <c r="P17" s="83"/>
    </row>
    <row r="18" spans="1:16" ht="21" customHeight="1">
      <c r="A18" s="519" t="s">
        <v>421</v>
      </c>
      <c r="B18" s="519" t="s">
        <v>422</v>
      </c>
      <c r="C18" s="519"/>
      <c r="D18" s="525" t="s">
        <v>423</v>
      </c>
      <c r="E18" s="519"/>
      <c r="F18" s="519"/>
      <c r="G18" s="519"/>
      <c r="H18" s="519"/>
      <c r="I18" s="519"/>
      <c r="J18" s="519"/>
      <c r="K18" s="519"/>
      <c r="L18" s="519"/>
      <c r="M18" s="519"/>
      <c r="N18" s="519"/>
      <c r="O18" s="519"/>
      <c r="P18" s="83"/>
    </row>
    <row r="19" spans="1:16" ht="21" customHeight="1">
      <c r="A19" s="519"/>
      <c r="B19" s="519"/>
      <c r="C19" s="519"/>
      <c r="D19" s="519" t="s">
        <v>424</v>
      </c>
      <c r="E19" s="519"/>
      <c r="F19" s="519"/>
      <c r="G19" s="519"/>
      <c r="H19" s="519"/>
      <c r="I19" s="519"/>
      <c r="J19" s="519"/>
      <c r="K19" s="519"/>
      <c r="L19" s="519"/>
      <c r="M19" s="519"/>
      <c r="N19" s="519" t="s">
        <v>425</v>
      </c>
      <c r="O19" s="519"/>
      <c r="P19" s="83"/>
    </row>
    <row r="20" spans="1:16" ht="21" customHeight="1">
      <c r="A20" s="519"/>
      <c r="B20" s="519"/>
      <c r="C20" s="519"/>
      <c r="D20" s="526" t="s">
        <v>426</v>
      </c>
      <c r="E20" s="526"/>
      <c r="F20" s="526" t="s">
        <v>427</v>
      </c>
      <c r="G20" s="526"/>
      <c r="H20" s="526" t="s">
        <v>428</v>
      </c>
      <c r="I20" s="526"/>
      <c r="J20" s="526" t="s">
        <v>429</v>
      </c>
      <c r="K20" s="526"/>
      <c r="L20" s="526" t="s">
        <v>430</v>
      </c>
      <c r="M20" s="526"/>
      <c r="N20" s="519"/>
      <c r="O20" s="519"/>
      <c r="P20" s="83"/>
    </row>
    <row r="21" spans="1:16" ht="21" customHeight="1">
      <c r="A21" s="85" t="s">
        <v>431</v>
      </c>
      <c r="B21" s="527">
        <v>368</v>
      </c>
      <c r="C21" s="527"/>
      <c r="D21" s="527">
        <v>358</v>
      </c>
      <c r="E21" s="527"/>
      <c r="F21" s="527">
        <v>10</v>
      </c>
      <c r="G21" s="527"/>
      <c r="H21" s="527">
        <v>41</v>
      </c>
      <c r="I21" s="527"/>
      <c r="J21" s="527">
        <v>80</v>
      </c>
      <c r="K21" s="527"/>
      <c r="L21" s="527">
        <v>227</v>
      </c>
      <c r="M21" s="527"/>
      <c r="N21" s="527">
        <v>10</v>
      </c>
      <c r="O21" s="527"/>
      <c r="P21" s="83"/>
    </row>
    <row r="22" spans="1:16" ht="21" customHeight="1">
      <c r="A22" s="86" t="s">
        <v>432</v>
      </c>
      <c r="B22" s="527"/>
      <c r="C22" s="527"/>
      <c r="D22" s="527"/>
      <c r="E22" s="527"/>
      <c r="F22" s="527"/>
      <c r="G22" s="527"/>
      <c r="H22" s="527"/>
      <c r="I22" s="527"/>
      <c r="J22" s="527"/>
      <c r="K22" s="527"/>
      <c r="L22" s="527"/>
      <c r="M22" s="527"/>
      <c r="N22" s="527"/>
      <c r="O22" s="527"/>
      <c r="P22" s="83"/>
    </row>
    <row r="23" spans="1:16" ht="21" customHeight="1">
      <c r="A23" s="87" t="s">
        <v>433</v>
      </c>
      <c r="B23" s="527"/>
      <c r="C23" s="527"/>
      <c r="D23" s="527"/>
      <c r="E23" s="527"/>
      <c r="F23" s="527"/>
      <c r="G23" s="527"/>
      <c r="H23" s="527"/>
      <c r="I23" s="527"/>
      <c r="J23" s="527"/>
      <c r="K23" s="527"/>
      <c r="L23" s="527"/>
      <c r="M23" s="527"/>
      <c r="N23" s="527"/>
      <c r="O23" s="527"/>
      <c r="P23" s="83"/>
    </row>
    <row r="24" spans="1:16" ht="21" customHeight="1">
      <c r="A24" s="82"/>
      <c r="B24" s="83"/>
      <c r="C24" s="83"/>
      <c r="D24" s="83"/>
      <c r="E24" s="83"/>
      <c r="F24" s="83"/>
      <c r="G24" s="83"/>
      <c r="H24" s="58"/>
      <c r="I24" s="58"/>
      <c r="J24" s="83"/>
      <c r="K24" s="83"/>
      <c r="L24" s="83"/>
      <c r="M24" s="528" t="s">
        <v>434</v>
      </c>
      <c r="N24" s="528"/>
      <c r="O24" s="528"/>
      <c r="P24" s="83"/>
    </row>
    <row r="25" spans="1:16" ht="21" customHeight="1">
      <c r="A25" s="82"/>
      <c r="B25" s="83"/>
      <c r="C25" s="83"/>
      <c r="D25" s="83"/>
      <c r="E25" s="83"/>
      <c r="F25" s="83"/>
      <c r="G25" s="83"/>
    </row>
    <row r="26" spans="1:16" ht="21" customHeight="1"/>
    <row r="27" spans="1:16" ht="21" customHeight="1"/>
    <row r="28" spans="1:16" ht="21" customHeight="1"/>
  </sheetData>
  <sheetProtection selectLockedCells="1" selectUnlockedCells="1"/>
  <mergeCells count="31">
    <mergeCell ref="N21:O23"/>
    <mergeCell ref="M24:O24"/>
    <mergeCell ref="H20:I20"/>
    <mergeCell ref="J20:K20"/>
    <mergeCell ref="L20:M20"/>
    <mergeCell ref="L21:M23"/>
    <mergeCell ref="B21:C23"/>
    <mergeCell ref="D21:E23"/>
    <mergeCell ref="F21:G23"/>
    <mergeCell ref="H21:I23"/>
    <mergeCell ref="J21:K23"/>
    <mergeCell ref="N14:P14"/>
    <mergeCell ref="A17:C17"/>
    <mergeCell ref="M17:O17"/>
    <mergeCell ref="A18:A20"/>
    <mergeCell ref="B18:C20"/>
    <mergeCell ref="D18:O18"/>
    <mergeCell ref="D19:M19"/>
    <mergeCell ref="N19:O20"/>
    <mergeCell ref="D20:E20"/>
    <mergeCell ref="F20:G20"/>
    <mergeCell ref="A2:D2"/>
    <mergeCell ref="E2:M2"/>
    <mergeCell ref="N2:P2"/>
    <mergeCell ref="A3:A4"/>
    <mergeCell ref="B3:B4"/>
    <mergeCell ref="C3:C4"/>
    <mergeCell ref="D3:D4"/>
    <mergeCell ref="E3:N3"/>
    <mergeCell ref="O3:O4"/>
    <mergeCell ref="P3:P4"/>
  </mergeCells>
  <phoneticPr fontId="1"/>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明朝,標準"&amp;10－５－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3"/>
  <sheetViews>
    <sheetView view="pageLayout" zoomScaleNormal="71" workbookViewId="0">
      <selection activeCell="B1" sqref="B1"/>
    </sheetView>
  </sheetViews>
  <sheetFormatPr defaultRowHeight="14.25"/>
  <cols>
    <col min="1" max="1" width="1.125" style="58" customWidth="1"/>
    <col min="2" max="2" width="6.5" style="58" customWidth="1"/>
    <col min="3" max="15" width="8.125" style="58" customWidth="1"/>
    <col min="16" max="16" width="9.125" style="58" customWidth="1"/>
    <col min="17" max="17" width="9.625" style="58" customWidth="1"/>
    <col min="18" max="19" width="8.125" style="58" customWidth="1"/>
    <col min="20" max="16384" width="9" style="58"/>
  </cols>
  <sheetData>
    <row r="2" spans="2:19" ht="27.75" customHeight="1">
      <c r="B2" s="63"/>
      <c r="C2" s="63" t="s">
        <v>435</v>
      </c>
      <c r="D2" s="63"/>
      <c r="E2" s="63"/>
    </row>
    <row r="3" spans="2:19" ht="27.75" customHeight="1">
      <c r="B3" s="530" t="s">
        <v>436</v>
      </c>
      <c r="C3" s="530"/>
      <c r="D3" s="530"/>
      <c r="E3" s="530"/>
      <c r="F3" s="530"/>
      <c r="G3" s="530"/>
      <c r="H3" s="530"/>
      <c r="I3" s="530"/>
      <c r="J3" s="530"/>
      <c r="K3" s="530"/>
      <c r="L3" s="530"/>
      <c r="M3" s="530"/>
      <c r="N3" s="530"/>
      <c r="O3" s="530"/>
      <c r="P3" s="530"/>
      <c r="Q3" s="530"/>
      <c r="R3" s="530"/>
      <c r="S3" s="530"/>
    </row>
    <row r="4" spans="2:19" ht="27.75" customHeight="1">
      <c r="B4" s="529" t="s">
        <v>437</v>
      </c>
      <c r="C4" s="529"/>
      <c r="D4" s="529"/>
      <c r="E4" s="529"/>
      <c r="F4" s="529"/>
      <c r="G4" s="529"/>
      <c r="H4" s="529"/>
      <c r="I4" s="529"/>
      <c r="J4" s="529"/>
      <c r="K4" s="529"/>
      <c r="L4" s="529"/>
      <c r="M4" s="529"/>
      <c r="N4" s="529"/>
      <c r="O4" s="529"/>
      <c r="P4" s="529"/>
      <c r="Q4" s="529"/>
      <c r="R4" s="529"/>
      <c r="S4" s="529"/>
    </row>
    <row r="5" spans="2:19" ht="27.75" customHeight="1">
      <c r="B5" s="529" t="s">
        <v>438</v>
      </c>
      <c r="C5" s="529"/>
      <c r="D5" s="529"/>
      <c r="E5" s="529"/>
      <c r="F5" s="529"/>
      <c r="G5" s="529"/>
      <c r="H5" s="529"/>
      <c r="I5" s="529"/>
      <c r="J5" s="529"/>
      <c r="K5" s="529"/>
      <c r="L5" s="529"/>
      <c r="M5" s="529"/>
      <c r="N5" s="529"/>
      <c r="O5" s="529"/>
      <c r="P5" s="529"/>
      <c r="Q5" s="529"/>
      <c r="R5" s="529"/>
      <c r="S5" s="529"/>
    </row>
    <row r="6" spans="2:19" ht="27.75" customHeight="1">
      <c r="B6" s="529" t="s">
        <v>439</v>
      </c>
      <c r="C6" s="529"/>
      <c r="D6" s="529"/>
      <c r="E6" s="529"/>
      <c r="F6" s="529"/>
      <c r="G6" s="529"/>
      <c r="H6" s="529"/>
      <c r="I6" s="529"/>
      <c r="J6" s="529"/>
      <c r="K6" s="529"/>
      <c r="L6" s="529"/>
      <c r="M6" s="529"/>
      <c r="N6" s="529"/>
      <c r="O6" s="529"/>
      <c r="P6" s="529"/>
      <c r="Q6" s="529"/>
      <c r="R6" s="529"/>
      <c r="S6" s="529"/>
    </row>
    <row r="7" spans="2:19" ht="27.75" customHeight="1">
      <c r="B7" s="529" t="s">
        <v>440</v>
      </c>
      <c r="C7" s="529"/>
      <c r="D7" s="529"/>
      <c r="E7" s="529"/>
      <c r="F7" s="529"/>
      <c r="G7" s="529"/>
      <c r="H7" s="529"/>
      <c r="I7" s="529"/>
      <c r="J7" s="529"/>
      <c r="K7" s="529"/>
      <c r="L7" s="529"/>
      <c r="M7" s="529"/>
      <c r="N7" s="529"/>
      <c r="O7" s="529"/>
      <c r="P7" s="529"/>
      <c r="Q7" s="529"/>
      <c r="R7" s="529"/>
      <c r="S7" s="529"/>
    </row>
    <row r="8" spans="2:19" ht="27.75" customHeight="1">
      <c r="B8" s="529" t="s">
        <v>441</v>
      </c>
      <c r="C8" s="529"/>
      <c r="D8" s="529"/>
      <c r="E8" s="529"/>
      <c r="F8" s="529"/>
      <c r="G8" s="529"/>
      <c r="H8" s="529"/>
      <c r="I8" s="529"/>
      <c r="J8" s="529"/>
      <c r="K8" s="529"/>
      <c r="L8" s="529"/>
      <c r="M8" s="529"/>
      <c r="N8" s="529"/>
      <c r="O8" s="529"/>
      <c r="P8" s="529"/>
      <c r="Q8" s="529"/>
      <c r="R8" s="529"/>
      <c r="S8" s="529"/>
    </row>
    <row r="9" spans="2:19" ht="27.75" customHeight="1">
      <c r="Q9" s="535" t="s">
        <v>442</v>
      </c>
      <c r="R9" s="535"/>
      <c r="S9" s="535"/>
    </row>
    <row r="10" spans="2:19" ht="27.75" customHeight="1">
      <c r="B10" s="536" t="s">
        <v>443</v>
      </c>
      <c r="C10" s="537" t="s">
        <v>444</v>
      </c>
      <c r="D10" s="537" t="s">
        <v>445</v>
      </c>
      <c r="E10" s="537"/>
      <c r="F10" s="537"/>
      <c r="G10" s="537"/>
      <c r="H10" s="537"/>
      <c r="I10" s="537"/>
      <c r="J10" s="537"/>
      <c r="K10" s="537"/>
      <c r="L10" s="537"/>
      <c r="M10" s="537"/>
      <c r="N10" s="537"/>
      <c r="O10" s="537"/>
      <c r="P10" s="537"/>
      <c r="Q10" s="537"/>
      <c r="R10" s="539" t="s">
        <v>446</v>
      </c>
      <c r="S10" s="540"/>
    </row>
    <row r="11" spans="2:19" ht="27.75" customHeight="1">
      <c r="B11" s="533"/>
      <c r="C11" s="538"/>
      <c r="D11" s="88" t="s">
        <v>447</v>
      </c>
      <c r="E11" s="89" t="s">
        <v>448</v>
      </c>
      <c r="F11" s="90" t="s">
        <v>449</v>
      </c>
      <c r="G11" s="90" t="s">
        <v>450</v>
      </c>
      <c r="H11" s="89" t="s">
        <v>451</v>
      </c>
      <c r="I11" s="90" t="s">
        <v>452</v>
      </c>
      <c r="J11" s="90" t="s">
        <v>453</v>
      </c>
      <c r="K11" s="90" t="s">
        <v>454</v>
      </c>
      <c r="L11" s="90" t="s">
        <v>455</v>
      </c>
      <c r="M11" s="90" t="s">
        <v>456</v>
      </c>
      <c r="N11" s="90" t="s">
        <v>457</v>
      </c>
      <c r="O11" s="89" t="s">
        <v>458</v>
      </c>
      <c r="P11" s="89" t="s">
        <v>459</v>
      </c>
      <c r="Q11" s="90" t="s">
        <v>200</v>
      </c>
      <c r="R11" s="90" t="s">
        <v>447</v>
      </c>
      <c r="S11" s="91" t="s">
        <v>460</v>
      </c>
    </row>
    <row r="12" spans="2:19" ht="27.75" customHeight="1">
      <c r="B12" s="531" t="s">
        <v>461</v>
      </c>
      <c r="C12" s="90" t="s">
        <v>462</v>
      </c>
      <c r="D12" s="92"/>
      <c r="E12" s="92">
        <v>1</v>
      </c>
      <c r="F12" s="92"/>
      <c r="G12" s="92"/>
      <c r="H12" s="92">
        <f>SUM(D12:G12)</f>
        <v>1</v>
      </c>
      <c r="I12" s="92"/>
      <c r="J12" s="92"/>
      <c r="K12" s="92"/>
      <c r="L12" s="92"/>
      <c r="M12" s="92"/>
      <c r="N12" s="92"/>
      <c r="O12" s="92"/>
      <c r="P12" s="92">
        <f t="shared" ref="P12:P20" si="0">SUM(I12:O12)</f>
        <v>0</v>
      </c>
      <c r="Q12" s="92">
        <f t="shared" ref="Q12:Q20" si="1">SUM(H12+P12)</f>
        <v>1</v>
      </c>
      <c r="R12" s="92">
        <v>1</v>
      </c>
      <c r="S12" s="93">
        <v>6</v>
      </c>
    </row>
    <row r="13" spans="2:19" ht="27.75" customHeight="1">
      <c r="B13" s="532"/>
      <c r="C13" s="90" t="s">
        <v>463</v>
      </c>
      <c r="D13" s="94"/>
      <c r="E13" s="94">
        <v>0.2</v>
      </c>
      <c r="F13" s="94"/>
      <c r="G13" s="94"/>
      <c r="H13" s="94">
        <f>SUM(D13:G13)</f>
        <v>0.2</v>
      </c>
      <c r="I13" s="94"/>
      <c r="J13" s="94"/>
      <c r="K13" s="94"/>
      <c r="L13" s="94"/>
      <c r="M13" s="94"/>
      <c r="N13" s="94"/>
      <c r="O13" s="94"/>
      <c r="P13" s="94">
        <f t="shared" si="0"/>
        <v>0</v>
      </c>
      <c r="Q13" s="94">
        <f t="shared" si="1"/>
        <v>0.2</v>
      </c>
      <c r="R13" s="94">
        <v>0.7</v>
      </c>
      <c r="S13" s="95">
        <v>2.14</v>
      </c>
    </row>
    <row r="14" spans="2:19" ht="27.75" customHeight="1">
      <c r="B14" s="533"/>
      <c r="C14" s="90" t="s">
        <v>464</v>
      </c>
      <c r="D14" s="92"/>
      <c r="E14" s="92">
        <v>30</v>
      </c>
      <c r="F14" s="92"/>
      <c r="G14" s="92"/>
      <c r="H14" s="92">
        <f>SUM(E14:G14)</f>
        <v>30</v>
      </c>
      <c r="I14" s="92"/>
      <c r="J14" s="92"/>
      <c r="K14" s="92"/>
      <c r="L14" s="92"/>
      <c r="M14" s="92"/>
      <c r="N14" s="92"/>
      <c r="O14" s="92"/>
      <c r="P14" s="92">
        <f t="shared" si="0"/>
        <v>0</v>
      </c>
      <c r="Q14" s="92">
        <f t="shared" si="1"/>
        <v>30</v>
      </c>
      <c r="R14" s="92"/>
      <c r="S14" s="93">
        <v>180</v>
      </c>
    </row>
    <row r="15" spans="2:19" ht="27.75" customHeight="1">
      <c r="B15" s="531" t="s">
        <v>465</v>
      </c>
      <c r="C15" s="90" t="s">
        <v>462</v>
      </c>
      <c r="D15" s="92"/>
      <c r="E15" s="92"/>
      <c r="F15" s="92"/>
      <c r="G15" s="92">
        <v>2</v>
      </c>
      <c r="H15" s="92">
        <f>SUM(D15:G15)</f>
        <v>2</v>
      </c>
      <c r="I15" s="92"/>
      <c r="J15" s="92">
        <v>1</v>
      </c>
      <c r="K15" s="92"/>
      <c r="L15" s="92"/>
      <c r="M15" s="92">
        <v>1</v>
      </c>
      <c r="N15" s="92">
        <v>4</v>
      </c>
      <c r="O15" s="92">
        <v>1</v>
      </c>
      <c r="P15" s="92">
        <f t="shared" si="0"/>
        <v>7</v>
      </c>
      <c r="Q15" s="92">
        <f t="shared" si="1"/>
        <v>9</v>
      </c>
      <c r="R15" s="92"/>
      <c r="S15" s="93"/>
    </row>
    <row r="16" spans="2:19" ht="27.75" customHeight="1">
      <c r="B16" s="532"/>
      <c r="C16" s="90" t="s">
        <v>463</v>
      </c>
      <c r="D16" s="94"/>
      <c r="E16" s="94"/>
      <c r="F16" s="94"/>
      <c r="G16" s="94">
        <v>9.8000000000000007</v>
      </c>
      <c r="H16" s="94">
        <f>SUM(D16:G16)</f>
        <v>9.8000000000000007</v>
      </c>
      <c r="I16" s="94"/>
      <c r="J16" s="94">
        <v>14</v>
      </c>
      <c r="K16" s="94"/>
      <c r="L16" s="94"/>
      <c r="M16" s="94">
        <v>52</v>
      </c>
      <c r="N16" s="94">
        <v>579</v>
      </c>
      <c r="O16" s="94">
        <v>233</v>
      </c>
      <c r="P16" s="94">
        <f t="shared" si="0"/>
        <v>878</v>
      </c>
      <c r="Q16" s="94">
        <f t="shared" si="1"/>
        <v>887.8</v>
      </c>
      <c r="R16" s="94"/>
      <c r="S16" s="95"/>
    </row>
    <row r="17" spans="2:19" ht="27.75" customHeight="1">
      <c r="B17" s="533"/>
      <c r="C17" s="90" t="s">
        <v>464</v>
      </c>
      <c r="D17" s="92"/>
      <c r="E17" s="92"/>
      <c r="F17" s="92"/>
      <c r="G17" s="92">
        <v>645</v>
      </c>
      <c r="H17" s="92">
        <f>SUM(E17:G17)</f>
        <v>645</v>
      </c>
      <c r="I17" s="92"/>
      <c r="J17" s="92">
        <v>515</v>
      </c>
      <c r="K17" s="92"/>
      <c r="L17" s="92"/>
      <c r="M17" s="92">
        <v>3598</v>
      </c>
      <c r="N17" s="92">
        <v>2413</v>
      </c>
      <c r="O17" s="92">
        <v>1044</v>
      </c>
      <c r="P17" s="92">
        <f t="shared" si="0"/>
        <v>7570</v>
      </c>
      <c r="Q17" s="92">
        <f t="shared" si="1"/>
        <v>8215</v>
      </c>
      <c r="R17" s="92"/>
      <c r="S17" s="93"/>
    </row>
    <row r="18" spans="2:19" ht="27.75" customHeight="1">
      <c r="B18" s="531" t="s">
        <v>466</v>
      </c>
      <c r="C18" s="90" t="s">
        <v>462</v>
      </c>
      <c r="D18" s="92">
        <v>1</v>
      </c>
      <c r="E18" s="92">
        <v>327</v>
      </c>
      <c r="F18" s="92">
        <v>157</v>
      </c>
      <c r="G18" s="92">
        <v>48</v>
      </c>
      <c r="H18" s="92">
        <f>SUM(D18:G18)</f>
        <v>533</v>
      </c>
      <c r="I18" s="92">
        <v>13</v>
      </c>
      <c r="J18" s="92">
        <v>20</v>
      </c>
      <c r="K18" s="92"/>
      <c r="L18" s="92"/>
      <c r="M18" s="92"/>
      <c r="N18" s="92"/>
      <c r="O18" s="92"/>
      <c r="P18" s="92">
        <f t="shared" si="0"/>
        <v>33</v>
      </c>
      <c r="Q18" s="92">
        <f t="shared" si="1"/>
        <v>566</v>
      </c>
      <c r="R18" s="92">
        <v>3</v>
      </c>
      <c r="S18" s="93">
        <v>18</v>
      </c>
    </row>
    <row r="19" spans="2:19" ht="27.75" customHeight="1">
      <c r="B19" s="532"/>
      <c r="C19" s="90" t="s">
        <v>463</v>
      </c>
      <c r="D19" s="94">
        <v>0.4</v>
      </c>
      <c r="E19" s="94">
        <v>192.59</v>
      </c>
      <c r="F19" s="94">
        <v>337.87</v>
      </c>
      <c r="G19" s="94">
        <v>217.94</v>
      </c>
      <c r="H19" s="94">
        <f>SUM(D19:G19)</f>
        <v>748.8</v>
      </c>
      <c r="I19" s="94">
        <v>115.68</v>
      </c>
      <c r="J19" s="94">
        <v>295.81</v>
      </c>
      <c r="K19" s="94"/>
      <c r="L19" s="94"/>
      <c r="M19" s="94"/>
      <c r="N19" s="94"/>
      <c r="O19" s="94"/>
      <c r="P19" s="94">
        <f t="shared" si="0"/>
        <v>411.49</v>
      </c>
      <c r="Q19" s="94">
        <f t="shared" si="1"/>
        <v>1160.29</v>
      </c>
      <c r="R19" s="94">
        <v>2.1</v>
      </c>
      <c r="S19" s="95">
        <v>13.74</v>
      </c>
    </row>
    <row r="20" spans="2:19" ht="27.75" customHeight="1">
      <c r="B20" s="533"/>
      <c r="C20" s="90" t="s">
        <v>464</v>
      </c>
      <c r="D20" s="92"/>
      <c r="E20" s="92">
        <v>11168</v>
      </c>
      <c r="F20" s="96">
        <v>13081</v>
      </c>
      <c r="G20" s="92">
        <v>11116</v>
      </c>
      <c r="H20" s="92">
        <f>SUM(D20:G20)</f>
        <v>35365</v>
      </c>
      <c r="I20" s="92">
        <v>4485</v>
      </c>
      <c r="J20" s="92">
        <v>10258</v>
      </c>
      <c r="K20" s="92"/>
      <c r="L20" s="92"/>
      <c r="M20" s="92"/>
      <c r="N20" s="92"/>
      <c r="O20" s="92"/>
      <c r="P20" s="92">
        <f t="shared" si="0"/>
        <v>14743</v>
      </c>
      <c r="Q20" s="92">
        <f t="shared" si="1"/>
        <v>50108</v>
      </c>
      <c r="R20" s="92"/>
      <c r="S20" s="93">
        <v>540</v>
      </c>
    </row>
    <row r="21" spans="2:19" ht="27.75" customHeight="1">
      <c r="B21" s="531" t="s">
        <v>467</v>
      </c>
      <c r="C21" s="90" t="s">
        <v>462</v>
      </c>
      <c r="D21" s="92">
        <v>1</v>
      </c>
      <c r="E21" s="92">
        <v>328</v>
      </c>
      <c r="F21" s="92">
        <v>157</v>
      </c>
      <c r="G21" s="92">
        <v>50</v>
      </c>
      <c r="H21" s="97">
        <f t="shared" ref="H21:Q23" si="2">SUM(H12+H15+H18)</f>
        <v>536</v>
      </c>
      <c r="I21" s="92">
        <v>13</v>
      </c>
      <c r="J21" s="92">
        <v>21</v>
      </c>
      <c r="K21" s="92"/>
      <c r="L21" s="92"/>
      <c r="M21" s="92">
        <v>1</v>
      </c>
      <c r="N21" s="92">
        <v>4</v>
      </c>
      <c r="O21" s="92">
        <v>1</v>
      </c>
      <c r="P21" s="92">
        <f t="shared" si="2"/>
        <v>40</v>
      </c>
      <c r="Q21" s="92">
        <f t="shared" si="2"/>
        <v>576</v>
      </c>
      <c r="R21" s="92">
        <v>4</v>
      </c>
      <c r="S21" s="93">
        <v>24</v>
      </c>
    </row>
    <row r="22" spans="2:19" ht="27.75" customHeight="1">
      <c r="B22" s="532"/>
      <c r="C22" s="90" t="s">
        <v>463</v>
      </c>
      <c r="D22" s="94">
        <v>0.4</v>
      </c>
      <c r="E22" s="94">
        <v>192.79</v>
      </c>
      <c r="F22" s="94">
        <v>337.87</v>
      </c>
      <c r="G22" s="94">
        <v>227.74</v>
      </c>
      <c r="H22" s="94">
        <f t="shared" si="2"/>
        <v>758.8</v>
      </c>
      <c r="I22" s="94">
        <v>115.68</v>
      </c>
      <c r="J22" s="94">
        <v>309.81</v>
      </c>
      <c r="K22" s="94"/>
      <c r="L22" s="94"/>
      <c r="M22" s="94">
        <v>52</v>
      </c>
      <c r="N22" s="94">
        <v>579</v>
      </c>
      <c r="O22" s="94">
        <v>233</v>
      </c>
      <c r="P22" s="94">
        <f t="shared" si="2"/>
        <v>1289.49</v>
      </c>
      <c r="Q22" s="94">
        <f t="shared" si="2"/>
        <v>2048.29</v>
      </c>
      <c r="R22" s="94">
        <v>2.8</v>
      </c>
      <c r="S22" s="95">
        <v>15.88</v>
      </c>
    </row>
    <row r="23" spans="2:19" ht="27.75" customHeight="1">
      <c r="B23" s="534"/>
      <c r="C23" s="98" t="s">
        <v>464</v>
      </c>
      <c r="D23" s="99"/>
      <c r="E23" s="99">
        <v>11198</v>
      </c>
      <c r="F23" s="99">
        <v>13081</v>
      </c>
      <c r="G23" s="99">
        <v>11761</v>
      </c>
      <c r="H23" s="99">
        <f t="shared" si="2"/>
        <v>36040</v>
      </c>
      <c r="I23" s="99">
        <v>4485</v>
      </c>
      <c r="J23" s="99">
        <v>10773</v>
      </c>
      <c r="K23" s="99"/>
      <c r="L23" s="99"/>
      <c r="M23" s="99">
        <v>3598</v>
      </c>
      <c r="N23" s="99">
        <v>2413</v>
      </c>
      <c r="O23" s="99">
        <v>1044</v>
      </c>
      <c r="P23" s="99">
        <f t="shared" si="2"/>
        <v>22313</v>
      </c>
      <c r="Q23" s="99">
        <f t="shared" si="2"/>
        <v>58353</v>
      </c>
      <c r="R23" s="99"/>
      <c r="S23" s="100">
        <v>720</v>
      </c>
    </row>
  </sheetData>
  <sheetProtection selectLockedCells="1" selectUnlockedCells="1"/>
  <mergeCells count="15">
    <mergeCell ref="B15:B17"/>
    <mergeCell ref="B18:B20"/>
    <mergeCell ref="B21:B23"/>
    <mergeCell ref="Q9:S9"/>
    <mergeCell ref="B10:B11"/>
    <mergeCell ref="C10:C11"/>
    <mergeCell ref="D10:Q10"/>
    <mergeCell ref="R10:S10"/>
    <mergeCell ref="B12:B14"/>
    <mergeCell ref="B8:S8"/>
    <mergeCell ref="B3:S3"/>
    <mergeCell ref="B4:S4"/>
    <mergeCell ref="B5:S5"/>
    <mergeCell ref="B6:S6"/>
    <mergeCell ref="B7:S7"/>
  </mergeCells>
  <phoneticPr fontId="1"/>
  <pageMargins left="0.78740157480314965" right="0.39370078740157483" top="0.39370078740157483" bottom="0.39370078740157483" header="0.51181102362204722" footer="0.15748031496062992"/>
  <pageSetup paperSize="9" scale="83" firstPageNumber="0" orientation="landscape" r:id="rId1"/>
  <headerFooter scaleWithDoc="0" alignWithMargins="0">
    <oddFooter>&amp;C&amp;"ＭＳ 明朝,標準"&amp;10－６－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Layout" zoomScaleNormal="100" workbookViewId="0"/>
  </sheetViews>
  <sheetFormatPr defaultRowHeight="14.25"/>
  <cols>
    <col min="1" max="1" width="3.125" style="101" customWidth="1"/>
    <col min="2" max="2" width="18.875" style="412" customWidth="1"/>
    <col min="3" max="17" width="8.5" style="412" customWidth="1"/>
    <col min="18" max="16384" width="9" style="412"/>
  </cols>
  <sheetData>
    <row r="1" spans="1:17" ht="18.75" customHeight="1"/>
    <row r="2" spans="1:17" s="419" customFormat="1" ht="21" customHeight="1">
      <c r="A2" s="419" t="s">
        <v>468</v>
      </c>
    </row>
    <row r="3" spans="1:17" ht="17.25" customHeight="1">
      <c r="A3" s="419" t="s">
        <v>469</v>
      </c>
      <c r="B3" s="419"/>
      <c r="C3" s="419"/>
      <c r="D3" s="419"/>
      <c r="E3" s="419"/>
      <c r="F3" s="419"/>
      <c r="G3" s="419"/>
      <c r="H3" s="419"/>
      <c r="I3" s="419"/>
      <c r="J3" s="419"/>
      <c r="K3" s="419"/>
      <c r="L3" s="419"/>
      <c r="M3" s="419"/>
      <c r="N3" s="419"/>
      <c r="O3" s="419"/>
      <c r="P3" s="419"/>
      <c r="Q3" s="419"/>
    </row>
    <row r="4" spans="1:17" s="419" customFormat="1" ht="20.25" customHeight="1">
      <c r="A4" s="419" t="s">
        <v>470</v>
      </c>
    </row>
    <row r="5" spans="1:17" ht="20.25" customHeight="1">
      <c r="A5" s="419"/>
      <c r="B5" s="412" t="s">
        <v>471</v>
      </c>
      <c r="C5" s="419"/>
      <c r="D5" s="419"/>
      <c r="E5" s="419"/>
      <c r="F5" s="419"/>
      <c r="G5" s="419"/>
      <c r="H5" s="419"/>
      <c r="I5" s="419"/>
      <c r="J5" s="419"/>
      <c r="K5" s="419"/>
      <c r="L5" s="419"/>
      <c r="M5" s="419"/>
      <c r="N5" s="419"/>
      <c r="O5" s="419"/>
      <c r="P5" s="419"/>
      <c r="Q5" s="419"/>
    </row>
    <row r="6" spans="1:17" ht="20.25" customHeight="1">
      <c r="A6" s="419"/>
      <c r="B6" s="412" t="s">
        <v>472</v>
      </c>
      <c r="C6" s="419"/>
      <c r="D6" s="419"/>
      <c r="E6" s="419"/>
      <c r="F6" s="419"/>
      <c r="G6" s="419"/>
      <c r="H6" s="419"/>
      <c r="I6" s="419"/>
      <c r="J6" s="419"/>
      <c r="K6" s="419"/>
      <c r="L6" s="419"/>
      <c r="M6" s="419"/>
      <c r="N6" s="419"/>
      <c r="O6" s="419"/>
      <c r="P6" s="419"/>
      <c r="Q6" s="419"/>
    </row>
    <row r="7" spans="1:17" ht="20.25" customHeight="1">
      <c r="A7" s="419"/>
      <c r="B7" s="412" t="s">
        <v>473</v>
      </c>
      <c r="J7" s="419"/>
      <c r="K7" s="419"/>
      <c r="L7" s="419"/>
      <c r="M7" s="419"/>
      <c r="N7" s="419"/>
      <c r="O7" s="419"/>
      <c r="P7" s="419"/>
      <c r="Q7" s="419"/>
    </row>
    <row r="8" spans="1:17" ht="19.5" customHeight="1">
      <c r="O8" s="541" t="s">
        <v>474</v>
      </c>
      <c r="P8" s="541"/>
      <c r="Q8" s="541"/>
    </row>
    <row r="9" spans="1:17" s="413" customFormat="1" ht="30" customHeight="1">
      <c r="A9" s="542" t="s">
        <v>2037</v>
      </c>
      <c r="B9" s="543"/>
      <c r="C9" s="415" t="s">
        <v>475</v>
      </c>
      <c r="D9" s="415" t="s">
        <v>476</v>
      </c>
      <c r="E9" s="415" t="s">
        <v>477</v>
      </c>
      <c r="F9" s="415" t="s">
        <v>478</v>
      </c>
      <c r="G9" s="415" t="s">
        <v>479</v>
      </c>
      <c r="H9" s="415" t="s">
        <v>480</v>
      </c>
      <c r="I9" s="415" t="s">
        <v>481</v>
      </c>
      <c r="J9" s="415" t="s">
        <v>482</v>
      </c>
      <c r="K9" s="415" t="s">
        <v>483</v>
      </c>
      <c r="L9" s="415" t="s">
        <v>484</v>
      </c>
      <c r="M9" s="415" t="s">
        <v>485</v>
      </c>
      <c r="N9" s="415" t="s">
        <v>486</v>
      </c>
      <c r="O9" s="415" t="s">
        <v>487</v>
      </c>
      <c r="P9" s="415" t="s">
        <v>488</v>
      </c>
      <c r="Q9" s="415" t="s">
        <v>489</v>
      </c>
    </row>
    <row r="10" spans="1:17" ht="26.25" customHeight="1">
      <c r="A10" s="416" t="s">
        <v>490</v>
      </c>
      <c r="B10" s="411" t="s">
        <v>302</v>
      </c>
      <c r="C10" s="102">
        <v>11</v>
      </c>
      <c r="D10" s="102">
        <v>0</v>
      </c>
      <c r="E10" s="102">
        <v>0</v>
      </c>
      <c r="F10" s="102">
        <v>0</v>
      </c>
      <c r="G10" s="102">
        <v>0</v>
      </c>
      <c r="H10" s="102">
        <v>0</v>
      </c>
      <c r="I10" s="102">
        <v>0</v>
      </c>
      <c r="J10" s="102">
        <v>0</v>
      </c>
      <c r="K10" s="102">
        <v>248</v>
      </c>
      <c r="L10" s="102">
        <v>29677</v>
      </c>
      <c r="M10" s="102">
        <v>61305</v>
      </c>
      <c r="N10" s="102">
        <v>17825</v>
      </c>
      <c r="O10" s="102">
        <f>SUM(C10:N10)</f>
        <v>109066</v>
      </c>
      <c r="P10" s="102">
        <v>79012</v>
      </c>
      <c r="Q10" s="103">
        <f t="shared" ref="Q10:Q26" si="0">IF(O10*P10&lt;&gt;0,O10/P10,"0%")</f>
        <v>1.3803726016301321</v>
      </c>
    </row>
    <row r="11" spans="1:17" ht="26.25" customHeight="1">
      <c r="A11" s="416" t="s">
        <v>491</v>
      </c>
      <c r="B11" s="411" t="s">
        <v>306</v>
      </c>
      <c r="C11" s="102">
        <v>0</v>
      </c>
      <c r="D11" s="102">
        <v>1</v>
      </c>
      <c r="E11" s="102">
        <v>201</v>
      </c>
      <c r="F11" s="102">
        <v>1390</v>
      </c>
      <c r="G11" s="102">
        <v>546</v>
      </c>
      <c r="H11" s="102">
        <v>12</v>
      </c>
      <c r="I11" s="102">
        <v>2</v>
      </c>
      <c r="J11" s="102">
        <v>0</v>
      </c>
      <c r="K11" s="102">
        <v>0</v>
      </c>
      <c r="L11" s="102">
        <v>0</v>
      </c>
      <c r="M11" s="102">
        <v>0</v>
      </c>
      <c r="N11" s="102">
        <v>0</v>
      </c>
      <c r="O11" s="102">
        <f t="shared" ref="O11:O26" si="1">SUM(C11:N11)</f>
        <v>2152</v>
      </c>
      <c r="P11" s="102">
        <v>1650</v>
      </c>
      <c r="Q11" s="103">
        <f t="shared" si="0"/>
        <v>1.3042424242424242</v>
      </c>
    </row>
    <row r="12" spans="1:17" ht="26.25" customHeight="1">
      <c r="A12" s="416" t="s">
        <v>492</v>
      </c>
      <c r="B12" s="411" t="s">
        <v>493</v>
      </c>
      <c r="C12" s="102">
        <v>15318</v>
      </c>
      <c r="D12" s="102">
        <v>4144</v>
      </c>
      <c r="E12" s="102">
        <v>20552</v>
      </c>
      <c r="F12" s="102">
        <v>25901</v>
      </c>
      <c r="G12" s="102">
        <v>40325</v>
      </c>
      <c r="H12" s="102">
        <v>16858</v>
      </c>
      <c r="I12" s="102">
        <v>31081</v>
      </c>
      <c r="J12" s="102">
        <v>23039</v>
      </c>
      <c r="K12" s="102">
        <v>43473</v>
      </c>
      <c r="L12" s="102">
        <v>24778</v>
      </c>
      <c r="M12" s="102">
        <v>16613</v>
      </c>
      <c r="N12" s="102">
        <v>17249</v>
      </c>
      <c r="O12" s="102">
        <f t="shared" si="1"/>
        <v>279331</v>
      </c>
      <c r="P12" s="102">
        <v>294437</v>
      </c>
      <c r="Q12" s="103">
        <f t="shared" si="0"/>
        <v>0.94869530663605461</v>
      </c>
    </row>
    <row r="13" spans="1:17" ht="26.25" customHeight="1">
      <c r="A13" s="416" t="s">
        <v>494</v>
      </c>
      <c r="B13" s="411" t="s">
        <v>495</v>
      </c>
      <c r="C13" s="102">
        <v>331</v>
      </c>
      <c r="D13" s="102">
        <v>162</v>
      </c>
      <c r="E13" s="102">
        <v>4542</v>
      </c>
      <c r="F13" s="102">
        <v>1417</v>
      </c>
      <c r="G13" s="102">
        <v>232</v>
      </c>
      <c r="H13" s="102">
        <v>1569</v>
      </c>
      <c r="I13" s="102">
        <v>0</v>
      </c>
      <c r="J13" s="102">
        <v>0</v>
      </c>
      <c r="K13" s="102">
        <v>2329</v>
      </c>
      <c r="L13" s="102">
        <v>756</v>
      </c>
      <c r="M13" s="102">
        <v>685</v>
      </c>
      <c r="N13" s="102">
        <v>294</v>
      </c>
      <c r="O13" s="102">
        <f t="shared" si="1"/>
        <v>12317</v>
      </c>
      <c r="P13" s="102">
        <v>20029</v>
      </c>
      <c r="Q13" s="103">
        <f t="shared" si="0"/>
        <v>0.61495831044984772</v>
      </c>
    </row>
    <row r="14" spans="1:17" ht="26.25" customHeight="1">
      <c r="A14" s="416" t="s">
        <v>496</v>
      </c>
      <c r="B14" s="411" t="s">
        <v>497</v>
      </c>
      <c r="C14" s="102">
        <v>5206</v>
      </c>
      <c r="D14" s="102">
        <v>4494</v>
      </c>
      <c r="E14" s="102">
        <v>20285</v>
      </c>
      <c r="F14" s="102">
        <v>17299</v>
      </c>
      <c r="G14" s="102">
        <v>15455</v>
      </c>
      <c r="H14" s="102">
        <v>6607</v>
      </c>
      <c r="I14" s="102">
        <v>704</v>
      </c>
      <c r="J14" s="102">
        <v>117</v>
      </c>
      <c r="K14" s="102">
        <v>11228</v>
      </c>
      <c r="L14" s="102">
        <v>6653</v>
      </c>
      <c r="M14" s="102">
        <v>6437</v>
      </c>
      <c r="N14" s="102">
        <v>2163</v>
      </c>
      <c r="O14" s="102">
        <f t="shared" si="1"/>
        <v>96648</v>
      </c>
      <c r="P14" s="102">
        <v>84112</v>
      </c>
      <c r="Q14" s="103">
        <f t="shared" si="0"/>
        <v>1.1490393760700019</v>
      </c>
    </row>
    <row r="15" spans="1:17" ht="26.25" customHeight="1">
      <c r="A15" s="416" t="s">
        <v>498</v>
      </c>
      <c r="B15" s="411" t="s">
        <v>499</v>
      </c>
      <c r="C15" s="102">
        <v>930</v>
      </c>
      <c r="D15" s="102">
        <v>1488</v>
      </c>
      <c r="E15" s="102">
        <v>2269</v>
      </c>
      <c r="F15" s="102">
        <v>11821</v>
      </c>
      <c r="G15" s="102">
        <v>9338</v>
      </c>
      <c r="H15" s="102">
        <v>4729</v>
      </c>
      <c r="I15" s="102">
        <v>472</v>
      </c>
      <c r="J15" s="102">
        <v>79</v>
      </c>
      <c r="K15" s="102">
        <v>745</v>
      </c>
      <c r="L15" s="102">
        <v>863</v>
      </c>
      <c r="M15" s="102">
        <v>2070</v>
      </c>
      <c r="N15" s="102">
        <v>936</v>
      </c>
      <c r="O15" s="102">
        <f t="shared" si="1"/>
        <v>35740</v>
      </c>
      <c r="P15" s="102">
        <v>39600</v>
      </c>
      <c r="Q15" s="103">
        <f t="shared" si="0"/>
        <v>0.90252525252525251</v>
      </c>
    </row>
    <row r="16" spans="1:17" ht="26.25" customHeight="1">
      <c r="A16" s="416" t="s">
        <v>500</v>
      </c>
      <c r="B16" s="411" t="s">
        <v>501</v>
      </c>
      <c r="C16" s="102">
        <v>48</v>
      </c>
      <c r="D16" s="102">
        <v>263</v>
      </c>
      <c r="E16" s="102">
        <v>1313</v>
      </c>
      <c r="F16" s="102">
        <v>678</v>
      </c>
      <c r="G16" s="102">
        <v>680</v>
      </c>
      <c r="H16" s="102">
        <v>5459</v>
      </c>
      <c r="I16" s="102">
        <v>0</v>
      </c>
      <c r="J16" s="102">
        <v>0</v>
      </c>
      <c r="K16" s="102">
        <v>7758</v>
      </c>
      <c r="L16" s="102">
        <v>3074</v>
      </c>
      <c r="M16" s="102">
        <v>1548</v>
      </c>
      <c r="N16" s="102">
        <v>211</v>
      </c>
      <c r="O16" s="102">
        <f t="shared" si="1"/>
        <v>21032</v>
      </c>
      <c r="P16" s="102">
        <v>8975</v>
      </c>
      <c r="Q16" s="103">
        <f t="shared" si="0"/>
        <v>2.343398328690808</v>
      </c>
    </row>
    <row r="17" spans="1:17" ht="26.25" customHeight="1">
      <c r="A17" s="416" t="s">
        <v>502</v>
      </c>
      <c r="B17" s="411" t="s">
        <v>503</v>
      </c>
      <c r="C17" s="102">
        <v>65233</v>
      </c>
      <c r="D17" s="102">
        <v>178755</v>
      </c>
      <c r="E17" s="102">
        <v>134418</v>
      </c>
      <c r="F17" s="102">
        <v>36962</v>
      </c>
      <c r="G17" s="102">
        <v>22148</v>
      </c>
      <c r="H17" s="102">
        <v>7487</v>
      </c>
      <c r="I17" s="102">
        <v>107</v>
      </c>
      <c r="J17" s="102">
        <v>16</v>
      </c>
      <c r="K17" s="102">
        <v>6772</v>
      </c>
      <c r="L17" s="102">
        <v>10612</v>
      </c>
      <c r="M17" s="102">
        <v>5611</v>
      </c>
      <c r="N17" s="102">
        <v>8397</v>
      </c>
      <c r="O17" s="102">
        <f t="shared" si="1"/>
        <v>476518</v>
      </c>
      <c r="P17" s="102">
        <v>329719</v>
      </c>
      <c r="Q17" s="103">
        <f t="shared" si="0"/>
        <v>1.4452245700126471</v>
      </c>
    </row>
    <row r="18" spans="1:17" ht="26.25" customHeight="1">
      <c r="A18" s="416" t="s">
        <v>504</v>
      </c>
      <c r="B18" s="411" t="s">
        <v>368</v>
      </c>
      <c r="C18" s="102">
        <v>6</v>
      </c>
      <c r="D18" s="102">
        <v>4</v>
      </c>
      <c r="E18" s="102">
        <v>72</v>
      </c>
      <c r="F18" s="102">
        <v>23</v>
      </c>
      <c r="G18" s="102">
        <v>38</v>
      </c>
      <c r="H18" s="102">
        <v>50</v>
      </c>
      <c r="I18" s="102">
        <v>0</v>
      </c>
      <c r="J18" s="102">
        <v>0</v>
      </c>
      <c r="K18" s="102">
        <v>181</v>
      </c>
      <c r="L18" s="102">
        <v>497</v>
      </c>
      <c r="M18" s="102">
        <v>554</v>
      </c>
      <c r="N18" s="102">
        <v>95</v>
      </c>
      <c r="O18" s="102">
        <f t="shared" si="1"/>
        <v>1520</v>
      </c>
      <c r="P18" s="102">
        <v>328</v>
      </c>
      <c r="Q18" s="103">
        <f t="shared" si="0"/>
        <v>4.6341463414634143</v>
      </c>
    </row>
    <row r="19" spans="1:17" ht="26.25" customHeight="1">
      <c r="A19" s="416" t="s">
        <v>505</v>
      </c>
      <c r="B19" s="411" t="s">
        <v>275</v>
      </c>
      <c r="C19" s="102">
        <v>525</v>
      </c>
      <c r="D19" s="102">
        <v>54</v>
      </c>
      <c r="E19" s="102">
        <v>1286</v>
      </c>
      <c r="F19" s="102">
        <v>843</v>
      </c>
      <c r="G19" s="102">
        <v>19744</v>
      </c>
      <c r="H19" s="102">
        <v>31639</v>
      </c>
      <c r="I19" s="102">
        <v>25</v>
      </c>
      <c r="J19" s="102">
        <v>5</v>
      </c>
      <c r="K19" s="102">
        <v>67045</v>
      </c>
      <c r="L19" s="102">
        <v>14698</v>
      </c>
      <c r="M19" s="102">
        <v>14115</v>
      </c>
      <c r="N19" s="102">
        <v>4797</v>
      </c>
      <c r="O19" s="102">
        <f t="shared" si="1"/>
        <v>154776</v>
      </c>
      <c r="P19" s="102">
        <v>156574</v>
      </c>
      <c r="Q19" s="103">
        <f t="shared" si="0"/>
        <v>0.98851661195345331</v>
      </c>
    </row>
    <row r="20" spans="1:17" ht="26.25" customHeight="1">
      <c r="A20" s="416" t="s">
        <v>506</v>
      </c>
      <c r="B20" s="411" t="s">
        <v>507</v>
      </c>
      <c r="C20" s="102">
        <v>1143</v>
      </c>
      <c r="D20" s="102">
        <v>9601</v>
      </c>
      <c r="E20" s="102">
        <v>11413</v>
      </c>
      <c r="F20" s="102">
        <v>1170</v>
      </c>
      <c r="G20" s="102">
        <v>35</v>
      </c>
      <c r="H20" s="102">
        <v>12</v>
      </c>
      <c r="I20" s="102">
        <v>0</v>
      </c>
      <c r="J20" s="102">
        <v>0</v>
      </c>
      <c r="K20" s="102">
        <v>5</v>
      </c>
      <c r="L20" s="102">
        <v>5</v>
      </c>
      <c r="M20" s="102">
        <v>15</v>
      </c>
      <c r="N20" s="102">
        <v>143</v>
      </c>
      <c r="O20" s="102">
        <f t="shared" si="1"/>
        <v>23542</v>
      </c>
      <c r="P20" s="102">
        <v>15206</v>
      </c>
      <c r="Q20" s="103">
        <f t="shared" si="0"/>
        <v>1.5482046560568197</v>
      </c>
    </row>
    <row r="21" spans="1:17" ht="26.25" customHeight="1">
      <c r="A21" s="416" t="s">
        <v>508</v>
      </c>
      <c r="B21" s="411" t="s">
        <v>288</v>
      </c>
      <c r="C21" s="102">
        <v>1255</v>
      </c>
      <c r="D21" s="102">
        <v>4297</v>
      </c>
      <c r="E21" s="102">
        <v>28607</v>
      </c>
      <c r="F21" s="102">
        <v>25075</v>
      </c>
      <c r="G21" s="102">
        <v>2226</v>
      </c>
      <c r="H21" s="102">
        <v>110</v>
      </c>
      <c r="I21" s="102">
        <v>0</v>
      </c>
      <c r="J21" s="102">
        <v>0</v>
      </c>
      <c r="K21" s="102">
        <v>1094</v>
      </c>
      <c r="L21" s="102">
        <v>3105</v>
      </c>
      <c r="M21" s="102">
        <v>9432</v>
      </c>
      <c r="N21" s="102">
        <v>4356</v>
      </c>
      <c r="O21" s="102">
        <f t="shared" si="1"/>
        <v>79557</v>
      </c>
      <c r="P21" s="102">
        <v>138121</v>
      </c>
      <c r="Q21" s="103">
        <f t="shared" si="0"/>
        <v>0.57599496094004532</v>
      </c>
    </row>
    <row r="22" spans="1:17" ht="26.25" customHeight="1">
      <c r="A22" s="416" t="s">
        <v>509</v>
      </c>
      <c r="B22" s="411" t="s">
        <v>293</v>
      </c>
      <c r="C22" s="102">
        <v>2213</v>
      </c>
      <c r="D22" s="102">
        <v>3801</v>
      </c>
      <c r="E22" s="102">
        <v>5684</v>
      </c>
      <c r="F22" s="102">
        <v>4430</v>
      </c>
      <c r="G22" s="102">
        <v>3850</v>
      </c>
      <c r="H22" s="102">
        <v>3816</v>
      </c>
      <c r="I22" s="102">
        <v>17</v>
      </c>
      <c r="J22" s="102">
        <v>16</v>
      </c>
      <c r="K22" s="102">
        <v>4187</v>
      </c>
      <c r="L22" s="102">
        <v>1591</v>
      </c>
      <c r="M22" s="102">
        <v>1459</v>
      </c>
      <c r="N22" s="102">
        <v>923</v>
      </c>
      <c r="O22" s="102">
        <f t="shared" si="1"/>
        <v>31987</v>
      </c>
      <c r="P22" s="102">
        <v>32003</v>
      </c>
      <c r="Q22" s="103">
        <f t="shared" si="0"/>
        <v>0.9995000468706059</v>
      </c>
    </row>
    <row r="23" spans="1:17" ht="26.25" customHeight="1">
      <c r="A23" s="416" t="s">
        <v>510</v>
      </c>
      <c r="B23" s="411" t="s">
        <v>511</v>
      </c>
      <c r="C23" s="102">
        <v>0</v>
      </c>
      <c r="D23" s="102">
        <v>165</v>
      </c>
      <c r="E23" s="102">
        <v>299</v>
      </c>
      <c r="F23" s="102">
        <v>43</v>
      </c>
      <c r="G23" s="102">
        <v>1759</v>
      </c>
      <c r="H23" s="102">
        <v>2119</v>
      </c>
      <c r="I23" s="102">
        <v>695</v>
      </c>
      <c r="J23" s="102">
        <v>43</v>
      </c>
      <c r="K23" s="102">
        <v>0</v>
      </c>
      <c r="L23" s="102">
        <v>0</v>
      </c>
      <c r="M23" s="102">
        <v>0</v>
      </c>
      <c r="N23" s="102">
        <v>0</v>
      </c>
      <c r="O23" s="102">
        <f t="shared" si="1"/>
        <v>5123</v>
      </c>
      <c r="P23" s="102">
        <v>4132</v>
      </c>
      <c r="Q23" s="103">
        <f t="shared" si="0"/>
        <v>1.2398354307841239</v>
      </c>
    </row>
    <row r="24" spans="1:17" ht="26.25" customHeight="1">
      <c r="A24" s="416" t="s">
        <v>512</v>
      </c>
      <c r="B24" s="411" t="s">
        <v>513</v>
      </c>
      <c r="C24" s="102">
        <v>175</v>
      </c>
      <c r="D24" s="102">
        <v>20</v>
      </c>
      <c r="E24" s="102">
        <v>114</v>
      </c>
      <c r="F24" s="102">
        <v>2080</v>
      </c>
      <c r="G24" s="102">
        <v>40035</v>
      </c>
      <c r="H24" s="102">
        <v>26904</v>
      </c>
      <c r="I24" s="102">
        <v>2826</v>
      </c>
      <c r="J24" s="102">
        <v>795</v>
      </c>
      <c r="K24" s="102">
        <v>4595</v>
      </c>
      <c r="L24" s="102">
        <v>16107</v>
      </c>
      <c r="M24" s="102">
        <v>21767</v>
      </c>
      <c r="N24" s="102">
        <v>12366</v>
      </c>
      <c r="O24" s="102">
        <f t="shared" si="1"/>
        <v>127784</v>
      </c>
      <c r="P24" s="102">
        <v>187379</v>
      </c>
      <c r="Q24" s="103">
        <f t="shared" si="0"/>
        <v>0.68195475480176537</v>
      </c>
    </row>
    <row r="25" spans="1:17" ht="26.25" customHeight="1">
      <c r="A25" s="416" t="s">
        <v>514</v>
      </c>
      <c r="B25" s="411" t="s">
        <v>515</v>
      </c>
      <c r="C25" s="102">
        <v>643</v>
      </c>
      <c r="D25" s="102">
        <v>1443</v>
      </c>
      <c r="E25" s="102">
        <v>2819</v>
      </c>
      <c r="F25" s="102">
        <v>5917</v>
      </c>
      <c r="G25" s="102">
        <v>4528</v>
      </c>
      <c r="H25" s="102">
        <v>1759</v>
      </c>
      <c r="I25" s="102">
        <v>2950</v>
      </c>
      <c r="J25" s="102">
        <v>2947</v>
      </c>
      <c r="K25" s="102">
        <v>7702</v>
      </c>
      <c r="L25" s="102">
        <v>1754</v>
      </c>
      <c r="M25" s="102">
        <v>679</v>
      </c>
      <c r="N25" s="102">
        <v>456</v>
      </c>
      <c r="O25" s="102">
        <f t="shared" si="1"/>
        <v>33597</v>
      </c>
      <c r="P25" s="102">
        <v>23531</v>
      </c>
      <c r="Q25" s="103">
        <f t="shared" si="0"/>
        <v>1.4277761251115551</v>
      </c>
    </row>
    <row r="26" spans="1:17" ht="26.25" customHeight="1">
      <c r="A26" s="416" t="s">
        <v>516</v>
      </c>
      <c r="B26" s="411" t="s">
        <v>341</v>
      </c>
      <c r="C26" s="102">
        <v>0</v>
      </c>
      <c r="D26" s="102">
        <v>0</v>
      </c>
      <c r="E26" s="102">
        <v>3</v>
      </c>
      <c r="F26" s="102">
        <v>4</v>
      </c>
      <c r="G26" s="102">
        <v>123</v>
      </c>
      <c r="H26" s="102">
        <v>383</v>
      </c>
      <c r="I26" s="102">
        <v>198</v>
      </c>
      <c r="J26" s="102">
        <v>84</v>
      </c>
      <c r="K26" s="102">
        <v>100</v>
      </c>
      <c r="L26" s="102">
        <v>45</v>
      </c>
      <c r="M26" s="102">
        <v>0</v>
      </c>
      <c r="N26" s="102">
        <v>0</v>
      </c>
      <c r="O26" s="102">
        <f t="shared" si="1"/>
        <v>940</v>
      </c>
      <c r="P26" s="102">
        <v>1726</v>
      </c>
      <c r="Q26" s="103">
        <f t="shared" si="0"/>
        <v>0.54461181923522595</v>
      </c>
    </row>
  </sheetData>
  <mergeCells count="2">
    <mergeCell ref="O8:Q8"/>
    <mergeCell ref="A9:B9"/>
  </mergeCells>
  <phoneticPr fontId="1"/>
  <pageMargins left="0.78740157480314965" right="0.39370078740157483" top="0.39370078740157483" bottom="0.39370078740157483" header="0" footer="0"/>
  <pageSetup paperSize="9" scale="83" orientation="landscape" r:id="rId1"/>
  <headerFooter>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Layout" zoomScaleNormal="100" workbookViewId="0"/>
  </sheetViews>
  <sheetFormatPr defaultRowHeight="14.25"/>
  <cols>
    <col min="1" max="1" width="4.75" style="412" customWidth="1"/>
    <col min="2" max="2" width="18" style="412" customWidth="1"/>
    <col min="3" max="13" width="9.375" style="412" customWidth="1"/>
    <col min="14" max="16" width="10.25" style="412" customWidth="1"/>
    <col min="17" max="17" width="8.375" style="412" customWidth="1"/>
    <col min="18" max="16384" width="9" style="412"/>
  </cols>
  <sheetData>
    <row r="1" spans="1:17" ht="24.75" customHeight="1"/>
    <row r="2" spans="1:17" ht="17.25" customHeight="1">
      <c r="O2" s="541" t="s">
        <v>474</v>
      </c>
      <c r="P2" s="541"/>
      <c r="Q2" s="541"/>
    </row>
    <row r="3" spans="1:17" s="413" customFormat="1" ht="30.6" customHeight="1">
      <c r="A3" s="542" t="s">
        <v>2037</v>
      </c>
      <c r="B3" s="543"/>
      <c r="C3" s="415" t="s">
        <v>475</v>
      </c>
      <c r="D3" s="415" t="s">
        <v>476</v>
      </c>
      <c r="E3" s="415" t="s">
        <v>477</v>
      </c>
      <c r="F3" s="415" t="s">
        <v>478</v>
      </c>
      <c r="G3" s="415" t="s">
        <v>479</v>
      </c>
      <c r="H3" s="415" t="s">
        <v>480</v>
      </c>
      <c r="I3" s="415" t="s">
        <v>481</v>
      </c>
      <c r="J3" s="415" t="s">
        <v>482</v>
      </c>
      <c r="K3" s="415" t="s">
        <v>483</v>
      </c>
      <c r="L3" s="415" t="s">
        <v>484</v>
      </c>
      <c r="M3" s="415" t="s">
        <v>485</v>
      </c>
      <c r="N3" s="415" t="s">
        <v>486</v>
      </c>
      <c r="O3" s="415" t="s">
        <v>487</v>
      </c>
      <c r="P3" s="415" t="s">
        <v>488</v>
      </c>
      <c r="Q3" s="415" t="s">
        <v>489</v>
      </c>
    </row>
    <row r="4" spans="1:17" ht="23.45" customHeight="1">
      <c r="A4" s="416" t="s">
        <v>518</v>
      </c>
      <c r="B4" s="411" t="s">
        <v>519</v>
      </c>
      <c r="C4" s="102">
        <v>178</v>
      </c>
      <c r="D4" s="102">
        <v>411</v>
      </c>
      <c r="E4" s="102">
        <v>2396</v>
      </c>
      <c r="F4" s="102">
        <v>2041</v>
      </c>
      <c r="G4" s="102">
        <v>1787</v>
      </c>
      <c r="H4" s="102">
        <v>1187</v>
      </c>
      <c r="I4" s="102">
        <v>664</v>
      </c>
      <c r="J4" s="102">
        <v>135</v>
      </c>
      <c r="K4" s="102">
        <v>1927</v>
      </c>
      <c r="L4" s="102">
        <v>841</v>
      </c>
      <c r="M4" s="102">
        <v>925</v>
      </c>
      <c r="N4" s="102">
        <v>816</v>
      </c>
      <c r="O4" s="102">
        <f t="shared" ref="O4:O26" si="0">SUM(C4:N4)</f>
        <v>13308</v>
      </c>
      <c r="P4" s="102">
        <v>16519</v>
      </c>
      <c r="Q4" s="104">
        <f>IF(O4*P4&lt;&gt;0,O4/P4,"0%")</f>
        <v>0.80561777347297048</v>
      </c>
    </row>
    <row r="5" spans="1:17" ht="23.45" customHeight="1">
      <c r="A5" s="416" t="s">
        <v>520</v>
      </c>
      <c r="B5" s="411" t="s">
        <v>521</v>
      </c>
      <c r="C5" s="102">
        <v>1185</v>
      </c>
      <c r="D5" s="102">
        <v>943</v>
      </c>
      <c r="E5" s="102">
        <v>7278</v>
      </c>
      <c r="F5" s="102">
        <v>14086</v>
      </c>
      <c r="G5" s="102">
        <v>37215</v>
      </c>
      <c r="H5" s="102">
        <v>11534</v>
      </c>
      <c r="I5" s="102">
        <v>5108</v>
      </c>
      <c r="J5" s="102">
        <v>3326</v>
      </c>
      <c r="K5" s="102">
        <v>1916</v>
      </c>
      <c r="L5" s="102">
        <v>5681</v>
      </c>
      <c r="M5" s="102">
        <v>2041</v>
      </c>
      <c r="N5" s="102">
        <v>7857</v>
      </c>
      <c r="O5" s="102">
        <f t="shared" si="0"/>
        <v>98170</v>
      </c>
      <c r="P5" s="102">
        <v>115032</v>
      </c>
      <c r="Q5" s="104">
        <f t="shared" ref="Q5:Q27" si="1">IF(O5*P5&lt;&gt;0,O5/P5,"0%")</f>
        <v>0.85341470199596636</v>
      </c>
    </row>
    <row r="6" spans="1:17" ht="23.45" customHeight="1">
      <c r="A6" s="416" t="s">
        <v>522</v>
      </c>
      <c r="B6" s="411" t="s">
        <v>523</v>
      </c>
      <c r="C6" s="102">
        <v>0</v>
      </c>
      <c r="D6" s="102">
        <v>0</v>
      </c>
      <c r="E6" s="102">
        <v>0</v>
      </c>
      <c r="F6" s="102">
        <v>0</v>
      </c>
      <c r="G6" s="102">
        <v>11219</v>
      </c>
      <c r="H6" s="102">
        <v>10858</v>
      </c>
      <c r="I6" s="102">
        <v>9377</v>
      </c>
      <c r="J6" s="102">
        <v>79</v>
      </c>
      <c r="K6" s="102">
        <v>508</v>
      </c>
      <c r="L6" s="102">
        <v>88</v>
      </c>
      <c r="M6" s="102">
        <v>0</v>
      </c>
      <c r="N6" s="102">
        <v>0</v>
      </c>
      <c r="O6" s="102">
        <f t="shared" si="0"/>
        <v>32129</v>
      </c>
      <c r="P6" s="102">
        <v>33782</v>
      </c>
      <c r="Q6" s="104">
        <f t="shared" si="1"/>
        <v>0.95106861642294716</v>
      </c>
    </row>
    <row r="7" spans="1:17" ht="23.45" customHeight="1">
      <c r="A7" s="416" t="s">
        <v>524</v>
      </c>
      <c r="B7" s="411" t="s">
        <v>375</v>
      </c>
      <c r="C7" s="102">
        <v>269</v>
      </c>
      <c r="D7" s="102">
        <v>1</v>
      </c>
      <c r="E7" s="102">
        <v>10</v>
      </c>
      <c r="F7" s="102">
        <v>5</v>
      </c>
      <c r="G7" s="102">
        <v>5</v>
      </c>
      <c r="H7" s="102">
        <v>24</v>
      </c>
      <c r="I7" s="102">
        <v>31</v>
      </c>
      <c r="J7" s="102">
        <v>0</v>
      </c>
      <c r="K7" s="102">
        <v>75</v>
      </c>
      <c r="L7" s="102">
        <v>1900</v>
      </c>
      <c r="M7" s="102">
        <v>3861</v>
      </c>
      <c r="N7" s="102">
        <v>1581</v>
      </c>
      <c r="O7" s="102">
        <f t="shared" si="0"/>
        <v>7762</v>
      </c>
      <c r="P7" s="102">
        <v>42313</v>
      </c>
      <c r="Q7" s="104">
        <f t="shared" si="1"/>
        <v>0.1834424408574197</v>
      </c>
    </row>
    <row r="8" spans="1:17" ht="23.45" customHeight="1">
      <c r="A8" s="416" t="s">
        <v>525</v>
      </c>
      <c r="B8" s="68" t="s">
        <v>526</v>
      </c>
      <c r="C8" s="102">
        <v>7559</v>
      </c>
      <c r="D8" s="102">
        <v>4889</v>
      </c>
      <c r="E8" s="102">
        <v>19972</v>
      </c>
      <c r="F8" s="102">
        <v>34032</v>
      </c>
      <c r="G8" s="102">
        <v>37854</v>
      </c>
      <c r="H8" s="102">
        <v>21810</v>
      </c>
      <c r="I8" s="102">
        <v>17392</v>
      </c>
      <c r="J8" s="102">
        <v>8395</v>
      </c>
      <c r="K8" s="102">
        <v>28362</v>
      </c>
      <c r="L8" s="102">
        <v>14340</v>
      </c>
      <c r="M8" s="102">
        <v>10304</v>
      </c>
      <c r="N8" s="102">
        <v>6632</v>
      </c>
      <c r="O8" s="102">
        <f t="shared" si="0"/>
        <v>211541</v>
      </c>
      <c r="P8" s="102">
        <v>233399</v>
      </c>
      <c r="Q8" s="104">
        <f t="shared" si="1"/>
        <v>0.90634921315001349</v>
      </c>
    </row>
    <row r="9" spans="1:17" ht="23.45" customHeight="1">
      <c r="A9" s="416" t="s">
        <v>527</v>
      </c>
      <c r="B9" s="411" t="s">
        <v>321</v>
      </c>
      <c r="C9" s="102">
        <v>6012</v>
      </c>
      <c r="D9" s="102">
        <v>3099</v>
      </c>
      <c r="E9" s="102">
        <v>53</v>
      </c>
      <c r="F9" s="102">
        <v>278</v>
      </c>
      <c r="G9" s="102">
        <v>140811</v>
      </c>
      <c r="H9" s="102">
        <v>271606</v>
      </c>
      <c r="I9" s="102">
        <v>86658</v>
      </c>
      <c r="J9" s="102">
        <v>146830</v>
      </c>
      <c r="K9" s="102">
        <v>181714</v>
      </c>
      <c r="L9" s="102">
        <v>115505</v>
      </c>
      <c r="M9" s="102">
        <v>154004</v>
      </c>
      <c r="N9" s="102">
        <v>23929</v>
      </c>
      <c r="O9" s="102">
        <f t="shared" si="0"/>
        <v>1130499</v>
      </c>
      <c r="P9" s="102">
        <v>1317420</v>
      </c>
      <c r="Q9" s="104">
        <f t="shared" si="1"/>
        <v>0.85811586282278995</v>
      </c>
    </row>
    <row r="10" spans="1:17" ht="23.45" customHeight="1">
      <c r="A10" s="416" t="s">
        <v>528</v>
      </c>
      <c r="B10" s="411" t="s">
        <v>327</v>
      </c>
      <c r="C10" s="102">
        <v>3349</v>
      </c>
      <c r="D10" s="102">
        <v>6140</v>
      </c>
      <c r="E10" s="102">
        <v>12422</v>
      </c>
      <c r="F10" s="102">
        <v>3141</v>
      </c>
      <c r="G10" s="102">
        <v>199</v>
      </c>
      <c r="H10" s="102">
        <v>5</v>
      </c>
      <c r="I10" s="102">
        <v>0</v>
      </c>
      <c r="J10" s="102">
        <v>0</v>
      </c>
      <c r="K10" s="102">
        <v>17</v>
      </c>
      <c r="L10" s="102">
        <v>379</v>
      </c>
      <c r="M10" s="102">
        <v>437</v>
      </c>
      <c r="N10" s="102">
        <v>964</v>
      </c>
      <c r="O10" s="102">
        <f t="shared" si="0"/>
        <v>27053</v>
      </c>
      <c r="P10" s="102">
        <v>17668</v>
      </c>
      <c r="Q10" s="104">
        <f t="shared" si="1"/>
        <v>1.5311863255603351</v>
      </c>
    </row>
    <row r="11" spans="1:17" ht="23.45" customHeight="1">
      <c r="A11" s="416" t="s">
        <v>529</v>
      </c>
      <c r="B11" s="411" t="s">
        <v>530</v>
      </c>
      <c r="C11" s="102">
        <v>49</v>
      </c>
      <c r="D11" s="102">
        <v>12</v>
      </c>
      <c r="E11" s="102">
        <v>140</v>
      </c>
      <c r="F11" s="102">
        <v>635</v>
      </c>
      <c r="G11" s="102">
        <v>526</v>
      </c>
      <c r="H11" s="102">
        <v>252</v>
      </c>
      <c r="I11" s="102">
        <v>200</v>
      </c>
      <c r="J11" s="102">
        <v>182</v>
      </c>
      <c r="K11" s="102">
        <v>337</v>
      </c>
      <c r="L11" s="102">
        <v>1107</v>
      </c>
      <c r="M11" s="102">
        <v>977</v>
      </c>
      <c r="N11" s="102">
        <v>29</v>
      </c>
      <c r="O11" s="102">
        <f t="shared" si="0"/>
        <v>4446</v>
      </c>
      <c r="P11" s="102">
        <v>14833</v>
      </c>
      <c r="Q11" s="104">
        <f t="shared" si="1"/>
        <v>0.29973707274320771</v>
      </c>
    </row>
    <row r="12" spans="1:17" ht="23.45" customHeight="1">
      <c r="A12" s="416" t="s">
        <v>531</v>
      </c>
      <c r="B12" s="411" t="s">
        <v>363</v>
      </c>
      <c r="C12" s="102">
        <v>0</v>
      </c>
      <c r="D12" s="102">
        <v>0</v>
      </c>
      <c r="E12" s="102">
        <v>0</v>
      </c>
      <c r="F12" s="102">
        <v>0</v>
      </c>
      <c r="G12" s="102">
        <v>1</v>
      </c>
      <c r="H12" s="102">
        <v>2</v>
      </c>
      <c r="I12" s="102">
        <v>38</v>
      </c>
      <c r="J12" s="102">
        <v>30</v>
      </c>
      <c r="K12" s="102">
        <v>8</v>
      </c>
      <c r="L12" s="102">
        <v>0</v>
      </c>
      <c r="M12" s="102">
        <v>0</v>
      </c>
      <c r="N12" s="102">
        <v>0</v>
      </c>
      <c r="O12" s="102">
        <f t="shared" si="0"/>
        <v>79</v>
      </c>
      <c r="P12" s="102">
        <v>78</v>
      </c>
      <c r="Q12" s="104">
        <f t="shared" si="1"/>
        <v>1.0128205128205128</v>
      </c>
    </row>
    <row r="13" spans="1:17" ht="23.45" customHeight="1">
      <c r="A13" s="416" t="s">
        <v>532</v>
      </c>
      <c r="B13" s="66" t="s">
        <v>533</v>
      </c>
      <c r="C13" s="102">
        <v>8491</v>
      </c>
      <c r="D13" s="102">
        <v>4093</v>
      </c>
      <c r="E13" s="102">
        <v>10410</v>
      </c>
      <c r="F13" s="102">
        <v>17988</v>
      </c>
      <c r="G13" s="102">
        <v>13959</v>
      </c>
      <c r="H13" s="102">
        <v>5440</v>
      </c>
      <c r="I13" s="102">
        <v>0</v>
      </c>
      <c r="J13" s="102">
        <v>0</v>
      </c>
      <c r="K13" s="102">
        <v>11804</v>
      </c>
      <c r="L13" s="102">
        <v>9403</v>
      </c>
      <c r="M13" s="102">
        <v>14776</v>
      </c>
      <c r="N13" s="102">
        <v>3006</v>
      </c>
      <c r="O13" s="102">
        <f t="shared" si="0"/>
        <v>99370</v>
      </c>
      <c r="P13" s="102">
        <v>82732</v>
      </c>
      <c r="Q13" s="104">
        <f t="shared" si="1"/>
        <v>1.2011071894792824</v>
      </c>
    </row>
    <row r="14" spans="1:17" ht="23.45" customHeight="1">
      <c r="A14" s="416" t="s">
        <v>534</v>
      </c>
      <c r="B14" s="411" t="s">
        <v>535</v>
      </c>
      <c r="C14" s="102">
        <v>1069</v>
      </c>
      <c r="D14" s="102">
        <v>434</v>
      </c>
      <c r="E14" s="102">
        <v>1231</v>
      </c>
      <c r="F14" s="102">
        <v>2666</v>
      </c>
      <c r="G14" s="102">
        <v>2444</v>
      </c>
      <c r="H14" s="102">
        <v>336</v>
      </c>
      <c r="I14" s="102">
        <v>0</v>
      </c>
      <c r="J14" s="102">
        <v>0</v>
      </c>
      <c r="K14" s="102">
        <v>3133</v>
      </c>
      <c r="L14" s="102">
        <v>1912</v>
      </c>
      <c r="M14" s="102">
        <v>1724</v>
      </c>
      <c r="N14" s="102">
        <v>577</v>
      </c>
      <c r="O14" s="102">
        <f t="shared" si="0"/>
        <v>15526</v>
      </c>
      <c r="P14" s="102">
        <v>14627</v>
      </c>
      <c r="Q14" s="104">
        <f t="shared" si="1"/>
        <v>1.0614616804539549</v>
      </c>
    </row>
    <row r="15" spans="1:17" ht="23.45" customHeight="1">
      <c r="A15" s="416" t="s">
        <v>536</v>
      </c>
      <c r="B15" s="411" t="s">
        <v>367</v>
      </c>
      <c r="C15" s="102">
        <v>1949</v>
      </c>
      <c r="D15" s="102">
        <v>385</v>
      </c>
      <c r="E15" s="102">
        <v>483</v>
      </c>
      <c r="F15" s="102">
        <v>0</v>
      </c>
      <c r="G15" s="102">
        <v>0</v>
      </c>
      <c r="H15" s="102">
        <v>0</v>
      </c>
      <c r="I15" s="102">
        <v>0</v>
      </c>
      <c r="J15" s="102">
        <v>0</v>
      </c>
      <c r="K15" s="102">
        <v>0</v>
      </c>
      <c r="L15" s="102">
        <v>25762</v>
      </c>
      <c r="M15" s="102">
        <v>11323</v>
      </c>
      <c r="N15" s="102">
        <v>4948</v>
      </c>
      <c r="O15" s="102">
        <f t="shared" si="0"/>
        <v>44850</v>
      </c>
      <c r="P15" s="102">
        <v>38715</v>
      </c>
      <c r="Q15" s="104">
        <f t="shared" si="1"/>
        <v>1.1584657109647423</v>
      </c>
    </row>
    <row r="16" spans="1:17" ht="23.45" customHeight="1">
      <c r="A16" s="416" t="s">
        <v>537</v>
      </c>
      <c r="B16" s="411" t="s">
        <v>371</v>
      </c>
      <c r="C16" s="102">
        <v>20010</v>
      </c>
      <c r="D16" s="102">
        <v>0</v>
      </c>
      <c r="E16" s="102">
        <v>0</v>
      </c>
      <c r="F16" s="102">
        <v>40230</v>
      </c>
      <c r="G16" s="102">
        <v>52380</v>
      </c>
      <c r="H16" s="102">
        <v>34350</v>
      </c>
      <c r="I16" s="102">
        <v>51480</v>
      </c>
      <c r="J16" s="102">
        <v>46050</v>
      </c>
      <c r="K16" s="102">
        <v>58170</v>
      </c>
      <c r="L16" s="102">
        <v>44610</v>
      </c>
      <c r="M16" s="102">
        <v>32570</v>
      </c>
      <c r="N16" s="102">
        <v>5070</v>
      </c>
      <c r="O16" s="102">
        <f t="shared" si="0"/>
        <v>384920</v>
      </c>
      <c r="P16" s="102">
        <v>391830</v>
      </c>
      <c r="Q16" s="104">
        <f t="shared" si="1"/>
        <v>0.98236480106168489</v>
      </c>
    </row>
    <row r="17" spans="1:17" ht="23.45" customHeight="1">
      <c r="A17" s="416" t="s">
        <v>538</v>
      </c>
      <c r="B17" s="411" t="s">
        <v>378</v>
      </c>
      <c r="C17" s="102">
        <v>1</v>
      </c>
      <c r="D17" s="102">
        <v>1</v>
      </c>
      <c r="E17" s="102">
        <v>2</v>
      </c>
      <c r="F17" s="102">
        <v>11</v>
      </c>
      <c r="G17" s="102">
        <v>8</v>
      </c>
      <c r="H17" s="102">
        <v>7</v>
      </c>
      <c r="I17" s="102">
        <v>26</v>
      </c>
      <c r="J17" s="102">
        <v>15</v>
      </c>
      <c r="K17" s="102">
        <v>36</v>
      </c>
      <c r="L17" s="102">
        <v>42</v>
      </c>
      <c r="M17" s="102">
        <v>25</v>
      </c>
      <c r="N17" s="102">
        <v>2</v>
      </c>
      <c r="O17" s="102">
        <f t="shared" si="0"/>
        <v>176</v>
      </c>
      <c r="P17" s="102">
        <v>958</v>
      </c>
      <c r="Q17" s="104">
        <f t="shared" si="1"/>
        <v>0.1837160751565762</v>
      </c>
    </row>
    <row r="18" spans="1:17" ht="23.45" customHeight="1">
      <c r="A18" s="416" t="s">
        <v>539</v>
      </c>
      <c r="B18" s="105" t="s">
        <v>540</v>
      </c>
      <c r="C18" s="102">
        <v>3166</v>
      </c>
      <c r="D18" s="102">
        <v>3748</v>
      </c>
      <c r="E18" s="102">
        <v>5744</v>
      </c>
      <c r="F18" s="102">
        <v>9612</v>
      </c>
      <c r="G18" s="102">
        <v>5063</v>
      </c>
      <c r="H18" s="102">
        <v>1611</v>
      </c>
      <c r="I18" s="102">
        <v>51</v>
      </c>
      <c r="J18" s="102">
        <v>6</v>
      </c>
      <c r="K18" s="102">
        <v>3069</v>
      </c>
      <c r="L18" s="102">
        <v>3123</v>
      </c>
      <c r="M18" s="102">
        <v>2764</v>
      </c>
      <c r="N18" s="102">
        <v>1038</v>
      </c>
      <c r="O18" s="102">
        <f t="shared" si="0"/>
        <v>38995</v>
      </c>
      <c r="P18" s="102">
        <v>46974</v>
      </c>
      <c r="Q18" s="104">
        <f t="shared" si="1"/>
        <v>0.83014007748967511</v>
      </c>
    </row>
    <row r="19" spans="1:17" ht="23.45" customHeight="1">
      <c r="A19" s="416" t="s">
        <v>541</v>
      </c>
      <c r="B19" s="411" t="s">
        <v>542</v>
      </c>
      <c r="C19" s="102">
        <v>88</v>
      </c>
      <c r="D19" s="102">
        <v>83</v>
      </c>
      <c r="E19" s="102">
        <v>157</v>
      </c>
      <c r="F19" s="102">
        <v>404</v>
      </c>
      <c r="G19" s="102">
        <v>163</v>
      </c>
      <c r="H19" s="102">
        <v>99</v>
      </c>
      <c r="I19" s="102">
        <v>89</v>
      </c>
      <c r="J19" s="102">
        <v>145</v>
      </c>
      <c r="K19" s="102">
        <v>112</v>
      </c>
      <c r="L19" s="102">
        <v>0</v>
      </c>
      <c r="M19" s="102">
        <v>0</v>
      </c>
      <c r="N19" s="102">
        <v>95</v>
      </c>
      <c r="O19" s="102">
        <f t="shared" si="0"/>
        <v>1435</v>
      </c>
      <c r="P19" s="102">
        <v>3302</v>
      </c>
      <c r="Q19" s="104">
        <f t="shared" si="1"/>
        <v>0.43458509993943067</v>
      </c>
    </row>
    <row r="20" spans="1:17" ht="23.45" customHeight="1">
      <c r="A20" s="416" t="s">
        <v>543</v>
      </c>
      <c r="B20" s="411" t="s">
        <v>544</v>
      </c>
      <c r="C20" s="102">
        <v>383</v>
      </c>
      <c r="D20" s="102">
        <v>220</v>
      </c>
      <c r="E20" s="102">
        <v>255</v>
      </c>
      <c r="F20" s="102">
        <v>655</v>
      </c>
      <c r="G20" s="102">
        <v>500</v>
      </c>
      <c r="H20" s="102">
        <v>2018</v>
      </c>
      <c r="I20" s="102">
        <v>6974</v>
      </c>
      <c r="J20" s="102">
        <v>6450</v>
      </c>
      <c r="K20" s="102">
        <v>12488</v>
      </c>
      <c r="L20" s="102">
        <v>7890</v>
      </c>
      <c r="M20" s="102">
        <v>3921</v>
      </c>
      <c r="N20" s="102">
        <v>1215</v>
      </c>
      <c r="O20" s="102">
        <f t="shared" si="0"/>
        <v>42969</v>
      </c>
      <c r="P20" s="102">
        <v>61175</v>
      </c>
      <c r="Q20" s="104">
        <f t="shared" si="1"/>
        <v>0.70239476910502652</v>
      </c>
    </row>
    <row r="21" spans="1:17" ht="23.45" customHeight="1">
      <c r="A21" s="416" t="s">
        <v>545</v>
      </c>
      <c r="B21" s="411" t="s">
        <v>385</v>
      </c>
      <c r="C21" s="102">
        <v>0</v>
      </c>
      <c r="D21" s="102">
        <v>0</v>
      </c>
      <c r="E21" s="102">
        <v>0</v>
      </c>
      <c r="F21" s="102">
        <v>0</v>
      </c>
      <c r="G21" s="102">
        <v>753</v>
      </c>
      <c r="H21" s="102">
        <v>7686</v>
      </c>
      <c r="I21" s="102">
        <v>26579</v>
      </c>
      <c r="J21" s="102">
        <v>14042</v>
      </c>
      <c r="K21" s="102">
        <v>314</v>
      </c>
      <c r="L21" s="102">
        <v>0</v>
      </c>
      <c r="M21" s="102">
        <v>0</v>
      </c>
      <c r="N21" s="102">
        <v>0</v>
      </c>
      <c r="O21" s="102">
        <f t="shared" si="0"/>
        <v>49374</v>
      </c>
      <c r="P21" s="102">
        <v>52797</v>
      </c>
      <c r="Q21" s="104">
        <f t="shared" si="1"/>
        <v>0.93516677083925226</v>
      </c>
    </row>
    <row r="22" spans="1:17" ht="23.45" customHeight="1">
      <c r="A22" s="416" t="s">
        <v>546</v>
      </c>
      <c r="B22" s="411" t="s">
        <v>547</v>
      </c>
      <c r="C22" s="102">
        <v>0</v>
      </c>
      <c r="D22" s="102">
        <v>0</v>
      </c>
      <c r="E22" s="102">
        <v>0</v>
      </c>
      <c r="F22" s="102">
        <v>0</v>
      </c>
      <c r="G22" s="102">
        <v>0</v>
      </c>
      <c r="H22" s="102">
        <v>0</v>
      </c>
      <c r="I22" s="102">
        <v>0</v>
      </c>
      <c r="J22" s="102">
        <v>0</v>
      </c>
      <c r="K22" s="102">
        <v>0</v>
      </c>
      <c r="L22" s="102">
        <v>0</v>
      </c>
      <c r="M22" s="102">
        <v>0</v>
      </c>
      <c r="N22" s="102">
        <v>0</v>
      </c>
      <c r="O22" s="102">
        <f t="shared" si="0"/>
        <v>0</v>
      </c>
      <c r="P22" s="102">
        <v>50</v>
      </c>
      <c r="Q22" s="103" t="str">
        <f t="shared" si="1"/>
        <v>0%</v>
      </c>
    </row>
    <row r="23" spans="1:17" ht="23.45" customHeight="1">
      <c r="A23" s="416" t="s">
        <v>548</v>
      </c>
      <c r="B23" s="411" t="s">
        <v>549</v>
      </c>
      <c r="C23" s="102">
        <v>21</v>
      </c>
      <c r="D23" s="102">
        <v>1</v>
      </c>
      <c r="E23" s="102">
        <v>20</v>
      </c>
      <c r="F23" s="102">
        <v>1890</v>
      </c>
      <c r="G23" s="102">
        <v>4251</v>
      </c>
      <c r="H23" s="102">
        <v>4952</v>
      </c>
      <c r="I23" s="102">
        <v>28921</v>
      </c>
      <c r="J23" s="102">
        <v>13022</v>
      </c>
      <c r="K23" s="102">
        <v>6619</v>
      </c>
      <c r="L23" s="102">
        <v>654</v>
      </c>
      <c r="M23" s="102">
        <v>472</v>
      </c>
      <c r="N23" s="102">
        <v>241</v>
      </c>
      <c r="O23" s="102">
        <f t="shared" si="0"/>
        <v>61064</v>
      </c>
      <c r="P23" s="102">
        <v>83977</v>
      </c>
      <c r="Q23" s="104">
        <f t="shared" si="1"/>
        <v>0.72715148195339196</v>
      </c>
    </row>
    <row r="24" spans="1:17" ht="23.45" customHeight="1">
      <c r="A24" s="416" t="s">
        <v>550</v>
      </c>
      <c r="B24" s="411" t="s">
        <v>551</v>
      </c>
      <c r="C24" s="102">
        <v>0</v>
      </c>
      <c r="D24" s="102">
        <v>0</v>
      </c>
      <c r="E24" s="102">
        <v>0</v>
      </c>
      <c r="F24" s="102">
        <v>1281</v>
      </c>
      <c r="G24" s="102">
        <v>317</v>
      </c>
      <c r="H24" s="102">
        <v>0</v>
      </c>
      <c r="I24" s="102">
        <v>0</v>
      </c>
      <c r="J24" s="102">
        <v>0</v>
      </c>
      <c r="K24" s="102">
        <v>0</v>
      </c>
      <c r="L24" s="102">
        <v>0</v>
      </c>
      <c r="M24" s="102">
        <v>0</v>
      </c>
      <c r="N24" s="102">
        <v>0</v>
      </c>
      <c r="O24" s="102">
        <f t="shared" si="0"/>
        <v>1598</v>
      </c>
      <c r="P24" s="102">
        <v>622</v>
      </c>
      <c r="Q24" s="104">
        <f t="shared" si="1"/>
        <v>2.5691318327974275</v>
      </c>
    </row>
    <row r="25" spans="1:17" ht="23.45" customHeight="1">
      <c r="A25" s="416" t="s">
        <v>552</v>
      </c>
      <c r="B25" s="411" t="s">
        <v>553</v>
      </c>
      <c r="C25" s="102">
        <v>297</v>
      </c>
      <c r="D25" s="102">
        <v>473</v>
      </c>
      <c r="E25" s="102">
        <v>61</v>
      </c>
      <c r="F25" s="102">
        <v>0</v>
      </c>
      <c r="G25" s="102">
        <v>0</v>
      </c>
      <c r="H25" s="102">
        <v>0</v>
      </c>
      <c r="I25" s="102">
        <v>0</v>
      </c>
      <c r="J25" s="102">
        <v>0</v>
      </c>
      <c r="K25" s="102">
        <v>0</v>
      </c>
      <c r="L25" s="102">
        <v>0</v>
      </c>
      <c r="M25" s="102">
        <v>0</v>
      </c>
      <c r="N25" s="102">
        <v>45</v>
      </c>
      <c r="O25" s="102">
        <f t="shared" si="0"/>
        <v>876</v>
      </c>
      <c r="P25" s="102">
        <v>321</v>
      </c>
      <c r="Q25" s="104">
        <f t="shared" si="1"/>
        <v>2.7289719626168223</v>
      </c>
    </row>
    <row r="26" spans="1:17" ht="23.45" customHeight="1">
      <c r="A26" s="416" t="s">
        <v>554</v>
      </c>
      <c r="B26" s="411" t="s">
        <v>555</v>
      </c>
      <c r="C26" s="102">
        <v>2</v>
      </c>
      <c r="D26" s="102">
        <v>3</v>
      </c>
      <c r="E26" s="102">
        <v>1165</v>
      </c>
      <c r="F26" s="102">
        <v>1033</v>
      </c>
      <c r="G26" s="102">
        <v>576</v>
      </c>
      <c r="H26" s="102">
        <v>525</v>
      </c>
      <c r="I26" s="102">
        <v>3049</v>
      </c>
      <c r="J26" s="102">
        <v>1961</v>
      </c>
      <c r="K26" s="102">
        <v>10</v>
      </c>
      <c r="L26" s="102">
        <v>269</v>
      </c>
      <c r="M26" s="102">
        <v>17</v>
      </c>
      <c r="N26" s="102">
        <v>11</v>
      </c>
      <c r="O26" s="102">
        <f t="shared" si="0"/>
        <v>8621</v>
      </c>
      <c r="P26" s="102">
        <v>19121</v>
      </c>
      <c r="Q26" s="104">
        <f t="shared" si="1"/>
        <v>0.45086554050520372</v>
      </c>
    </row>
    <row r="27" spans="1:17" ht="23.45" customHeight="1">
      <c r="A27" s="544" t="s">
        <v>556</v>
      </c>
      <c r="B27" s="545"/>
      <c r="C27" s="102">
        <f>SUM('P7'!C10:C26)+SUM('P8'!C4:C26)</f>
        <v>147115</v>
      </c>
      <c r="D27" s="102">
        <f>SUM('P7'!D10:D26)+SUM('P8'!D4:D26)</f>
        <v>233628</v>
      </c>
      <c r="E27" s="102">
        <f>SUM('P7'!E10:E26)+SUM('P8'!E4:E26)</f>
        <v>295676</v>
      </c>
      <c r="F27" s="102">
        <f>SUM('P7'!F10:F26)+SUM('P8'!F4:F26)</f>
        <v>265041</v>
      </c>
      <c r="G27" s="102">
        <f>SUM('P7'!G10:G26)+SUM('P8'!G4:G26)</f>
        <v>471093</v>
      </c>
      <c r="H27" s="102">
        <f>SUM('P7'!H10:H26)+SUM('P8'!H4:H26)</f>
        <v>483815</v>
      </c>
      <c r="I27" s="102">
        <f>SUM('P7'!I10:I26)+SUM('P8'!I4:I26)</f>
        <v>275714</v>
      </c>
      <c r="J27" s="102">
        <f>SUM('P7'!J10:J26)+SUM('P8'!J4:J26)</f>
        <v>267809</v>
      </c>
      <c r="K27" s="102">
        <f>SUM('P7'!K10:K26)+SUM('P8'!K4:K26)</f>
        <v>468081</v>
      </c>
      <c r="L27" s="102">
        <f>SUM('P7'!L10:L26)+SUM('P8'!L4:L26)</f>
        <v>347721</v>
      </c>
      <c r="M27" s="102">
        <f>SUM('P7'!M10:M26)+SUM('P8'!M4:M26)</f>
        <v>382431</v>
      </c>
      <c r="N27" s="102">
        <f>SUM('P7'!N10:N26)+SUM('P8'!N4:N26)</f>
        <v>128267</v>
      </c>
      <c r="O27" s="102">
        <f>SUM('P7'!O10:O26)+SUM('P8'!O4:O26)</f>
        <v>3766391</v>
      </c>
      <c r="P27" s="102">
        <f>SUM(P4:P26)+SUM('P7'!P10:P26)</f>
        <v>4004779</v>
      </c>
      <c r="Q27" s="104">
        <f t="shared" si="1"/>
        <v>0.94047411854686613</v>
      </c>
    </row>
    <row r="28" spans="1:17" ht="23.45" customHeight="1">
      <c r="A28" s="546" t="s">
        <v>557</v>
      </c>
      <c r="B28" s="547"/>
      <c r="C28" s="102">
        <v>280336</v>
      </c>
      <c r="D28" s="102">
        <v>174610</v>
      </c>
      <c r="E28" s="102">
        <v>261485</v>
      </c>
      <c r="F28" s="102">
        <v>257593</v>
      </c>
      <c r="G28" s="102">
        <v>422484</v>
      </c>
      <c r="H28" s="102">
        <v>614621</v>
      </c>
      <c r="I28" s="102">
        <v>276367</v>
      </c>
      <c r="J28" s="102">
        <v>276079</v>
      </c>
      <c r="K28" s="102">
        <v>613409</v>
      </c>
      <c r="L28" s="102">
        <v>269073</v>
      </c>
      <c r="M28" s="102">
        <v>404264</v>
      </c>
      <c r="N28" s="102">
        <v>154458</v>
      </c>
      <c r="O28" s="102">
        <f>SUM(C28:N28)</f>
        <v>4004779</v>
      </c>
      <c r="P28" s="102"/>
      <c r="Q28" s="104"/>
    </row>
    <row r="29" spans="1:17" ht="23.45" customHeight="1">
      <c r="A29" s="548" t="s">
        <v>558</v>
      </c>
      <c r="B29" s="547"/>
      <c r="C29" s="104">
        <f t="shared" ref="C29:O29" si="2">C27/C28</f>
        <v>0.5247809771131785</v>
      </c>
      <c r="D29" s="104">
        <f t="shared" si="2"/>
        <v>1.3379989691312066</v>
      </c>
      <c r="E29" s="104">
        <f t="shared" si="2"/>
        <v>1.1307570223913417</v>
      </c>
      <c r="F29" s="104">
        <f t="shared" si="2"/>
        <v>1.0289138291801407</v>
      </c>
      <c r="G29" s="104">
        <f t="shared" si="2"/>
        <v>1.1150552446956572</v>
      </c>
      <c r="H29" s="104">
        <f t="shared" si="2"/>
        <v>0.78717616222029507</v>
      </c>
      <c r="I29" s="104">
        <f t="shared" si="2"/>
        <v>0.997637199810397</v>
      </c>
      <c r="J29" s="104">
        <f t="shared" si="2"/>
        <v>0.97004480601566945</v>
      </c>
      <c r="K29" s="104">
        <f t="shared" si="2"/>
        <v>0.76308140245741418</v>
      </c>
      <c r="L29" s="104">
        <f t="shared" si="2"/>
        <v>1.2922924262189071</v>
      </c>
      <c r="M29" s="104">
        <f t="shared" si="2"/>
        <v>0.94599321235628209</v>
      </c>
      <c r="N29" s="104">
        <f t="shared" si="2"/>
        <v>0.83043286848204689</v>
      </c>
      <c r="O29" s="104">
        <f t="shared" si="2"/>
        <v>0.94047411854686613</v>
      </c>
      <c r="P29" s="102"/>
      <c r="Q29" s="104"/>
    </row>
    <row r="30" spans="1:17" ht="22.7" customHeight="1">
      <c r="M30" s="106"/>
      <c r="N30" s="107"/>
      <c r="P30" s="541" t="s">
        <v>559</v>
      </c>
      <c r="Q30" s="541"/>
    </row>
  </sheetData>
  <mergeCells count="6">
    <mergeCell ref="P30:Q30"/>
    <mergeCell ref="O2:Q2"/>
    <mergeCell ref="A3:B3"/>
    <mergeCell ref="A27:B27"/>
    <mergeCell ref="A28:B28"/>
    <mergeCell ref="A29:B29"/>
  </mergeCells>
  <phoneticPr fontId="1"/>
  <pageMargins left="0.78740157480314965" right="0.39370078740157483" top="0.39370078740157483" bottom="0.39370078740157483" header="0" footer="0"/>
  <pageSetup paperSize="9" scale="75" orientation="landscape"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view="pageLayout" zoomScaleNormal="100" workbookViewId="0"/>
  </sheetViews>
  <sheetFormatPr defaultRowHeight="14.25"/>
  <cols>
    <col min="1" max="1" width="3.125" style="101" customWidth="1"/>
    <col min="2" max="2" width="18.875" style="412" customWidth="1"/>
    <col min="3" max="17" width="8" style="412" customWidth="1"/>
    <col min="18" max="16384" width="9" style="412"/>
  </cols>
  <sheetData>
    <row r="1" spans="1:17" ht="20.25" customHeight="1"/>
    <row r="2" spans="1:17" s="419" customFormat="1" ht="21" customHeight="1">
      <c r="A2" s="418" t="s">
        <v>560</v>
      </c>
    </row>
    <row r="3" spans="1:17" ht="21" customHeight="1">
      <c r="A3" s="108" t="s">
        <v>561</v>
      </c>
      <c r="C3" s="419"/>
      <c r="D3" s="419"/>
      <c r="E3" s="419"/>
      <c r="F3" s="419"/>
      <c r="G3" s="419"/>
      <c r="H3" s="419"/>
      <c r="I3" s="419"/>
      <c r="J3" s="419"/>
      <c r="K3" s="419"/>
      <c r="L3" s="419"/>
      <c r="M3" s="419"/>
      <c r="N3" s="419"/>
      <c r="O3" s="419"/>
      <c r="P3" s="419"/>
      <c r="Q3" s="419"/>
    </row>
    <row r="4" spans="1:17" s="419" customFormat="1" ht="21" customHeight="1">
      <c r="A4" s="412" t="s">
        <v>562</v>
      </c>
    </row>
    <row r="5" spans="1:17" ht="21" customHeight="1">
      <c r="A5" s="412" t="s">
        <v>563</v>
      </c>
      <c r="C5" s="419"/>
      <c r="D5" s="419"/>
      <c r="E5" s="419"/>
      <c r="F5" s="419"/>
      <c r="G5" s="419"/>
      <c r="H5" s="419"/>
      <c r="I5" s="419"/>
      <c r="J5" s="419"/>
      <c r="K5" s="419"/>
      <c r="L5" s="419"/>
      <c r="M5" s="419"/>
      <c r="N5" s="419"/>
      <c r="O5" s="419"/>
      <c r="P5" s="419"/>
      <c r="Q5" s="419"/>
    </row>
    <row r="6" spans="1:17" ht="19.5" customHeight="1">
      <c r="O6" s="549" t="s">
        <v>564</v>
      </c>
      <c r="P6" s="549"/>
      <c r="Q6" s="549"/>
    </row>
    <row r="7" spans="1:17" s="413" customFormat="1" ht="30" customHeight="1">
      <c r="A7" s="542" t="s">
        <v>2037</v>
      </c>
      <c r="B7" s="543"/>
      <c r="C7" s="415" t="s">
        <v>565</v>
      </c>
      <c r="D7" s="415" t="s">
        <v>566</v>
      </c>
      <c r="E7" s="415" t="s">
        <v>567</v>
      </c>
      <c r="F7" s="415" t="s">
        <v>568</v>
      </c>
      <c r="G7" s="415" t="s">
        <v>569</v>
      </c>
      <c r="H7" s="415" t="s">
        <v>570</v>
      </c>
      <c r="I7" s="415" t="s">
        <v>571</v>
      </c>
      <c r="J7" s="415" t="s">
        <v>572</v>
      </c>
      <c r="K7" s="415" t="s">
        <v>573</v>
      </c>
      <c r="L7" s="415" t="s">
        <v>574</v>
      </c>
      <c r="M7" s="415" t="s">
        <v>575</v>
      </c>
      <c r="N7" s="415" t="s">
        <v>576</v>
      </c>
      <c r="O7" s="415" t="s">
        <v>577</v>
      </c>
      <c r="P7" s="415" t="s">
        <v>488</v>
      </c>
      <c r="Q7" s="415" t="s">
        <v>489</v>
      </c>
    </row>
    <row r="8" spans="1:17" ht="26.25" customHeight="1">
      <c r="A8" s="416" t="s">
        <v>490</v>
      </c>
      <c r="B8" s="411" t="s">
        <v>302</v>
      </c>
      <c r="C8" s="102">
        <v>4</v>
      </c>
      <c r="D8" s="102">
        <v>0</v>
      </c>
      <c r="E8" s="102">
        <v>0</v>
      </c>
      <c r="F8" s="102">
        <v>0</v>
      </c>
      <c r="G8" s="102">
        <v>0</v>
      </c>
      <c r="H8" s="102">
        <v>0</v>
      </c>
      <c r="I8" s="102">
        <v>0</v>
      </c>
      <c r="J8" s="102">
        <v>0</v>
      </c>
      <c r="K8" s="102">
        <v>197</v>
      </c>
      <c r="L8" s="102">
        <v>20413</v>
      </c>
      <c r="M8" s="102">
        <v>45485</v>
      </c>
      <c r="N8" s="102">
        <v>16581</v>
      </c>
      <c r="O8" s="102">
        <f>SUM(C8:N8)</f>
        <v>82680</v>
      </c>
      <c r="P8" s="102">
        <v>81371</v>
      </c>
      <c r="Q8" s="103">
        <f>IF(O8*P8&lt;&gt;0,O8/P8,"0%")</f>
        <v>1.0160868122549802</v>
      </c>
    </row>
    <row r="9" spans="1:17" ht="26.25" customHeight="1">
      <c r="A9" s="416" t="s">
        <v>491</v>
      </c>
      <c r="B9" s="411" t="s">
        <v>306</v>
      </c>
      <c r="C9" s="102">
        <v>0</v>
      </c>
      <c r="D9" s="102">
        <v>0</v>
      </c>
      <c r="E9" s="102">
        <v>635</v>
      </c>
      <c r="F9" s="102">
        <v>3496</v>
      </c>
      <c r="G9" s="102">
        <v>1115</v>
      </c>
      <c r="H9" s="102">
        <v>18</v>
      </c>
      <c r="I9" s="102">
        <v>2</v>
      </c>
      <c r="J9" s="102">
        <v>0</v>
      </c>
      <c r="K9" s="102">
        <v>0</v>
      </c>
      <c r="L9" s="102">
        <v>0</v>
      </c>
      <c r="M9" s="102">
        <v>0</v>
      </c>
      <c r="N9" s="102">
        <v>0</v>
      </c>
      <c r="O9" s="102">
        <f t="shared" ref="O9:O24" si="0">SUM(C9:N9)</f>
        <v>5266</v>
      </c>
      <c r="P9" s="102">
        <v>3659</v>
      </c>
      <c r="Q9" s="103">
        <f t="shared" ref="Q9:Q24" si="1">IF(O9*P9&lt;&gt;0,O9/P9,"0%")</f>
        <v>1.4391910358021318</v>
      </c>
    </row>
    <row r="10" spans="1:17" ht="26.25" customHeight="1">
      <c r="A10" s="416" t="s">
        <v>492</v>
      </c>
      <c r="B10" s="411" t="s">
        <v>493</v>
      </c>
      <c r="C10" s="102">
        <v>11272</v>
      </c>
      <c r="D10" s="102">
        <v>3449</v>
      </c>
      <c r="E10" s="102">
        <v>14243</v>
      </c>
      <c r="F10" s="102">
        <v>15687</v>
      </c>
      <c r="G10" s="102">
        <v>18840</v>
      </c>
      <c r="H10" s="102">
        <v>9426</v>
      </c>
      <c r="I10" s="102">
        <v>17962</v>
      </c>
      <c r="J10" s="102">
        <v>16775</v>
      </c>
      <c r="K10" s="102">
        <v>25649</v>
      </c>
      <c r="L10" s="102">
        <v>15534</v>
      </c>
      <c r="M10" s="102">
        <v>12217</v>
      </c>
      <c r="N10" s="102">
        <v>12049</v>
      </c>
      <c r="O10" s="102">
        <f t="shared" si="0"/>
        <v>173103</v>
      </c>
      <c r="P10" s="102">
        <v>155411</v>
      </c>
      <c r="Q10" s="103">
        <f t="shared" si="1"/>
        <v>1.1138400756703193</v>
      </c>
    </row>
    <row r="11" spans="1:17" ht="26.25" customHeight="1">
      <c r="A11" s="416" t="s">
        <v>494</v>
      </c>
      <c r="B11" s="411" t="s">
        <v>495</v>
      </c>
      <c r="C11" s="102">
        <v>278</v>
      </c>
      <c r="D11" s="102">
        <v>89</v>
      </c>
      <c r="E11" s="102">
        <v>1955</v>
      </c>
      <c r="F11" s="102">
        <v>622</v>
      </c>
      <c r="G11" s="102">
        <v>196</v>
      </c>
      <c r="H11" s="102">
        <v>1828</v>
      </c>
      <c r="I11" s="102">
        <v>0</v>
      </c>
      <c r="J11" s="102">
        <v>0</v>
      </c>
      <c r="K11" s="102">
        <v>2892</v>
      </c>
      <c r="L11" s="102">
        <v>864</v>
      </c>
      <c r="M11" s="102">
        <v>793</v>
      </c>
      <c r="N11" s="102">
        <v>328</v>
      </c>
      <c r="O11" s="102">
        <f t="shared" si="0"/>
        <v>9845</v>
      </c>
      <c r="P11" s="102">
        <v>14236</v>
      </c>
      <c r="Q11" s="103">
        <f t="shared" si="1"/>
        <v>0.69155661702725479</v>
      </c>
    </row>
    <row r="12" spans="1:17" ht="26.25" customHeight="1">
      <c r="A12" s="416" t="s">
        <v>496</v>
      </c>
      <c r="B12" s="411" t="s">
        <v>497</v>
      </c>
      <c r="C12" s="102">
        <v>1587</v>
      </c>
      <c r="D12" s="102">
        <v>1270</v>
      </c>
      <c r="E12" s="102">
        <v>5153</v>
      </c>
      <c r="F12" s="102">
        <v>4192</v>
      </c>
      <c r="G12" s="102">
        <v>4057</v>
      </c>
      <c r="H12" s="102">
        <v>3291</v>
      </c>
      <c r="I12" s="102">
        <v>599</v>
      </c>
      <c r="J12" s="102">
        <v>103</v>
      </c>
      <c r="K12" s="102">
        <v>7380</v>
      </c>
      <c r="L12" s="102">
        <v>2396</v>
      </c>
      <c r="M12" s="102">
        <v>2258</v>
      </c>
      <c r="N12" s="102">
        <v>1023</v>
      </c>
      <c r="O12" s="102">
        <f t="shared" si="0"/>
        <v>33309</v>
      </c>
      <c r="P12" s="102">
        <v>26703</v>
      </c>
      <c r="Q12" s="103">
        <f t="shared" si="1"/>
        <v>1.2473879339400067</v>
      </c>
    </row>
    <row r="13" spans="1:17" ht="26.25" customHeight="1">
      <c r="A13" s="416" t="s">
        <v>498</v>
      </c>
      <c r="B13" s="411" t="s">
        <v>499</v>
      </c>
      <c r="C13" s="102">
        <v>1223</v>
      </c>
      <c r="D13" s="102">
        <v>1633</v>
      </c>
      <c r="E13" s="102">
        <v>2709</v>
      </c>
      <c r="F13" s="102">
        <v>10137</v>
      </c>
      <c r="G13" s="102">
        <v>7316</v>
      </c>
      <c r="H13" s="102">
        <v>4062</v>
      </c>
      <c r="I13" s="102">
        <v>544</v>
      </c>
      <c r="J13" s="102">
        <v>113</v>
      </c>
      <c r="K13" s="102">
        <v>1035</v>
      </c>
      <c r="L13" s="102">
        <v>1251</v>
      </c>
      <c r="M13" s="102">
        <v>2513</v>
      </c>
      <c r="N13" s="102">
        <v>1515</v>
      </c>
      <c r="O13" s="102">
        <f t="shared" si="0"/>
        <v>34051</v>
      </c>
      <c r="P13" s="102">
        <v>31831</v>
      </c>
      <c r="Q13" s="103">
        <f t="shared" si="1"/>
        <v>1.0697433319719769</v>
      </c>
    </row>
    <row r="14" spans="1:17" ht="26.25" customHeight="1">
      <c r="A14" s="416" t="s">
        <v>500</v>
      </c>
      <c r="B14" s="411" t="s">
        <v>501</v>
      </c>
      <c r="C14" s="102">
        <v>10</v>
      </c>
      <c r="D14" s="102">
        <v>64</v>
      </c>
      <c r="E14" s="102">
        <v>255</v>
      </c>
      <c r="F14" s="102">
        <v>199</v>
      </c>
      <c r="G14" s="102">
        <v>131</v>
      </c>
      <c r="H14" s="102">
        <v>1019</v>
      </c>
      <c r="I14" s="102">
        <v>0</v>
      </c>
      <c r="J14" s="102">
        <v>0</v>
      </c>
      <c r="K14" s="102">
        <v>1752</v>
      </c>
      <c r="L14" s="102">
        <v>668</v>
      </c>
      <c r="M14" s="102">
        <v>571</v>
      </c>
      <c r="N14" s="102">
        <v>99</v>
      </c>
      <c r="O14" s="102">
        <f t="shared" si="0"/>
        <v>4768</v>
      </c>
      <c r="P14" s="102">
        <v>1333</v>
      </c>
      <c r="Q14" s="103">
        <f t="shared" si="1"/>
        <v>3.5768942235558892</v>
      </c>
    </row>
    <row r="15" spans="1:17" ht="26.25" customHeight="1">
      <c r="A15" s="416" t="s">
        <v>502</v>
      </c>
      <c r="B15" s="411" t="s">
        <v>503</v>
      </c>
      <c r="C15" s="102">
        <v>20459</v>
      </c>
      <c r="D15" s="102">
        <v>27710</v>
      </c>
      <c r="E15" s="102">
        <v>18429</v>
      </c>
      <c r="F15" s="102">
        <v>4820</v>
      </c>
      <c r="G15" s="102">
        <v>3081</v>
      </c>
      <c r="H15" s="102">
        <v>1422</v>
      </c>
      <c r="I15" s="102">
        <v>39</v>
      </c>
      <c r="J15" s="102">
        <v>5</v>
      </c>
      <c r="K15" s="102">
        <v>2645</v>
      </c>
      <c r="L15" s="102">
        <v>3924</v>
      </c>
      <c r="M15" s="102">
        <v>2713</v>
      </c>
      <c r="N15" s="102">
        <v>3766</v>
      </c>
      <c r="O15" s="102">
        <f t="shared" si="0"/>
        <v>89013</v>
      </c>
      <c r="P15" s="102">
        <v>68653</v>
      </c>
      <c r="Q15" s="103">
        <f t="shared" si="1"/>
        <v>1.2965638792186795</v>
      </c>
    </row>
    <row r="16" spans="1:17" ht="26.25" customHeight="1">
      <c r="A16" s="416" t="s">
        <v>504</v>
      </c>
      <c r="B16" s="411" t="s">
        <v>368</v>
      </c>
      <c r="C16" s="102">
        <v>0</v>
      </c>
      <c r="D16" s="102">
        <v>0</v>
      </c>
      <c r="E16" s="102">
        <v>8</v>
      </c>
      <c r="F16" s="102">
        <v>2</v>
      </c>
      <c r="G16" s="102">
        <v>8</v>
      </c>
      <c r="H16" s="102">
        <v>12</v>
      </c>
      <c r="I16" s="102">
        <v>0</v>
      </c>
      <c r="J16" s="102">
        <v>0</v>
      </c>
      <c r="K16" s="102">
        <v>50</v>
      </c>
      <c r="L16" s="102">
        <v>92</v>
      </c>
      <c r="M16" s="102">
        <v>105</v>
      </c>
      <c r="N16" s="102">
        <v>20</v>
      </c>
      <c r="O16" s="102">
        <f t="shared" si="0"/>
        <v>297</v>
      </c>
      <c r="P16" s="102">
        <v>67</v>
      </c>
      <c r="Q16" s="103">
        <f t="shared" si="1"/>
        <v>4.4328358208955221</v>
      </c>
    </row>
    <row r="17" spans="1:17" ht="26.25" customHeight="1">
      <c r="A17" s="416" t="s">
        <v>505</v>
      </c>
      <c r="B17" s="411" t="s">
        <v>275</v>
      </c>
      <c r="C17" s="102">
        <v>55</v>
      </c>
      <c r="D17" s="102">
        <v>7</v>
      </c>
      <c r="E17" s="102">
        <v>138</v>
      </c>
      <c r="F17" s="102">
        <v>101</v>
      </c>
      <c r="G17" s="102">
        <v>1397</v>
      </c>
      <c r="H17" s="102">
        <v>2715</v>
      </c>
      <c r="I17" s="102">
        <v>7</v>
      </c>
      <c r="J17" s="102">
        <v>1</v>
      </c>
      <c r="K17" s="102">
        <v>7868</v>
      </c>
      <c r="L17" s="102">
        <v>1553</v>
      </c>
      <c r="M17" s="102">
        <v>1375</v>
      </c>
      <c r="N17" s="102">
        <v>441</v>
      </c>
      <c r="O17" s="102">
        <f t="shared" si="0"/>
        <v>15658</v>
      </c>
      <c r="P17" s="102">
        <v>11988</v>
      </c>
      <c r="Q17" s="103">
        <f t="shared" si="1"/>
        <v>1.3061394728061395</v>
      </c>
    </row>
    <row r="18" spans="1:17" ht="26.25" customHeight="1">
      <c r="A18" s="416" t="s">
        <v>506</v>
      </c>
      <c r="B18" s="411" t="s">
        <v>507</v>
      </c>
      <c r="C18" s="102">
        <v>168</v>
      </c>
      <c r="D18" s="102">
        <v>742</v>
      </c>
      <c r="E18" s="102">
        <v>1633</v>
      </c>
      <c r="F18" s="102">
        <v>127</v>
      </c>
      <c r="G18" s="102">
        <v>2</v>
      </c>
      <c r="H18" s="102">
        <v>1</v>
      </c>
      <c r="I18" s="102">
        <v>0</v>
      </c>
      <c r="J18" s="102">
        <v>0</v>
      </c>
      <c r="K18" s="102">
        <v>0</v>
      </c>
      <c r="L18" s="102">
        <v>1</v>
      </c>
      <c r="M18" s="102">
        <v>1</v>
      </c>
      <c r="N18" s="102">
        <v>31</v>
      </c>
      <c r="O18" s="102">
        <f t="shared" si="0"/>
        <v>2706</v>
      </c>
      <c r="P18" s="102">
        <v>1474</v>
      </c>
      <c r="Q18" s="103">
        <f t="shared" si="1"/>
        <v>1.835820895522388</v>
      </c>
    </row>
    <row r="19" spans="1:17" ht="26.25" customHeight="1">
      <c r="A19" s="416" t="s">
        <v>508</v>
      </c>
      <c r="B19" s="411" t="s">
        <v>288</v>
      </c>
      <c r="C19" s="102">
        <v>808</v>
      </c>
      <c r="D19" s="102">
        <v>2638</v>
      </c>
      <c r="E19" s="102">
        <v>13888</v>
      </c>
      <c r="F19" s="102">
        <v>10234</v>
      </c>
      <c r="G19" s="102">
        <v>1409</v>
      </c>
      <c r="H19" s="102">
        <v>96</v>
      </c>
      <c r="I19" s="102">
        <v>0</v>
      </c>
      <c r="J19" s="102">
        <v>0</v>
      </c>
      <c r="K19" s="102">
        <v>2080</v>
      </c>
      <c r="L19" s="102">
        <v>5830</v>
      </c>
      <c r="M19" s="102">
        <v>16133</v>
      </c>
      <c r="N19" s="102">
        <v>7888</v>
      </c>
      <c r="O19" s="102">
        <f t="shared" si="0"/>
        <v>61004</v>
      </c>
      <c r="P19" s="102">
        <v>70786</v>
      </c>
      <c r="Q19" s="103">
        <f t="shared" si="1"/>
        <v>0.86180883225496563</v>
      </c>
    </row>
    <row r="20" spans="1:17" ht="26.25" customHeight="1">
      <c r="A20" s="416" t="s">
        <v>509</v>
      </c>
      <c r="B20" s="411" t="s">
        <v>293</v>
      </c>
      <c r="C20" s="102">
        <v>1342</v>
      </c>
      <c r="D20" s="102">
        <v>1409</v>
      </c>
      <c r="E20" s="102">
        <v>1986</v>
      </c>
      <c r="F20" s="102">
        <v>1114</v>
      </c>
      <c r="G20" s="102">
        <v>649</v>
      </c>
      <c r="H20" s="102">
        <v>435</v>
      </c>
      <c r="I20" s="102">
        <v>1</v>
      </c>
      <c r="J20" s="102">
        <v>4</v>
      </c>
      <c r="K20" s="102">
        <v>1947</v>
      </c>
      <c r="L20" s="102">
        <v>896</v>
      </c>
      <c r="M20" s="102">
        <v>952</v>
      </c>
      <c r="N20" s="102">
        <v>954</v>
      </c>
      <c r="O20" s="102">
        <f t="shared" si="0"/>
        <v>11689</v>
      </c>
      <c r="P20" s="102">
        <v>9501</v>
      </c>
      <c r="Q20" s="103">
        <f t="shared" si="1"/>
        <v>1.2302915482580781</v>
      </c>
    </row>
    <row r="21" spans="1:17" ht="26.25" customHeight="1">
      <c r="A21" s="416" t="s">
        <v>510</v>
      </c>
      <c r="B21" s="411" t="s">
        <v>511</v>
      </c>
      <c r="C21" s="102">
        <v>0</v>
      </c>
      <c r="D21" s="102">
        <v>52</v>
      </c>
      <c r="E21" s="102">
        <v>95</v>
      </c>
      <c r="F21" s="102">
        <v>10</v>
      </c>
      <c r="G21" s="102">
        <v>161</v>
      </c>
      <c r="H21" s="102">
        <v>255</v>
      </c>
      <c r="I21" s="102">
        <v>55</v>
      </c>
      <c r="J21" s="102">
        <v>5</v>
      </c>
      <c r="K21" s="102">
        <v>0</v>
      </c>
      <c r="L21" s="102">
        <v>0</v>
      </c>
      <c r="M21" s="102">
        <v>0</v>
      </c>
      <c r="N21" s="102">
        <v>0</v>
      </c>
      <c r="O21" s="102">
        <f t="shared" si="0"/>
        <v>633</v>
      </c>
      <c r="P21" s="102">
        <v>789</v>
      </c>
      <c r="Q21" s="103">
        <f t="shared" si="1"/>
        <v>0.80228136882129275</v>
      </c>
    </row>
    <row r="22" spans="1:17" ht="26.25" customHeight="1">
      <c r="A22" s="416" t="s">
        <v>512</v>
      </c>
      <c r="B22" s="411" t="s">
        <v>513</v>
      </c>
      <c r="C22" s="102">
        <v>118</v>
      </c>
      <c r="D22" s="102">
        <v>12</v>
      </c>
      <c r="E22" s="102">
        <v>65</v>
      </c>
      <c r="F22" s="102">
        <v>700</v>
      </c>
      <c r="G22" s="102">
        <v>6590</v>
      </c>
      <c r="H22" s="102">
        <v>6909</v>
      </c>
      <c r="I22" s="102">
        <v>1197</v>
      </c>
      <c r="J22" s="102">
        <v>304</v>
      </c>
      <c r="K22" s="102">
        <v>1892</v>
      </c>
      <c r="L22" s="102">
        <v>3791</v>
      </c>
      <c r="M22" s="102">
        <v>6715</v>
      </c>
      <c r="N22" s="102">
        <v>3525</v>
      </c>
      <c r="O22" s="102">
        <f t="shared" si="0"/>
        <v>31818</v>
      </c>
      <c r="P22" s="102">
        <v>26801</v>
      </c>
      <c r="Q22" s="103">
        <f t="shared" si="1"/>
        <v>1.1871945076676242</v>
      </c>
    </row>
    <row r="23" spans="1:17" ht="26.25" customHeight="1">
      <c r="A23" s="416" t="s">
        <v>514</v>
      </c>
      <c r="B23" s="411" t="s">
        <v>515</v>
      </c>
      <c r="C23" s="102">
        <v>595</v>
      </c>
      <c r="D23" s="102">
        <v>1054</v>
      </c>
      <c r="E23" s="102">
        <v>2227</v>
      </c>
      <c r="F23" s="102">
        <v>3748</v>
      </c>
      <c r="G23" s="102">
        <v>2728</v>
      </c>
      <c r="H23" s="102">
        <v>1355</v>
      </c>
      <c r="I23" s="102">
        <v>2937</v>
      </c>
      <c r="J23" s="102">
        <v>1894</v>
      </c>
      <c r="K23" s="102">
        <v>6329</v>
      </c>
      <c r="L23" s="102">
        <v>1446</v>
      </c>
      <c r="M23" s="102">
        <v>487</v>
      </c>
      <c r="N23" s="102">
        <v>390</v>
      </c>
      <c r="O23" s="102">
        <f t="shared" si="0"/>
        <v>25190</v>
      </c>
      <c r="P23" s="102">
        <v>16236</v>
      </c>
      <c r="Q23" s="103">
        <f t="shared" si="1"/>
        <v>1.551490514905149</v>
      </c>
    </row>
    <row r="24" spans="1:17" ht="26.25" customHeight="1">
      <c r="A24" s="416" t="s">
        <v>516</v>
      </c>
      <c r="B24" s="411" t="s">
        <v>341</v>
      </c>
      <c r="C24" s="102">
        <v>0</v>
      </c>
      <c r="D24" s="102">
        <v>0</v>
      </c>
      <c r="E24" s="102">
        <v>4</v>
      </c>
      <c r="F24" s="102">
        <v>2</v>
      </c>
      <c r="G24" s="102">
        <v>173</v>
      </c>
      <c r="H24" s="102">
        <v>511</v>
      </c>
      <c r="I24" s="102">
        <v>275</v>
      </c>
      <c r="J24" s="102">
        <v>133</v>
      </c>
      <c r="K24" s="102">
        <v>148</v>
      </c>
      <c r="L24" s="102">
        <v>57</v>
      </c>
      <c r="M24" s="102">
        <v>0</v>
      </c>
      <c r="N24" s="102">
        <v>0</v>
      </c>
      <c r="O24" s="102">
        <f t="shared" si="0"/>
        <v>1303</v>
      </c>
      <c r="P24" s="102">
        <v>1922</v>
      </c>
      <c r="Q24" s="103">
        <f t="shared" si="1"/>
        <v>0.67793964620187308</v>
      </c>
    </row>
  </sheetData>
  <mergeCells count="2">
    <mergeCell ref="O6:Q6"/>
    <mergeCell ref="A7:B7"/>
  </mergeCells>
  <phoneticPr fontId="1"/>
  <pageMargins left="0.78740157480314965" right="0.39370078740157483" top="0.39370078740157483" bottom="0.39370078740157483" header="0" footer="0"/>
  <pageSetup paperSize="9" scale="86" orientation="landscape" r:id="rId1"/>
  <headerFooter>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Layout" zoomScaleNormal="100" workbookViewId="0">
      <selection activeCell="B2" sqref="B2"/>
    </sheetView>
  </sheetViews>
  <sheetFormatPr defaultRowHeight="14.25"/>
  <cols>
    <col min="1" max="1" width="4.75" style="412" customWidth="1"/>
    <col min="2" max="2" width="18" style="412" customWidth="1"/>
    <col min="3" max="14" width="8.75" style="412" customWidth="1"/>
    <col min="15" max="16" width="10.25" style="412" customWidth="1"/>
    <col min="17" max="17" width="8.375" style="412" customWidth="1"/>
    <col min="18" max="16384" width="9" style="412"/>
  </cols>
  <sheetData>
    <row r="1" spans="1:17" ht="24.75" customHeight="1"/>
    <row r="2" spans="1:17" ht="18.75" customHeight="1">
      <c r="O2" s="549" t="s">
        <v>564</v>
      </c>
      <c r="P2" s="549"/>
      <c r="Q2" s="549"/>
    </row>
    <row r="3" spans="1:17" s="413" customFormat="1" ht="30.6" customHeight="1">
      <c r="A3" s="542" t="s">
        <v>2037</v>
      </c>
      <c r="B3" s="543"/>
      <c r="C3" s="415" t="s">
        <v>565</v>
      </c>
      <c r="D3" s="415" t="s">
        <v>566</v>
      </c>
      <c r="E3" s="415" t="s">
        <v>567</v>
      </c>
      <c r="F3" s="415" t="s">
        <v>568</v>
      </c>
      <c r="G3" s="415" t="s">
        <v>569</v>
      </c>
      <c r="H3" s="415" t="s">
        <v>570</v>
      </c>
      <c r="I3" s="415" t="s">
        <v>571</v>
      </c>
      <c r="J3" s="415" t="s">
        <v>572</v>
      </c>
      <c r="K3" s="415" t="s">
        <v>573</v>
      </c>
      <c r="L3" s="415" t="s">
        <v>574</v>
      </c>
      <c r="M3" s="415" t="s">
        <v>575</v>
      </c>
      <c r="N3" s="415" t="s">
        <v>576</v>
      </c>
      <c r="O3" s="415" t="s">
        <v>577</v>
      </c>
      <c r="P3" s="415" t="s">
        <v>488</v>
      </c>
      <c r="Q3" s="415" t="s">
        <v>489</v>
      </c>
    </row>
    <row r="4" spans="1:17" ht="23.45" customHeight="1">
      <c r="A4" s="416" t="s">
        <v>518</v>
      </c>
      <c r="B4" s="411" t="s">
        <v>519</v>
      </c>
      <c r="C4" s="102">
        <v>44</v>
      </c>
      <c r="D4" s="102">
        <v>146</v>
      </c>
      <c r="E4" s="102">
        <v>997</v>
      </c>
      <c r="F4" s="102">
        <v>763</v>
      </c>
      <c r="G4" s="102">
        <v>472</v>
      </c>
      <c r="H4" s="102">
        <v>292</v>
      </c>
      <c r="I4" s="102">
        <v>219</v>
      </c>
      <c r="J4" s="102">
        <v>99</v>
      </c>
      <c r="K4" s="102">
        <v>795</v>
      </c>
      <c r="L4" s="102">
        <v>388</v>
      </c>
      <c r="M4" s="102">
        <v>388</v>
      </c>
      <c r="N4" s="102">
        <v>360</v>
      </c>
      <c r="O4" s="102">
        <f>SUM(C4:N4)</f>
        <v>4963</v>
      </c>
      <c r="P4" s="102">
        <v>4723</v>
      </c>
      <c r="Q4" s="104">
        <f>IF(O4*P4&lt;&gt;0,O4/P4,"0%")</f>
        <v>1.0508151598560238</v>
      </c>
    </row>
    <row r="5" spans="1:17" ht="23.45" customHeight="1">
      <c r="A5" s="416" t="s">
        <v>520</v>
      </c>
      <c r="B5" s="411" t="s">
        <v>521</v>
      </c>
      <c r="C5" s="102">
        <v>438</v>
      </c>
      <c r="D5" s="102">
        <v>253</v>
      </c>
      <c r="E5" s="102">
        <v>2436</v>
      </c>
      <c r="F5" s="102">
        <v>5822</v>
      </c>
      <c r="G5" s="102">
        <v>9846</v>
      </c>
      <c r="H5" s="102">
        <v>4386</v>
      </c>
      <c r="I5" s="102">
        <v>2619</v>
      </c>
      <c r="J5" s="102">
        <v>1610</v>
      </c>
      <c r="K5" s="102">
        <v>1200</v>
      </c>
      <c r="L5" s="102">
        <v>2407</v>
      </c>
      <c r="M5" s="102">
        <v>1039</v>
      </c>
      <c r="N5" s="102">
        <v>4109</v>
      </c>
      <c r="O5" s="102">
        <f t="shared" ref="O5:O26" si="0">SUM(C5:N5)</f>
        <v>36165</v>
      </c>
      <c r="P5" s="102">
        <v>31005</v>
      </c>
      <c r="Q5" s="104">
        <f t="shared" ref="Q5:Q27" si="1">IF(O5*P5&lt;&gt;0,O5/P5,"0%")</f>
        <v>1.166424770198355</v>
      </c>
    </row>
    <row r="6" spans="1:17" ht="23.45" customHeight="1">
      <c r="A6" s="416" t="s">
        <v>522</v>
      </c>
      <c r="B6" s="411" t="s">
        <v>523</v>
      </c>
      <c r="C6" s="102">
        <v>0</v>
      </c>
      <c r="D6" s="102">
        <v>0</v>
      </c>
      <c r="E6" s="102">
        <v>0</v>
      </c>
      <c r="F6" s="102">
        <v>0</v>
      </c>
      <c r="G6" s="102">
        <v>30838</v>
      </c>
      <c r="H6" s="102">
        <v>21204</v>
      </c>
      <c r="I6" s="102">
        <v>12919</v>
      </c>
      <c r="J6" s="102">
        <v>94</v>
      </c>
      <c r="K6" s="102">
        <v>485</v>
      </c>
      <c r="L6" s="102">
        <v>85</v>
      </c>
      <c r="M6" s="102">
        <v>0</v>
      </c>
      <c r="N6" s="102">
        <v>0</v>
      </c>
      <c r="O6" s="102">
        <f t="shared" si="0"/>
        <v>65625</v>
      </c>
      <c r="P6" s="102">
        <v>67264</v>
      </c>
      <c r="Q6" s="104">
        <f t="shared" si="1"/>
        <v>0.97563332540437675</v>
      </c>
    </row>
    <row r="7" spans="1:17" ht="23.45" customHeight="1">
      <c r="A7" s="416" t="s">
        <v>524</v>
      </c>
      <c r="B7" s="411" t="s">
        <v>375</v>
      </c>
      <c r="C7" s="102">
        <v>603</v>
      </c>
      <c r="D7" s="102">
        <v>0</v>
      </c>
      <c r="E7" s="102">
        <v>6</v>
      </c>
      <c r="F7" s="102">
        <v>4</v>
      </c>
      <c r="G7" s="102">
        <v>2</v>
      </c>
      <c r="H7" s="102">
        <v>15</v>
      </c>
      <c r="I7" s="102">
        <v>33</v>
      </c>
      <c r="J7" s="102">
        <v>0</v>
      </c>
      <c r="K7" s="102">
        <v>125</v>
      </c>
      <c r="L7" s="102">
        <v>3866</v>
      </c>
      <c r="M7" s="102">
        <v>8734</v>
      </c>
      <c r="N7" s="102">
        <v>4662</v>
      </c>
      <c r="O7" s="102">
        <f t="shared" si="0"/>
        <v>18050</v>
      </c>
      <c r="P7" s="102">
        <v>49716</v>
      </c>
      <c r="Q7" s="104">
        <f t="shared" si="1"/>
        <v>0.36306219325770378</v>
      </c>
    </row>
    <row r="8" spans="1:17" ht="23.45" customHeight="1">
      <c r="A8" s="416" t="s">
        <v>525</v>
      </c>
      <c r="B8" s="411" t="s">
        <v>578</v>
      </c>
      <c r="C8" s="102">
        <v>7281</v>
      </c>
      <c r="D8" s="102">
        <v>5517</v>
      </c>
      <c r="E8" s="102">
        <v>9085</v>
      </c>
      <c r="F8" s="102">
        <v>17326</v>
      </c>
      <c r="G8" s="102">
        <v>17706</v>
      </c>
      <c r="H8" s="102">
        <v>12290</v>
      </c>
      <c r="I8" s="102">
        <v>22033</v>
      </c>
      <c r="J8" s="102">
        <v>15219</v>
      </c>
      <c r="K8" s="102">
        <v>33492</v>
      </c>
      <c r="L8" s="102">
        <v>20357</v>
      </c>
      <c r="M8" s="102">
        <v>18835</v>
      </c>
      <c r="N8" s="102">
        <v>7330</v>
      </c>
      <c r="O8" s="102">
        <f t="shared" si="0"/>
        <v>186471</v>
      </c>
      <c r="P8" s="102">
        <v>155541</v>
      </c>
      <c r="Q8" s="104">
        <f t="shared" si="1"/>
        <v>1.1988543213686425</v>
      </c>
    </row>
    <row r="9" spans="1:17" ht="23.45" customHeight="1">
      <c r="A9" s="416" t="s">
        <v>527</v>
      </c>
      <c r="B9" s="411" t="s">
        <v>321</v>
      </c>
      <c r="C9" s="102">
        <v>5566</v>
      </c>
      <c r="D9" s="102">
        <v>2320</v>
      </c>
      <c r="E9" s="102">
        <v>35</v>
      </c>
      <c r="F9" s="102">
        <v>187</v>
      </c>
      <c r="G9" s="102">
        <v>73328</v>
      </c>
      <c r="H9" s="102">
        <v>132906</v>
      </c>
      <c r="I9" s="102">
        <v>42258</v>
      </c>
      <c r="J9" s="102">
        <v>124938</v>
      </c>
      <c r="K9" s="102">
        <v>183660</v>
      </c>
      <c r="L9" s="102">
        <v>117818</v>
      </c>
      <c r="M9" s="102">
        <v>165363</v>
      </c>
      <c r="N9" s="102">
        <v>28038</v>
      </c>
      <c r="O9" s="102">
        <f t="shared" si="0"/>
        <v>876417</v>
      </c>
      <c r="P9" s="102">
        <v>785257</v>
      </c>
      <c r="Q9" s="104">
        <f t="shared" si="1"/>
        <v>1.1160893822022599</v>
      </c>
    </row>
    <row r="10" spans="1:17" ht="23.45" customHeight="1">
      <c r="A10" s="416" t="s">
        <v>528</v>
      </c>
      <c r="B10" s="411" t="s">
        <v>327</v>
      </c>
      <c r="C10" s="102">
        <v>3092</v>
      </c>
      <c r="D10" s="102">
        <v>5454</v>
      </c>
      <c r="E10" s="102">
        <v>12394</v>
      </c>
      <c r="F10" s="102">
        <v>3465</v>
      </c>
      <c r="G10" s="102">
        <v>173</v>
      </c>
      <c r="H10" s="102">
        <v>4</v>
      </c>
      <c r="I10" s="102">
        <v>0</v>
      </c>
      <c r="J10" s="102">
        <v>0</v>
      </c>
      <c r="K10" s="102">
        <v>11</v>
      </c>
      <c r="L10" s="102">
        <v>355</v>
      </c>
      <c r="M10" s="102">
        <v>391</v>
      </c>
      <c r="N10" s="102">
        <v>1110</v>
      </c>
      <c r="O10" s="102">
        <f t="shared" si="0"/>
        <v>26449</v>
      </c>
      <c r="P10" s="102">
        <v>15797</v>
      </c>
      <c r="Q10" s="104">
        <f t="shared" si="1"/>
        <v>1.6743052478318667</v>
      </c>
    </row>
    <row r="11" spans="1:17" ht="23.45" customHeight="1">
      <c r="A11" s="416" t="s">
        <v>529</v>
      </c>
      <c r="B11" s="411" t="s">
        <v>530</v>
      </c>
      <c r="C11" s="102">
        <v>34</v>
      </c>
      <c r="D11" s="102">
        <v>13</v>
      </c>
      <c r="E11" s="102">
        <v>111</v>
      </c>
      <c r="F11" s="102">
        <v>538</v>
      </c>
      <c r="G11" s="102">
        <v>599</v>
      </c>
      <c r="H11" s="102">
        <v>388</v>
      </c>
      <c r="I11" s="102">
        <v>442</v>
      </c>
      <c r="J11" s="102">
        <v>324</v>
      </c>
      <c r="K11" s="102">
        <v>446</v>
      </c>
      <c r="L11" s="102">
        <v>2015</v>
      </c>
      <c r="M11" s="102">
        <v>1562</v>
      </c>
      <c r="N11" s="102">
        <v>67</v>
      </c>
      <c r="O11" s="102">
        <f t="shared" si="0"/>
        <v>6539</v>
      </c>
      <c r="P11" s="102">
        <v>14263</v>
      </c>
      <c r="Q11" s="104">
        <f t="shared" si="1"/>
        <v>0.45845894973007079</v>
      </c>
    </row>
    <row r="12" spans="1:17" ht="23.45" customHeight="1">
      <c r="A12" s="416" t="s">
        <v>531</v>
      </c>
      <c r="B12" s="411" t="s">
        <v>363</v>
      </c>
      <c r="C12" s="102">
        <v>0</v>
      </c>
      <c r="D12" s="102">
        <v>0</v>
      </c>
      <c r="E12" s="102">
        <v>0</v>
      </c>
      <c r="F12" s="102">
        <v>2</v>
      </c>
      <c r="G12" s="102">
        <v>4</v>
      </c>
      <c r="H12" s="102">
        <v>6</v>
      </c>
      <c r="I12" s="102">
        <v>393</v>
      </c>
      <c r="J12" s="102">
        <v>329</v>
      </c>
      <c r="K12" s="102">
        <v>77</v>
      </c>
      <c r="L12" s="102">
        <v>0</v>
      </c>
      <c r="M12" s="102">
        <v>2</v>
      </c>
      <c r="N12" s="102">
        <v>0</v>
      </c>
      <c r="O12" s="102">
        <f t="shared" si="0"/>
        <v>813</v>
      </c>
      <c r="P12" s="102">
        <v>708</v>
      </c>
      <c r="Q12" s="104">
        <f t="shared" si="1"/>
        <v>1.1483050847457628</v>
      </c>
    </row>
    <row r="13" spans="1:17" ht="23.45" customHeight="1">
      <c r="A13" s="416" t="s">
        <v>532</v>
      </c>
      <c r="B13" s="66" t="s">
        <v>533</v>
      </c>
      <c r="C13" s="102">
        <v>9362</v>
      </c>
      <c r="D13" s="102">
        <v>5068</v>
      </c>
      <c r="E13" s="102">
        <v>15907</v>
      </c>
      <c r="F13" s="102">
        <v>23277</v>
      </c>
      <c r="G13" s="102">
        <v>17013</v>
      </c>
      <c r="H13" s="102">
        <v>7756</v>
      </c>
      <c r="I13" s="102">
        <v>0</v>
      </c>
      <c r="J13" s="102">
        <v>0</v>
      </c>
      <c r="K13" s="102">
        <v>20668</v>
      </c>
      <c r="L13" s="102">
        <v>14998</v>
      </c>
      <c r="M13" s="102">
        <v>24484</v>
      </c>
      <c r="N13" s="102">
        <v>5763</v>
      </c>
      <c r="O13" s="102">
        <f t="shared" si="0"/>
        <v>144296</v>
      </c>
      <c r="P13" s="102">
        <v>110001</v>
      </c>
      <c r="Q13" s="104">
        <f t="shared" si="1"/>
        <v>1.3117698930009727</v>
      </c>
    </row>
    <row r="14" spans="1:17" ht="23.45" customHeight="1">
      <c r="A14" s="416" t="s">
        <v>534</v>
      </c>
      <c r="B14" s="411" t="s">
        <v>535</v>
      </c>
      <c r="C14" s="102">
        <v>2483</v>
      </c>
      <c r="D14" s="102">
        <v>465</v>
      </c>
      <c r="E14" s="102">
        <v>1637</v>
      </c>
      <c r="F14" s="102">
        <v>3551</v>
      </c>
      <c r="G14" s="102">
        <v>3008</v>
      </c>
      <c r="H14" s="102">
        <v>542</v>
      </c>
      <c r="I14" s="102">
        <v>0</v>
      </c>
      <c r="J14" s="102">
        <v>0</v>
      </c>
      <c r="K14" s="102">
        <v>4851</v>
      </c>
      <c r="L14" s="102">
        <v>3049</v>
      </c>
      <c r="M14" s="102">
        <v>2656</v>
      </c>
      <c r="N14" s="102">
        <v>1635</v>
      </c>
      <c r="O14" s="102">
        <f t="shared" si="0"/>
        <v>23877</v>
      </c>
      <c r="P14" s="102">
        <v>21300</v>
      </c>
      <c r="Q14" s="104">
        <f t="shared" si="1"/>
        <v>1.1209859154929578</v>
      </c>
    </row>
    <row r="15" spans="1:17" ht="23.45" customHeight="1">
      <c r="A15" s="416" t="s">
        <v>536</v>
      </c>
      <c r="B15" s="411" t="s">
        <v>367</v>
      </c>
      <c r="C15" s="102">
        <v>7753</v>
      </c>
      <c r="D15" s="102">
        <v>932</v>
      </c>
      <c r="E15" s="102">
        <v>1168</v>
      </c>
      <c r="F15" s="102">
        <v>0</v>
      </c>
      <c r="G15" s="102">
        <v>0</v>
      </c>
      <c r="H15" s="102">
        <v>0</v>
      </c>
      <c r="I15" s="102">
        <v>0</v>
      </c>
      <c r="J15" s="102">
        <v>0</v>
      </c>
      <c r="K15" s="102">
        <v>0</v>
      </c>
      <c r="L15" s="102">
        <v>68550</v>
      </c>
      <c r="M15" s="102">
        <v>37833</v>
      </c>
      <c r="N15" s="102">
        <v>36037</v>
      </c>
      <c r="O15" s="102">
        <f t="shared" si="0"/>
        <v>152273</v>
      </c>
      <c r="P15" s="102">
        <v>131069</v>
      </c>
      <c r="Q15" s="104">
        <f t="shared" si="1"/>
        <v>1.1617773844311012</v>
      </c>
    </row>
    <row r="16" spans="1:17" ht="23.45" customHeight="1">
      <c r="A16" s="416" t="s">
        <v>537</v>
      </c>
      <c r="B16" s="411" t="s">
        <v>371</v>
      </c>
      <c r="C16" s="102">
        <v>2801</v>
      </c>
      <c r="D16" s="102">
        <v>0</v>
      </c>
      <c r="E16" s="102">
        <v>0</v>
      </c>
      <c r="F16" s="102">
        <v>5632</v>
      </c>
      <c r="G16" s="102">
        <v>7333</v>
      </c>
      <c r="H16" s="102">
        <v>4809</v>
      </c>
      <c r="I16" s="102">
        <v>7207</v>
      </c>
      <c r="J16" s="102">
        <v>6447</v>
      </c>
      <c r="K16" s="102">
        <v>8144</v>
      </c>
      <c r="L16" s="102">
        <v>6245</v>
      </c>
      <c r="M16" s="102">
        <v>4560</v>
      </c>
      <c r="N16" s="102">
        <v>710</v>
      </c>
      <c r="O16" s="102">
        <f t="shared" si="0"/>
        <v>53888</v>
      </c>
      <c r="P16" s="102">
        <v>54856</v>
      </c>
      <c r="Q16" s="104">
        <f t="shared" si="1"/>
        <v>0.98235379903747999</v>
      </c>
    </row>
    <row r="17" spans="1:17" ht="23.45" customHeight="1">
      <c r="A17" s="416" t="s">
        <v>538</v>
      </c>
      <c r="B17" s="411" t="s">
        <v>378</v>
      </c>
      <c r="C17" s="102">
        <v>1</v>
      </c>
      <c r="D17" s="102">
        <v>1</v>
      </c>
      <c r="E17" s="102">
        <v>4</v>
      </c>
      <c r="F17" s="102">
        <v>19</v>
      </c>
      <c r="G17" s="102">
        <v>17</v>
      </c>
      <c r="H17" s="102">
        <v>17</v>
      </c>
      <c r="I17" s="102">
        <v>45</v>
      </c>
      <c r="J17" s="102">
        <v>22</v>
      </c>
      <c r="K17" s="102">
        <v>60</v>
      </c>
      <c r="L17" s="102">
        <v>48</v>
      </c>
      <c r="M17" s="102">
        <v>31</v>
      </c>
      <c r="N17" s="102">
        <v>3</v>
      </c>
      <c r="O17" s="102">
        <f t="shared" si="0"/>
        <v>268</v>
      </c>
      <c r="P17" s="102">
        <v>1094</v>
      </c>
      <c r="Q17" s="104">
        <f t="shared" si="1"/>
        <v>0.2449725776965265</v>
      </c>
    </row>
    <row r="18" spans="1:17" ht="23.45" customHeight="1">
      <c r="A18" s="416" t="s">
        <v>539</v>
      </c>
      <c r="B18" s="105" t="s">
        <v>540</v>
      </c>
      <c r="C18" s="102">
        <v>3475</v>
      </c>
      <c r="D18" s="102">
        <v>2760</v>
      </c>
      <c r="E18" s="102">
        <v>5700</v>
      </c>
      <c r="F18" s="102">
        <v>10936</v>
      </c>
      <c r="G18" s="102">
        <v>5306</v>
      </c>
      <c r="H18" s="102">
        <v>1506</v>
      </c>
      <c r="I18" s="102">
        <v>35</v>
      </c>
      <c r="J18" s="102">
        <v>3</v>
      </c>
      <c r="K18" s="102">
        <v>2631</v>
      </c>
      <c r="L18" s="102">
        <v>3252</v>
      </c>
      <c r="M18" s="102">
        <v>3443</v>
      </c>
      <c r="N18" s="102">
        <v>1613</v>
      </c>
      <c r="O18" s="102">
        <f t="shared" si="0"/>
        <v>40660</v>
      </c>
      <c r="P18" s="102">
        <v>34615</v>
      </c>
      <c r="Q18" s="104">
        <f t="shared" si="1"/>
        <v>1.1746352737252637</v>
      </c>
    </row>
    <row r="19" spans="1:17" ht="23.45" customHeight="1">
      <c r="A19" s="416" t="s">
        <v>541</v>
      </c>
      <c r="B19" s="411" t="s">
        <v>542</v>
      </c>
      <c r="C19" s="102">
        <v>542</v>
      </c>
      <c r="D19" s="102">
        <v>465</v>
      </c>
      <c r="E19" s="102">
        <v>991</v>
      </c>
      <c r="F19" s="102">
        <v>3004</v>
      </c>
      <c r="G19" s="102">
        <v>1197</v>
      </c>
      <c r="H19" s="102">
        <v>890</v>
      </c>
      <c r="I19" s="102">
        <v>841</v>
      </c>
      <c r="J19" s="102">
        <v>1540</v>
      </c>
      <c r="K19" s="102">
        <v>1210</v>
      </c>
      <c r="L19" s="102">
        <v>0</v>
      </c>
      <c r="M19" s="102">
        <v>0</v>
      </c>
      <c r="N19" s="102">
        <v>1010</v>
      </c>
      <c r="O19" s="102">
        <f t="shared" si="0"/>
        <v>11690</v>
      </c>
      <c r="P19" s="102">
        <v>21859</v>
      </c>
      <c r="Q19" s="104">
        <f t="shared" si="1"/>
        <v>0.53479116153529438</v>
      </c>
    </row>
    <row r="20" spans="1:17" ht="23.45" customHeight="1">
      <c r="A20" s="416" t="s">
        <v>543</v>
      </c>
      <c r="B20" s="411" t="s">
        <v>544</v>
      </c>
      <c r="C20" s="102">
        <v>188</v>
      </c>
      <c r="D20" s="102">
        <v>95</v>
      </c>
      <c r="E20" s="102">
        <v>149</v>
      </c>
      <c r="F20" s="102">
        <v>469</v>
      </c>
      <c r="G20" s="102">
        <v>589</v>
      </c>
      <c r="H20" s="102">
        <v>1673</v>
      </c>
      <c r="I20" s="102">
        <v>4948</v>
      </c>
      <c r="J20" s="102">
        <v>4347</v>
      </c>
      <c r="K20" s="102">
        <v>5743</v>
      </c>
      <c r="L20" s="102">
        <v>3618</v>
      </c>
      <c r="M20" s="102">
        <v>1843</v>
      </c>
      <c r="N20" s="102">
        <v>698</v>
      </c>
      <c r="O20" s="102">
        <f t="shared" si="0"/>
        <v>24360</v>
      </c>
      <c r="P20" s="102">
        <v>28964</v>
      </c>
      <c r="Q20" s="104">
        <f t="shared" si="1"/>
        <v>0.8410440546885789</v>
      </c>
    </row>
    <row r="21" spans="1:17" ht="23.45" customHeight="1">
      <c r="A21" s="416" t="s">
        <v>545</v>
      </c>
      <c r="B21" s="411" t="s">
        <v>385</v>
      </c>
      <c r="C21" s="102">
        <v>0</v>
      </c>
      <c r="D21" s="102">
        <v>0</v>
      </c>
      <c r="E21" s="102">
        <v>0</v>
      </c>
      <c r="F21" s="102">
        <v>0</v>
      </c>
      <c r="G21" s="102">
        <v>904</v>
      </c>
      <c r="H21" s="102">
        <v>7741</v>
      </c>
      <c r="I21" s="102">
        <v>24139</v>
      </c>
      <c r="J21" s="102">
        <v>18413</v>
      </c>
      <c r="K21" s="102">
        <v>193</v>
      </c>
      <c r="L21" s="102">
        <v>0</v>
      </c>
      <c r="M21" s="102">
        <v>0</v>
      </c>
      <c r="N21" s="102">
        <v>0</v>
      </c>
      <c r="O21" s="102">
        <f t="shared" si="0"/>
        <v>51390</v>
      </c>
      <c r="P21" s="102">
        <v>45667</v>
      </c>
      <c r="Q21" s="104">
        <f t="shared" si="1"/>
        <v>1.1253202531368385</v>
      </c>
    </row>
    <row r="22" spans="1:17" ht="23.45" customHeight="1">
      <c r="A22" s="416" t="s">
        <v>546</v>
      </c>
      <c r="B22" s="411" t="s">
        <v>547</v>
      </c>
      <c r="C22" s="102">
        <v>0</v>
      </c>
      <c r="D22" s="102">
        <v>0</v>
      </c>
      <c r="E22" s="102">
        <v>0</v>
      </c>
      <c r="F22" s="102">
        <v>0</v>
      </c>
      <c r="G22" s="102">
        <v>0</v>
      </c>
      <c r="H22" s="102">
        <v>0</v>
      </c>
      <c r="I22" s="102">
        <v>0</v>
      </c>
      <c r="J22" s="102">
        <v>0</v>
      </c>
      <c r="K22" s="102">
        <v>0</v>
      </c>
      <c r="L22" s="102">
        <v>0</v>
      </c>
      <c r="M22" s="102">
        <v>0</v>
      </c>
      <c r="N22" s="102">
        <v>0</v>
      </c>
      <c r="O22" s="102">
        <f t="shared" si="0"/>
        <v>0</v>
      </c>
      <c r="P22" s="102">
        <v>38</v>
      </c>
      <c r="Q22" s="103" t="str">
        <f t="shared" si="1"/>
        <v>0%</v>
      </c>
    </row>
    <row r="23" spans="1:17" ht="23.45" customHeight="1">
      <c r="A23" s="416" t="s">
        <v>548</v>
      </c>
      <c r="B23" s="411" t="s">
        <v>549</v>
      </c>
      <c r="C23" s="102">
        <v>38</v>
      </c>
      <c r="D23" s="102">
        <v>1</v>
      </c>
      <c r="E23" s="102">
        <v>39</v>
      </c>
      <c r="F23" s="102">
        <v>1128</v>
      </c>
      <c r="G23" s="102">
        <v>1866</v>
      </c>
      <c r="H23" s="102">
        <v>2405</v>
      </c>
      <c r="I23" s="102">
        <v>16440</v>
      </c>
      <c r="J23" s="102">
        <v>8233</v>
      </c>
      <c r="K23" s="102">
        <v>2764</v>
      </c>
      <c r="L23" s="102">
        <v>668</v>
      </c>
      <c r="M23" s="102">
        <v>490</v>
      </c>
      <c r="N23" s="102">
        <v>289</v>
      </c>
      <c r="O23" s="102">
        <f t="shared" si="0"/>
        <v>34361</v>
      </c>
      <c r="P23" s="102">
        <v>39142</v>
      </c>
      <c r="Q23" s="104">
        <f t="shared" si="1"/>
        <v>0.87785498952531804</v>
      </c>
    </row>
    <row r="24" spans="1:17" ht="23.45" customHeight="1">
      <c r="A24" s="416" t="s">
        <v>550</v>
      </c>
      <c r="B24" s="411" t="s">
        <v>551</v>
      </c>
      <c r="C24" s="102">
        <v>0</v>
      </c>
      <c r="D24" s="102">
        <v>0</v>
      </c>
      <c r="E24" s="102">
        <v>0</v>
      </c>
      <c r="F24" s="102">
        <v>580</v>
      </c>
      <c r="G24" s="102">
        <v>250</v>
      </c>
      <c r="H24" s="102">
        <v>0</v>
      </c>
      <c r="I24" s="102">
        <v>0</v>
      </c>
      <c r="J24" s="102">
        <v>0</v>
      </c>
      <c r="K24" s="102">
        <v>0</v>
      </c>
      <c r="L24" s="102">
        <v>0</v>
      </c>
      <c r="M24" s="102">
        <v>0</v>
      </c>
      <c r="N24" s="102">
        <v>0</v>
      </c>
      <c r="O24" s="102">
        <f t="shared" si="0"/>
        <v>830</v>
      </c>
      <c r="P24" s="102">
        <v>228</v>
      </c>
      <c r="Q24" s="104">
        <f t="shared" si="1"/>
        <v>3.6403508771929824</v>
      </c>
    </row>
    <row r="25" spans="1:17" ht="23.45" customHeight="1">
      <c r="A25" s="416" t="s">
        <v>552</v>
      </c>
      <c r="B25" s="411" t="s">
        <v>553</v>
      </c>
      <c r="C25" s="102">
        <v>2238</v>
      </c>
      <c r="D25" s="102">
        <v>2066</v>
      </c>
      <c r="E25" s="102">
        <v>355</v>
      </c>
      <c r="F25" s="102">
        <v>0</v>
      </c>
      <c r="G25" s="102">
        <v>0</v>
      </c>
      <c r="H25" s="102">
        <v>0</v>
      </c>
      <c r="I25" s="102">
        <v>0</v>
      </c>
      <c r="J25" s="102">
        <v>0</v>
      </c>
      <c r="K25" s="102">
        <v>0</v>
      </c>
      <c r="L25" s="102">
        <v>0</v>
      </c>
      <c r="M25" s="102">
        <v>0</v>
      </c>
      <c r="N25" s="102">
        <v>284</v>
      </c>
      <c r="O25" s="102">
        <f t="shared" si="0"/>
        <v>4943</v>
      </c>
      <c r="P25" s="102">
        <v>1511</v>
      </c>
      <c r="Q25" s="104">
        <f t="shared" si="1"/>
        <v>3.2713434811383189</v>
      </c>
    </row>
    <row r="26" spans="1:17" ht="23.45" customHeight="1">
      <c r="A26" s="416" t="s">
        <v>554</v>
      </c>
      <c r="B26" s="411" t="s">
        <v>555</v>
      </c>
      <c r="C26" s="102">
        <v>11</v>
      </c>
      <c r="D26" s="102">
        <v>21</v>
      </c>
      <c r="E26" s="102">
        <v>1769</v>
      </c>
      <c r="F26" s="102">
        <v>1932</v>
      </c>
      <c r="G26" s="102">
        <v>998</v>
      </c>
      <c r="H26" s="102">
        <v>1227</v>
      </c>
      <c r="I26" s="102">
        <v>7619</v>
      </c>
      <c r="J26" s="102">
        <v>1896</v>
      </c>
      <c r="K26" s="102">
        <v>103</v>
      </c>
      <c r="L26" s="102">
        <v>1076</v>
      </c>
      <c r="M26" s="102">
        <v>98</v>
      </c>
      <c r="N26" s="102">
        <v>73</v>
      </c>
      <c r="O26" s="102">
        <f t="shared" si="0"/>
        <v>16823</v>
      </c>
      <c r="P26" s="102">
        <v>19041</v>
      </c>
      <c r="Q26" s="104">
        <f t="shared" si="1"/>
        <v>0.88351452129615038</v>
      </c>
    </row>
    <row r="27" spans="1:17" ht="23.45" customHeight="1">
      <c r="A27" s="544" t="s">
        <v>556</v>
      </c>
      <c r="B27" s="545"/>
      <c r="C27" s="102">
        <f>SUM('P9'!C8:C24)+SUM('P10'!C4:C26)</f>
        <v>83869</v>
      </c>
      <c r="D27" s="102">
        <f>SUM('P9'!D8:D24)+SUM('P10'!D4:D26)</f>
        <v>65706</v>
      </c>
      <c r="E27" s="102">
        <f>SUM('P9'!E8:E24)+SUM('P10'!E4:E26)</f>
        <v>116206</v>
      </c>
      <c r="F27" s="102">
        <f>SUM('P9'!F8:F24)+SUM('P10'!F4:F26)</f>
        <v>133826</v>
      </c>
      <c r="G27" s="102">
        <f>SUM('P9'!G8:G24)+SUM('P10'!G4:G26)</f>
        <v>219302</v>
      </c>
      <c r="H27" s="102">
        <f>SUM('P9'!H8:H24)+SUM('P10'!H4:H26)</f>
        <v>233412</v>
      </c>
      <c r="I27" s="102">
        <f>SUM('P9'!I8:I24)+SUM('P10'!I4:I26)</f>
        <v>165808</v>
      </c>
      <c r="J27" s="102">
        <f>SUM('P9'!J8:J24)+SUM('P10'!J4:J26)</f>
        <v>202851</v>
      </c>
      <c r="K27" s="102">
        <f>SUM('P9'!K8:K24)+SUM('P10'!K4:K26)</f>
        <v>328522</v>
      </c>
      <c r="L27" s="102">
        <f>SUM('P9'!L8:L24)+SUM('P10'!L4:L26)</f>
        <v>307511</v>
      </c>
      <c r="M27" s="102">
        <f>SUM('P9'!M8:M24)+SUM('P10'!M4:M26)</f>
        <v>364070</v>
      </c>
      <c r="N27" s="102">
        <f>SUM('P9'!N8:N24)+SUM('P10'!N4:N26)</f>
        <v>142401</v>
      </c>
      <c r="O27" s="102">
        <f>SUM('P9'!O8:O24)+SUM('P10'!O4:O26)</f>
        <v>2363484</v>
      </c>
      <c r="P27" s="102">
        <f>SUM('P9'!P8:P24)+SUM('P10'!P4:P26)</f>
        <v>2156420</v>
      </c>
      <c r="Q27" s="104">
        <f t="shared" si="1"/>
        <v>1.0960221107205461</v>
      </c>
    </row>
    <row r="28" spans="1:17" ht="23.45" customHeight="1">
      <c r="A28" s="548" t="s">
        <v>579</v>
      </c>
      <c r="B28" s="547"/>
      <c r="C28" s="102">
        <v>149893</v>
      </c>
      <c r="D28" s="102">
        <v>71983</v>
      </c>
      <c r="E28" s="102">
        <v>106390</v>
      </c>
      <c r="F28" s="102">
        <v>117038</v>
      </c>
      <c r="G28" s="102">
        <v>133009</v>
      </c>
      <c r="H28" s="102">
        <v>219139</v>
      </c>
      <c r="I28" s="102">
        <v>149305</v>
      </c>
      <c r="J28" s="102">
        <v>174307</v>
      </c>
      <c r="K28" s="102">
        <v>338520</v>
      </c>
      <c r="L28" s="102">
        <v>217785</v>
      </c>
      <c r="M28" s="102">
        <v>335297</v>
      </c>
      <c r="N28" s="102">
        <v>143754</v>
      </c>
      <c r="O28" s="102">
        <f>SUM(C28:N28)</f>
        <v>2156420</v>
      </c>
      <c r="P28" s="550"/>
      <c r="Q28" s="550"/>
    </row>
    <row r="29" spans="1:17" ht="23.45" customHeight="1">
      <c r="A29" s="548" t="s">
        <v>558</v>
      </c>
      <c r="B29" s="547"/>
      <c r="C29" s="104">
        <f t="shared" ref="C29:O29" si="2">C27/C28</f>
        <v>0.55952579506714795</v>
      </c>
      <c r="D29" s="104">
        <f t="shared" si="2"/>
        <v>0.91279885528527571</v>
      </c>
      <c r="E29" s="104">
        <f t="shared" si="2"/>
        <v>1.0922643105555034</v>
      </c>
      <c r="F29" s="104">
        <f t="shared" si="2"/>
        <v>1.1434405919444968</v>
      </c>
      <c r="G29" s="104">
        <f t="shared" si="2"/>
        <v>1.6487756467607455</v>
      </c>
      <c r="H29" s="104">
        <f t="shared" si="2"/>
        <v>1.0651321763812009</v>
      </c>
      <c r="I29" s="104">
        <f t="shared" si="2"/>
        <v>1.110532132212585</v>
      </c>
      <c r="J29" s="104">
        <f t="shared" si="2"/>
        <v>1.1637570493439735</v>
      </c>
      <c r="K29" s="104">
        <f t="shared" si="2"/>
        <v>0.97046555594942696</v>
      </c>
      <c r="L29" s="104">
        <f t="shared" si="2"/>
        <v>1.4119934798080676</v>
      </c>
      <c r="M29" s="104">
        <f t="shared" si="2"/>
        <v>1.0858134728315494</v>
      </c>
      <c r="N29" s="104">
        <f t="shared" si="2"/>
        <v>0.99058808798363873</v>
      </c>
      <c r="O29" s="104">
        <f t="shared" si="2"/>
        <v>1.0960221107205461</v>
      </c>
      <c r="P29" s="550"/>
      <c r="Q29" s="550"/>
    </row>
    <row r="30" spans="1:17" ht="22.7" customHeight="1">
      <c r="O30" s="412" t="s">
        <v>580</v>
      </c>
    </row>
  </sheetData>
  <mergeCells count="6">
    <mergeCell ref="O2:Q2"/>
    <mergeCell ref="A3:B3"/>
    <mergeCell ref="A27:B27"/>
    <mergeCell ref="A28:B28"/>
    <mergeCell ref="P28:Q29"/>
    <mergeCell ref="A29:B29"/>
  </mergeCells>
  <phoneticPr fontId="1"/>
  <pageMargins left="0.78740157480314965" right="0.39370078740157483" top="0.39370078740157483" bottom="0.39370078740157483" header="0" footer="0"/>
  <pageSetup paperSize="9" scale="77"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zoomScaleNormal="100" workbookViewId="0">
      <selection activeCell="B2" sqref="B2"/>
    </sheetView>
  </sheetViews>
  <sheetFormatPr defaultRowHeight="14.25"/>
  <cols>
    <col min="1" max="1" width="6.75" style="101" customWidth="1"/>
    <col min="2" max="2" width="22.25" style="412" customWidth="1"/>
    <col min="3" max="14" width="8.5" style="412" customWidth="1"/>
    <col min="15" max="16" width="9.875" style="412" customWidth="1"/>
    <col min="17" max="17" width="8.5" style="412" customWidth="1"/>
    <col min="18" max="16384" width="9" style="412"/>
  </cols>
  <sheetData>
    <row r="1" spans="1:17" ht="24.75" customHeight="1"/>
    <row r="2" spans="1:17" s="419" customFormat="1" ht="21.75" customHeight="1">
      <c r="A2" s="412" t="s">
        <v>581</v>
      </c>
      <c r="C2" s="412"/>
      <c r="D2" s="412"/>
      <c r="E2" s="412"/>
      <c r="F2" s="412"/>
      <c r="G2" s="412"/>
      <c r="H2" s="412"/>
      <c r="I2" s="412"/>
      <c r="J2" s="412"/>
      <c r="K2" s="412"/>
      <c r="L2" s="412"/>
      <c r="M2" s="412"/>
      <c r="N2" s="412"/>
      <c r="O2" s="412"/>
      <c r="P2" s="412"/>
      <c r="Q2" s="412"/>
    </row>
    <row r="3" spans="1:17" ht="21.75" customHeight="1">
      <c r="A3" s="412" t="s">
        <v>582</v>
      </c>
    </row>
    <row r="4" spans="1:17" s="419" customFormat="1" ht="21.75" customHeight="1">
      <c r="A4" s="412" t="s">
        <v>583</v>
      </c>
      <c r="C4" s="412"/>
      <c r="D4" s="412"/>
      <c r="E4" s="412"/>
      <c r="F4" s="412"/>
      <c r="G4" s="412"/>
      <c r="H4" s="412"/>
      <c r="I4" s="412"/>
      <c r="J4" s="412"/>
      <c r="K4" s="412"/>
      <c r="L4" s="412"/>
      <c r="M4" s="412"/>
      <c r="N4" s="412"/>
      <c r="O4" s="412"/>
      <c r="P4" s="412"/>
      <c r="Q4" s="412"/>
    </row>
    <row r="5" spans="1:17" ht="21.75" customHeight="1">
      <c r="A5" s="412"/>
      <c r="P5" s="551" t="s">
        <v>584</v>
      </c>
      <c r="Q5" s="551"/>
    </row>
    <row r="6" spans="1:17" ht="20.25" customHeight="1">
      <c r="A6" s="552" t="s">
        <v>2038</v>
      </c>
      <c r="B6" s="553"/>
      <c r="C6" s="415" t="s">
        <v>475</v>
      </c>
      <c r="D6" s="415" t="s">
        <v>476</v>
      </c>
      <c r="E6" s="415" t="s">
        <v>477</v>
      </c>
      <c r="F6" s="415" t="s">
        <v>478</v>
      </c>
      <c r="G6" s="415" t="s">
        <v>479</v>
      </c>
      <c r="H6" s="415" t="s">
        <v>480</v>
      </c>
      <c r="I6" s="415" t="s">
        <v>481</v>
      </c>
      <c r="J6" s="415" t="s">
        <v>482</v>
      </c>
      <c r="K6" s="415" t="s">
        <v>483</v>
      </c>
      <c r="L6" s="415" t="s">
        <v>484</v>
      </c>
      <c r="M6" s="415" t="s">
        <v>485</v>
      </c>
      <c r="N6" s="415" t="s">
        <v>486</v>
      </c>
      <c r="O6" s="417" t="s">
        <v>487</v>
      </c>
      <c r="P6" s="414" t="s">
        <v>585</v>
      </c>
      <c r="Q6" s="415" t="s">
        <v>586</v>
      </c>
    </row>
    <row r="7" spans="1:17" ht="30" customHeight="1">
      <c r="A7" s="110" t="s">
        <v>587</v>
      </c>
      <c r="B7" s="111" t="s">
        <v>588</v>
      </c>
      <c r="C7" s="102">
        <v>113114</v>
      </c>
      <c r="D7" s="102">
        <v>219392</v>
      </c>
      <c r="E7" s="102">
        <v>268736</v>
      </c>
      <c r="F7" s="102">
        <v>168451</v>
      </c>
      <c r="G7" s="102">
        <v>178174</v>
      </c>
      <c r="H7" s="102">
        <v>219679</v>
      </c>
      <c r="I7" s="102">
        <v>142</v>
      </c>
      <c r="J7" s="102">
        <v>34</v>
      </c>
      <c r="K7" s="102">
        <v>189852</v>
      </c>
      <c r="L7" s="102">
        <v>114329</v>
      </c>
      <c r="M7" s="102">
        <v>100263</v>
      </c>
      <c r="N7" s="102">
        <v>55172</v>
      </c>
      <c r="O7" s="102">
        <f t="shared" ref="O7:O23" si="0">SUM(C7:N7)</f>
        <v>1627338</v>
      </c>
      <c r="P7" s="102">
        <v>1589907</v>
      </c>
      <c r="Q7" s="103">
        <f t="shared" ref="Q7:Q22" si="1">IF(O7*P7&lt;&gt;0,O7/P7,"0%")</f>
        <v>1.0235428864707181</v>
      </c>
    </row>
    <row r="8" spans="1:17" ht="30" customHeight="1">
      <c r="A8" s="110" t="s">
        <v>589</v>
      </c>
      <c r="B8" s="111" t="s">
        <v>590</v>
      </c>
      <c r="C8" s="102">
        <v>0</v>
      </c>
      <c r="D8" s="102">
        <v>0</v>
      </c>
      <c r="E8" s="102">
        <v>0</v>
      </c>
      <c r="F8" s="102">
        <v>0</v>
      </c>
      <c r="G8" s="102">
        <v>0</v>
      </c>
      <c r="H8" s="102">
        <v>0</v>
      </c>
      <c r="I8" s="102">
        <v>0</v>
      </c>
      <c r="J8" s="102">
        <v>0</v>
      </c>
      <c r="K8" s="102">
        <v>0</v>
      </c>
      <c r="L8" s="102">
        <v>0</v>
      </c>
      <c r="M8" s="102">
        <v>0</v>
      </c>
      <c r="N8" s="102">
        <v>0</v>
      </c>
      <c r="O8" s="102">
        <f t="shared" si="0"/>
        <v>0</v>
      </c>
      <c r="P8" s="102">
        <v>10</v>
      </c>
      <c r="Q8" s="103" t="str">
        <f t="shared" si="1"/>
        <v>0%</v>
      </c>
    </row>
    <row r="9" spans="1:17" s="413" customFormat="1" ht="30" customHeight="1">
      <c r="A9" s="110" t="s">
        <v>591</v>
      </c>
      <c r="B9" s="111" t="s">
        <v>592</v>
      </c>
      <c r="C9" s="102">
        <v>0</v>
      </c>
      <c r="D9" s="102">
        <v>0</v>
      </c>
      <c r="E9" s="102">
        <v>30</v>
      </c>
      <c r="F9" s="102">
        <v>0</v>
      </c>
      <c r="G9" s="102">
        <v>4337</v>
      </c>
      <c r="H9" s="102">
        <v>6854</v>
      </c>
      <c r="I9" s="102">
        <v>33135</v>
      </c>
      <c r="J9" s="102">
        <v>23750</v>
      </c>
      <c r="K9" s="102">
        <v>12188</v>
      </c>
      <c r="L9" s="102">
        <v>9934</v>
      </c>
      <c r="M9" s="102">
        <v>2106</v>
      </c>
      <c r="N9" s="102">
        <v>16</v>
      </c>
      <c r="O9" s="102">
        <f t="shared" si="0"/>
        <v>92350</v>
      </c>
      <c r="P9" s="102">
        <v>89395</v>
      </c>
      <c r="Q9" s="103">
        <f t="shared" si="1"/>
        <v>1.0330555400190167</v>
      </c>
    </row>
    <row r="10" spans="1:17" ht="30" customHeight="1">
      <c r="A10" s="110" t="s">
        <v>593</v>
      </c>
      <c r="B10" s="111" t="s">
        <v>594</v>
      </c>
      <c r="C10" s="102">
        <v>0</v>
      </c>
      <c r="D10" s="102">
        <v>0</v>
      </c>
      <c r="E10" s="102">
        <v>0</v>
      </c>
      <c r="F10" s="102">
        <v>0</v>
      </c>
      <c r="G10" s="102">
        <v>0</v>
      </c>
      <c r="H10" s="102">
        <v>0</v>
      </c>
      <c r="I10" s="102">
        <v>0</v>
      </c>
      <c r="J10" s="102">
        <v>0</v>
      </c>
      <c r="K10" s="102">
        <v>0</v>
      </c>
      <c r="L10" s="102">
        <v>0</v>
      </c>
      <c r="M10" s="102">
        <v>0</v>
      </c>
      <c r="N10" s="102">
        <v>0</v>
      </c>
      <c r="O10" s="102">
        <f t="shared" si="0"/>
        <v>0</v>
      </c>
      <c r="P10" s="102">
        <v>0</v>
      </c>
      <c r="Q10" s="112" t="str">
        <f t="shared" si="1"/>
        <v>0%</v>
      </c>
    </row>
    <row r="11" spans="1:17" ht="30" customHeight="1">
      <c r="A11" s="110" t="s">
        <v>595</v>
      </c>
      <c r="B11" s="111" t="s">
        <v>596</v>
      </c>
      <c r="C11" s="102">
        <v>0</v>
      </c>
      <c r="D11" s="102">
        <v>0</v>
      </c>
      <c r="E11" s="102">
        <v>0</v>
      </c>
      <c r="F11" s="102">
        <v>0</v>
      </c>
      <c r="G11" s="102">
        <v>0</v>
      </c>
      <c r="H11" s="102">
        <v>0</v>
      </c>
      <c r="I11" s="102">
        <v>0</v>
      </c>
      <c r="J11" s="102">
        <v>0</v>
      </c>
      <c r="K11" s="102">
        <v>0</v>
      </c>
      <c r="L11" s="102">
        <v>0</v>
      </c>
      <c r="M11" s="102">
        <v>0</v>
      </c>
      <c r="N11" s="102">
        <v>0</v>
      </c>
      <c r="O11" s="102">
        <f t="shared" si="0"/>
        <v>0</v>
      </c>
      <c r="P11" s="102">
        <v>0</v>
      </c>
      <c r="Q11" s="103" t="str">
        <f t="shared" si="1"/>
        <v>0%</v>
      </c>
    </row>
    <row r="12" spans="1:17" ht="30" customHeight="1">
      <c r="A12" s="110" t="s">
        <v>597</v>
      </c>
      <c r="B12" s="111" t="s">
        <v>598</v>
      </c>
      <c r="C12" s="102">
        <v>1198</v>
      </c>
      <c r="D12" s="102">
        <v>3363</v>
      </c>
      <c r="E12" s="102">
        <v>14345</v>
      </c>
      <c r="F12" s="102">
        <v>20438</v>
      </c>
      <c r="G12" s="102">
        <v>12709</v>
      </c>
      <c r="H12" s="102">
        <v>5398</v>
      </c>
      <c r="I12" s="102">
        <v>12343</v>
      </c>
      <c r="J12" s="102">
        <v>4737</v>
      </c>
      <c r="K12" s="102">
        <v>8211</v>
      </c>
      <c r="L12" s="102">
        <v>8364</v>
      </c>
      <c r="M12" s="102">
        <v>13177</v>
      </c>
      <c r="N12" s="102">
        <v>3063</v>
      </c>
      <c r="O12" s="102">
        <f t="shared" si="0"/>
        <v>107346</v>
      </c>
      <c r="P12" s="102">
        <v>107925</v>
      </c>
      <c r="Q12" s="103">
        <f t="shared" si="1"/>
        <v>0.99463516330785262</v>
      </c>
    </row>
    <row r="13" spans="1:17" ht="30" customHeight="1">
      <c r="A13" s="110" t="s">
        <v>599</v>
      </c>
      <c r="B13" s="111" t="s">
        <v>600</v>
      </c>
      <c r="C13" s="102">
        <v>0</v>
      </c>
      <c r="D13" s="102">
        <v>0</v>
      </c>
      <c r="E13" s="102">
        <v>0</v>
      </c>
      <c r="F13" s="102">
        <v>0</v>
      </c>
      <c r="G13" s="102">
        <v>0</v>
      </c>
      <c r="H13" s="102">
        <v>0</v>
      </c>
      <c r="I13" s="102">
        <v>0</v>
      </c>
      <c r="J13" s="102">
        <v>0</v>
      </c>
      <c r="K13" s="102">
        <v>0</v>
      </c>
      <c r="L13" s="102">
        <v>0</v>
      </c>
      <c r="M13" s="102">
        <v>0</v>
      </c>
      <c r="N13" s="102">
        <v>0</v>
      </c>
      <c r="O13" s="102">
        <f t="shared" si="0"/>
        <v>0</v>
      </c>
      <c r="P13" s="102">
        <v>0</v>
      </c>
      <c r="Q13" s="103" t="str">
        <f t="shared" si="1"/>
        <v>0%</v>
      </c>
    </row>
    <row r="14" spans="1:17" ht="30" customHeight="1">
      <c r="A14" s="110" t="s">
        <v>601</v>
      </c>
      <c r="B14" s="111" t="s">
        <v>602</v>
      </c>
      <c r="C14" s="102">
        <v>2692</v>
      </c>
      <c r="D14" s="102">
        <v>2018</v>
      </c>
      <c r="E14" s="102">
        <v>2395</v>
      </c>
      <c r="F14" s="102">
        <v>7989</v>
      </c>
      <c r="G14" s="102">
        <v>24801</v>
      </c>
      <c r="H14" s="102">
        <v>12476</v>
      </c>
      <c r="I14" s="102">
        <v>14357</v>
      </c>
      <c r="J14" s="102">
        <v>4783</v>
      </c>
      <c r="K14" s="102">
        <v>5060</v>
      </c>
      <c r="L14" s="102">
        <v>6489</v>
      </c>
      <c r="M14" s="102">
        <v>6318</v>
      </c>
      <c r="N14" s="102">
        <v>2297</v>
      </c>
      <c r="O14" s="102">
        <f t="shared" si="0"/>
        <v>91675</v>
      </c>
      <c r="P14" s="102">
        <v>113837</v>
      </c>
      <c r="Q14" s="103">
        <f t="shared" si="1"/>
        <v>0.80531813030912625</v>
      </c>
    </row>
    <row r="15" spans="1:17" ht="30" customHeight="1">
      <c r="A15" s="110" t="s">
        <v>603</v>
      </c>
      <c r="B15" s="111" t="s">
        <v>604</v>
      </c>
      <c r="C15" s="102">
        <v>5947</v>
      </c>
      <c r="D15" s="102">
        <v>3300</v>
      </c>
      <c r="E15" s="102">
        <v>558</v>
      </c>
      <c r="F15" s="102">
        <v>0</v>
      </c>
      <c r="G15" s="102">
        <v>90535</v>
      </c>
      <c r="H15" s="102">
        <v>137792</v>
      </c>
      <c r="I15" s="102">
        <v>86658</v>
      </c>
      <c r="J15" s="102">
        <v>146820</v>
      </c>
      <c r="K15" s="102">
        <v>166676</v>
      </c>
      <c r="L15" s="102">
        <v>102734</v>
      </c>
      <c r="M15" s="102">
        <v>141348</v>
      </c>
      <c r="N15" s="102">
        <v>23047</v>
      </c>
      <c r="O15" s="102">
        <f t="shared" si="0"/>
        <v>905415</v>
      </c>
      <c r="P15" s="102">
        <v>1015913</v>
      </c>
      <c r="Q15" s="103">
        <f t="shared" si="1"/>
        <v>0.89123281225853002</v>
      </c>
    </row>
    <row r="16" spans="1:17" ht="30" customHeight="1">
      <c r="A16" s="110" t="s">
        <v>605</v>
      </c>
      <c r="B16" s="111" t="s">
        <v>606</v>
      </c>
      <c r="C16" s="102">
        <v>357</v>
      </c>
      <c r="D16" s="102">
        <v>188</v>
      </c>
      <c r="E16" s="102">
        <v>1544</v>
      </c>
      <c r="F16" s="102">
        <v>2778</v>
      </c>
      <c r="G16" s="102">
        <v>2501</v>
      </c>
      <c r="H16" s="102">
        <v>1942</v>
      </c>
      <c r="I16" s="102">
        <v>3325</v>
      </c>
      <c r="J16" s="102">
        <v>1970</v>
      </c>
      <c r="K16" s="102">
        <v>6102</v>
      </c>
      <c r="L16" s="102">
        <v>3822</v>
      </c>
      <c r="M16" s="102">
        <v>6944</v>
      </c>
      <c r="N16" s="102">
        <v>1782</v>
      </c>
      <c r="O16" s="102">
        <f t="shared" si="0"/>
        <v>33255</v>
      </c>
      <c r="P16" s="102">
        <v>40701</v>
      </c>
      <c r="Q16" s="103">
        <f t="shared" si="1"/>
        <v>0.81705609198791185</v>
      </c>
    </row>
    <row r="17" spans="1:17" ht="30" customHeight="1">
      <c r="A17" s="110" t="s">
        <v>607</v>
      </c>
      <c r="B17" s="111" t="s">
        <v>608</v>
      </c>
      <c r="C17" s="102">
        <v>21194</v>
      </c>
      <c r="D17" s="102">
        <v>1838</v>
      </c>
      <c r="E17" s="102">
        <v>1007</v>
      </c>
      <c r="F17" s="102">
        <v>42247</v>
      </c>
      <c r="G17" s="102">
        <v>56650</v>
      </c>
      <c r="H17" s="102">
        <v>39213</v>
      </c>
      <c r="I17" s="102">
        <v>74022</v>
      </c>
      <c r="J17" s="102">
        <v>55898</v>
      </c>
      <c r="K17" s="102">
        <v>64685</v>
      </c>
      <c r="L17" s="102">
        <v>44850</v>
      </c>
      <c r="M17" s="102">
        <v>33970</v>
      </c>
      <c r="N17" s="102">
        <v>5070</v>
      </c>
      <c r="O17" s="102">
        <f t="shared" si="0"/>
        <v>440644</v>
      </c>
      <c r="P17" s="102">
        <v>465580</v>
      </c>
      <c r="Q17" s="103">
        <f t="shared" si="1"/>
        <v>0.94644099832467032</v>
      </c>
    </row>
    <row r="18" spans="1:17" ht="30" customHeight="1">
      <c r="A18" s="110" t="s">
        <v>609</v>
      </c>
      <c r="B18" s="111" t="s">
        <v>610</v>
      </c>
      <c r="C18" s="102">
        <v>972</v>
      </c>
      <c r="D18" s="102">
        <v>456</v>
      </c>
      <c r="E18" s="102">
        <v>1058</v>
      </c>
      <c r="F18" s="102">
        <v>12054</v>
      </c>
      <c r="G18" s="102">
        <v>93780</v>
      </c>
      <c r="H18" s="102">
        <v>48835</v>
      </c>
      <c r="I18" s="102">
        <v>7656</v>
      </c>
      <c r="J18" s="102">
        <v>4496</v>
      </c>
      <c r="K18" s="102">
        <v>2070</v>
      </c>
      <c r="L18" s="102">
        <v>48644</v>
      </c>
      <c r="M18" s="102">
        <v>74167</v>
      </c>
      <c r="N18" s="102">
        <v>36363</v>
      </c>
      <c r="O18" s="102">
        <f t="shared" si="0"/>
        <v>330551</v>
      </c>
      <c r="P18" s="102">
        <v>408617</v>
      </c>
      <c r="Q18" s="103">
        <f t="shared" si="1"/>
        <v>0.80895067997660397</v>
      </c>
    </row>
    <row r="19" spans="1:17" ht="30" customHeight="1">
      <c r="A19" s="110" t="s">
        <v>611</v>
      </c>
      <c r="B19" s="111" t="s">
        <v>612</v>
      </c>
      <c r="C19" s="102">
        <v>593</v>
      </c>
      <c r="D19" s="102">
        <v>1912</v>
      </c>
      <c r="E19" s="102">
        <v>3362</v>
      </c>
      <c r="F19" s="102">
        <v>1546</v>
      </c>
      <c r="G19" s="102">
        <v>3058</v>
      </c>
      <c r="H19" s="102">
        <v>1179</v>
      </c>
      <c r="I19" s="102">
        <v>1931</v>
      </c>
      <c r="J19" s="102">
        <v>40</v>
      </c>
      <c r="K19" s="102">
        <v>128</v>
      </c>
      <c r="L19" s="102">
        <v>305</v>
      </c>
      <c r="M19" s="102">
        <v>191</v>
      </c>
      <c r="N19" s="102">
        <v>0</v>
      </c>
      <c r="O19" s="102">
        <f t="shared" si="0"/>
        <v>14245</v>
      </c>
      <c r="P19" s="102">
        <v>13124</v>
      </c>
      <c r="Q19" s="103">
        <f t="shared" si="1"/>
        <v>1.0854160316976531</v>
      </c>
    </row>
    <row r="20" spans="1:17" ht="30" customHeight="1">
      <c r="A20" s="110" t="s">
        <v>613</v>
      </c>
      <c r="B20" s="111" t="s">
        <v>614</v>
      </c>
      <c r="C20" s="102">
        <v>974</v>
      </c>
      <c r="D20" s="102">
        <v>1090</v>
      </c>
      <c r="E20" s="102">
        <v>2497</v>
      </c>
      <c r="F20" s="102">
        <v>9297</v>
      </c>
      <c r="G20" s="102">
        <v>3097</v>
      </c>
      <c r="H20" s="102">
        <v>4337</v>
      </c>
      <c r="I20" s="102">
        <v>18265</v>
      </c>
      <c r="J20" s="102">
        <v>9185</v>
      </c>
      <c r="K20" s="102">
        <v>12006</v>
      </c>
      <c r="L20" s="102">
        <v>7814</v>
      </c>
      <c r="M20" s="102">
        <v>3656</v>
      </c>
      <c r="N20" s="102">
        <v>1356</v>
      </c>
      <c r="O20" s="102">
        <f t="shared" si="0"/>
        <v>73574</v>
      </c>
      <c r="P20" s="102">
        <v>107731</v>
      </c>
      <c r="Q20" s="103">
        <f t="shared" si="1"/>
        <v>0.68294177163490544</v>
      </c>
    </row>
    <row r="21" spans="1:17" ht="30" customHeight="1">
      <c r="A21" s="110" t="s">
        <v>615</v>
      </c>
      <c r="B21" s="111" t="s">
        <v>616</v>
      </c>
      <c r="C21" s="102">
        <v>74</v>
      </c>
      <c r="D21" s="102">
        <v>71</v>
      </c>
      <c r="E21" s="102">
        <v>144</v>
      </c>
      <c r="F21" s="102">
        <v>241</v>
      </c>
      <c r="G21" s="102">
        <v>1451</v>
      </c>
      <c r="H21" s="102">
        <v>6110</v>
      </c>
      <c r="I21" s="102">
        <v>23880</v>
      </c>
      <c r="J21" s="102">
        <v>16096</v>
      </c>
      <c r="K21" s="102">
        <v>1103</v>
      </c>
      <c r="L21" s="102">
        <v>436</v>
      </c>
      <c r="M21" s="102">
        <v>291</v>
      </c>
      <c r="N21" s="102">
        <v>101</v>
      </c>
      <c r="O21" s="102">
        <f t="shared" si="0"/>
        <v>49998</v>
      </c>
      <c r="P21" s="102">
        <v>52039</v>
      </c>
      <c r="Q21" s="103">
        <f>IF(O21*P21&lt;&gt;0,O21/P21,"0%")</f>
        <v>0.96077941543842116</v>
      </c>
    </row>
    <row r="22" spans="1:17" ht="30" customHeight="1">
      <c r="A22" s="554" t="s">
        <v>617</v>
      </c>
      <c r="B22" s="545"/>
      <c r="C22" s="102">
        <f t="shared" ref="C22:N22" si="2">SUM(C7:C21)</f>
        <v>147115</v>
      </c>
      <c r="D22" s="102">
        <f t="shared" si="2"/>
        <v>233628</v>
      </c>
      <c r="E22" s="102">
        <f t="shared" si="2"/>
        <v>295676</v>
      </c>
      <c r="F22" s="102">
        <f t="shared" si="2"/>
        <v>265041</v>
      </c>
      <c r="G22" s="102">
        <f t="shared" si="2"/>
        <v>471093</v>
      </c>
      <c r="H22" s="102">
        <f t="shared" si="2"/>
        <v>483815</v>
      </c>
      <c r="I22" s="102">
        <f t="shared" si="2"/>
        <v>275714</v>
      </c>
      <c r="J22" s="102">
        <f t="shared" si="2"/>
        <v>267809</v>
      </c>
      <c r="K22" s="102">
        <f t="shared" si="2"/>
        <v>468081</v>
      </c>
      <c r="L22" s="102">
        <f t="shared" si="2"/>
        <v>347721</v>
      </c>
      <c r="M22" s="102">
        <f t="shared" si="2"/>
        <v>382431</v>
      </c>
      <c r="N22" s="102">
        <f t="shared" si="2"/>
        <v>128267</v>
      </c>
      <c r="O22" s="102">
        <f t="shared" si="0"/>
        <v>3766391</v>
      </c>
      <c r="P22" s="102">
        <f>SUM(P7:P21)</f>
        <v>4004779</v>
      </c>
      <c r="Q22" s="103">
        <f t="shared" si="1"/>
        <v>0.94047411854686613</v>
      </c>
    </row>
    <row r="23" spans="1:17" ht="30" customHeight="1">
      <c r="A23" s="548" t="s">
        <v>618</v>
      </c>
      <c r="B23" s="547"/>
      <c r="C23" s="102">
        <v>280336</v>
      </c>
      <c r="D23" s="102">
        <v>174610</v>
      </c>
      <c r="E23" s="102">
        <v>261485</v>
      </c>
      <c r="F23" s="102">
        <v>257593</v>
      </c>
      <c r="G23" s="102">
        <v>422484</v>
      </c>
      <c r="H23" s="102">
        <v>614621</v>
      </c>
      <c r="I23" s="102">
        <v>276367</v>
      </c>
      <c r="J23" s="102">
        <v>276079</v>
      </c>
      <c r="K23" s="102">
        <v>613409</v>
      </c>
      <c r="L23" s="102">
        <v>269073</v>
      </c>
      <c r="M23" s="102">
        <v>404264</v>
      </c>
      <c r="N23" s="102">
        <v>154458</v>
      </c>
      <c r="O23" s="102">
        <f t="shared" si="0"/>
        <v>4004779</v>
      </c>
      <c r="P23" s="550"/>
      <c r="Q23" s="550"/>
    </row>
    <row r="24" spans="1:17" ht="30" customHeight="1">
      <c r="A24" s="548" t="s">
        <v>558</v>
      </c>
      <c r="B24" s="547"/>
      <c r="C24" s="104">
        <f t="shared" ref="C24:O24" si="3">C22/C23</f>
        <v>0.5247809771131785</v>
      </c>
      <c r="D24" s="104">
        <f t="shared" si="3"/>
        <v>1.3379989691312066</v>
      </c>
      <c r="E24" s="104">
        <f t="shared" si="3"/>
        <v>1.1307570223913417</v>
      </c>
      <c r="F24" s="104">
        <f t="shared" si="3"/>
        <v>1.0289138291801407</v>
      </c>
      <c r="G24" s="104">
        <f t="shared" si="3"/>
        <v>1.1150552446956572</v>
      </c>
      <c r="H24" s="104">
        <f t="shared" si="3"/>
        <v>0.78717616222029507</v>
      </c>
      <c r="I24" s="104">
        <f t="shared" si="3"/>
        <v>0.997637199810397</v>
      </c>
      <c r="J24" s="104">
        <f t="shared" si="3"/>
        <v>0.97004480601566945</v>
      </c>
      <c r="K24" s="104">
        <f t="shared" si="3"/>
        <v>0.76308140245741418</v>
      </c>
      <c r="L24" s="104">
        <f t="shared" si="3"/>
        <v>1.2922924262189071</v>
      </c>
      <c r="M24" s="104">
        <f t="shared" si="3"/>
        <v>0.94599321235628209</v>
      </c>
      <c r="N24" s="104">
        <f t="shared" si="3"/>
        <v>0.83043286848204689</v>
      </c>
      <c r="O24" s="104">
        <f t="shared" si="3"/>
        <v>0.94047411854686613</v>
      </c>
      <c r="P24" s="550"/>
      <c r="Q24" s="550"/>
    </row>
    <row r="25" spans="1:17" ht="21" customHeight="1">
      <c r="O25" s="412" t="s">
        <v>580</v>
      </c>
    </row>
  </sheetData>
  <mergeCells count="6">
    <mergeCell ref="P5:Q5"/>
    <mergeCell ref="A6:B6"/>
    <mergeCell ref="A22:B22"/>
    <mergeCell ref="A23:B23"/>
    <mergeCell ref="P23:Q24"/>
    <mergeCell ref="A24:B24"/>
  </mergeCells>
  <phoneticPr fontId="1"/>
  <pageMargins left="0.78740157480314965" right="0.39370078740157483" top="0.39370078740157483" bottom="0.39370078740157483" header="0" footer="0"/>
  <pageSetup paperSize="9" scale="77" orientation="landscape" r:id="rId1"/>
  <headerFooter>
    <oddFooter>&amp;C&amp;"ＭＳ 明朝,標準"&amp;10－１１－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zoomScaleNormal="100" workbookViewId="0">
      <selection activeCell="B2" sqref="B2"/>
    </sheetView>
  </sheetViews>
  <sheetFormatPr defaultRowHeight="14.25"/>
  <cols>
    <col min="1" max="1" width="6.625" style="101" customWidth="1"/>
    <col min="2" max="2" width="22.25" style="412" customWidth="1"/>
    <col min="3" max="14" width="8.5" style="412" customWidth="1"/>
    <col min="15" max="16" width="9.875" style="412" customWidth="1"/>
    <col min="17" max="17" width="8.5" style="412" customWidth="1"/>
    <col min="18" max="16384" width="9" style="412"/>
  </cols>
  <sheetData>
    <row r="1" spans="1:17" ht="22.5" customHeight="1"/>
    <row r="2" spans="1:17" s="419" customFormat="1" ht="21.75" customHeight="1">
      <c r="A2" s="108" t="s">
        <v>619</v>
      </c>
      <c r="C2" s="412"/>
      <c r="D2" s="412"/>
      <c r="E2" s="412"/>
      <c r="F2" s="412"/>
      <c r="G2" s="412"/>
      <c r="H2" s="412"/>
      <c r="I2" s="412"/>
      <c r="J2" s="412"/>
      <c r="K2" s="412"/>
      <c r="L2" s="412"/>
      <c r="M2" s="412"/>
      <c r="N2" s="412"/>
      <c r="O2" s="412"/>
      <c r="P2" s="412"/>
      <c r="Q2" s="412"/>
    </row>
    <row r="3" spans="1:17" ht="21.75" customHeight="1">
      <c r="A3" s="412" t="s">
        <v>620</v>
      </c>
    </row>
    <row r="4" spans="1:17" s="419" customFormat="1" ht="21.75" customHeight="1">
      <c r="A4" s="412" t="s">
        <v>621</v>
      </c>
      <c r="C4" s="412"/>
      <c r="D4" s="412"/>
      <c r="E4" s="412"/>
      <c r="F4" s="412"/>
      <c r="G4" s="412"/>
      <c r="H4" s="412"/>
      <c r="I4" s="412"/>
      <c r="J4" s="412"/>
      <c r="K4" s="412"/>
      <c r="L4" s="412"/>
      <c r="M4" s="412"/>
      <c r="N4" s="412"/>
      <c r="O4" s="412"/>
      <c r="P4" s="412"/>
      <c r="Q4" s="412"/>
    </row>
    <row r="5" spans="1:17" ht="21.75" customHeight="1">
      <c r="A5" s="412"/>
      <c r="O5" s="551" t="s">
        <v>622</v>
      </c>
      <c r="P5" s="551"/>
      <c r="Q5" s="551"/>
    </row>
    <row r="6" spans="1:17" ht="27.75" customHeight="1">
      <c r="A6" s="552" t="s">
        <v>2038</v>
      </c>
      <c r="B6" s="553"/>
      <c r="C6" s="417" t="s">
        <v>475</v>
      </c>
      <c r="D6" s="415" t="s">
        <v>476</v>
      </c>
      <c r="E6" s="415" t="s">
        <v>477</v>
      </c>
      <c r="F6" s="415" t="s">
        <v>478</v>
      </c>
      <c r="G6" s="415" t="s">
        <v>479</v>
      </c>
      <c r="H6" s="415" t="s">
        <v>480</v>
      </c>
      <c r="I6" s="415" t="s">
        <v>481</v>
      </c>
      <c r="J6" s="415" t="s">
        <v>482</v>
      </c>
      <c r="K6" s="415" t="s">
        <v>483</v>
      </c>
      <c r="L6" s="415" t="s">
        <v>484</v>
      </c>
      <c r="M6" s="415" t="s">
        <v>485</v>
      </c>
      <c r="N6" s="415" t="s">
        <v>486</v>
      </c>
      <c r="O6" s="417" t="s">
        <v>487</v>
      </c>
      <c r="P6" s="415" t="s">
        <v>585</v>
      </c>
      <c r="Q6" s="415" t="s">
        <v>586</v>
      </c>
    </row>
    <row r="7" spans="1:17" ht="30" customHeight="1">
      <c r="A7" s="110" t="s">
        <v>587</v>
      </c>
      <c r="B7" s="111" t="s">
        <v>588</v>
      </c>
      <c r="C7" s="102">
        <v>65414</v>
      </c>
      <c r="D7" s="102">
        <v>51801</v>
      </c>
      <c r="E7" s="102">
        <v>92898</v>
      </c>
      <c r="F7" s="102">
        <v>81819</v>
      </c>
      <c r="G7" s="102">
        <v>70257</v>
      </c>
      <c r="H7" s="102">
        <v>91136</v>
      </c>
      <c r="I7" s="102">
        <v>78</v>
      </c>
      <c r="J7" s="102">
        <v>13</v>
      </c>
      <c r="K7" s="102">
        <v>104677</v>
      </c>
      <c r="L7" s="102">
        <v>129456</v>
      </c>
      <c r="M7" s="102">
        <v>116758</v>
      </c>
      <c r="N7" s="102">
        <v>77330</v>
      </c>
      <c r="O7" s="102">
        <f>SUM(C7:N7)</f>
        <v>881637</v>
      </c>
      <c r="P7" s="102">
        <v>771944</v>
      </c>
      <c r="Q7" s="103">
        <f>IF(O7*P7&lt;&gt;0,O7/P7,"0%")</f>
        <v>1.1420996859875845</v>
      </c>
    </row>
    <row r="8" spans="1:17" ht="30" customHeight="1">
      <c r="A8" s="110" t="s">
        <v>589</v>
      </c>
      <c r="B8" s="111" t="s">
        <v>590</v>
      </c>
      <c r="C8" s="102">
        <v>0</v>
      </c>
      <c r="D8" s="102">
        <v>0</v>
      </c>
      <c r="E8" s="102">
        <v>0</v>
      </c>
      <c r="F8" s="102">
        <v>0</v>
      </c>
      <c r="G8" s="102">
        <v>0</v>
      </c>
      <c r="H8" s="102">
        <v>0</v>
      </c>
      <c r="I8" s="102">
        <v>0</v>
      </c>
      <c r="J8" s="102">
        <v>0</v>
      </c>
      <c r="K8" s="102">
        <v>0</v>
      </c>
      <c r="L8" s="102">
        <v>0</v>
      </c>
      <c r="M8" s="102">
        <v>0</v>
      </c>
      <c r="N8" s="102">
        <v>0</v>
      </c>
      <c r="O8" s="102">
        <f t="shared" ref="O8:O21" si="0">SUM(C8:N8)</f>
        <v>0</v>
      </c>
      <c r="P8" s="102">
        <v>8</v>
      </c>
      <c r="Q8" s="103" t="str">
        <f t="shared" ref="Q8:Q22" si="1">IF(O8*P8&lt;&gt;0,O8/P8,"0%")</f>
        <v>0%</v>
      </c>
    </row>
    <row r="9" spans="1:17" s="413" customFormat="1" ht="30" customHeight="1">
      <c r="A9" s="110" t="s">
        <v>591</v>
      </c>
      <c r="B9" s="111" t="s">
        <v>592</v>
      </c>
      <c r="C9" s="102">
        <v>0</v>
      </c>
      <c r="D9" s="102">
        <v>0</v>
      </c>
      <c r="E9" s="102">
        <v>29</v>
      </c>
      <c r="F9" s="102">
        <v>0</v>
      </c>
      <c r="G9" s="102">
        <v>1644</v>
      </c>
      <c r="H9" s="102">
        <v>3756</v>
      </c>
      <c r="I9" s="102">
        <v>19453</v>
      </c>
      <c r="J9" s="102">
        <v>17303</v>
      </c>
      <c r="K9" s="102">
        <v>8158</v>
      </c>
      <c r="L9" s="102">
        <v>6387</v>
      </c>
      <c r="M9" s="102">
        <v>1698</v>
      </c>
      <c r="N9" s="102">
        <v>14</v>
      </c>
      <c r="O9" s="102">
        <f t="shared" si="0"/>
        <v>58442</v>
      </c>
      <c r="P9" s="102">
        <v>48184</v>
      </c>
      <c r="Q9" s="103">
        <f t="shared" si="1"/>
        <v>1.2128922463888427</v>
      </c>
    </row>
    <row r="10" spans="1:17" ht="30" customHeight="1">
      <c r="A10" s="110" t="s">
        <v>593</v>
      </c>
      <c r="B10" s="111" t="s">
        <v>594</v>
      </c>
      <c r="C10" s="102">
        <v>0</v>
      </c>
      <c r="D10" s="102">
        <v>0</v>
      </c>
      <c r="E10" s="102">
        <v>0</v>
      </c>
      <c r="F10" s="102">
        <v>0</v>
      </c>
      <c r="G10" s="102">
        <v>0</v>
      </c>
      <c r="H10" s="102">
        <v>0</v>
      </c>
      <c r="I10" s="102">
        <v>0</v>
      </c>
      <c r="J10" s="102">
        <v>0</v>
      </c>
      <c r="K10" s="102">
        <v>0</v>
      </c>
      <c r="L10" s="102">
        <v>0</v>
      </c>
      <c r="M10" s="102">
        <v>0</v>
      </c>
      <c r="N10" s="102">
        <v>0</v>
      </c>
      <c r="O10" s="102">
        <f t="shared" si="0"/>
        <v>0</v>
      </c>
      <c r="P10" s="102">
        <v>0</v>
      </c>
      <c r="Q10" s="103" t="str">
        <f t="shared" si="1"/>
        <v>0%</v>
      </c>
    </row>
    <row r="11" spans="1:17" ht="30" customHeight="1">
      <c r="A11" s="110" t="s">
        <v>595</v>
      </c>
      <c r="B11" s="111" t="s">
        <v>596</v>
      </c>
      <c r="C11" s="102">
        <v>0</v>
      </c>
      <c r="D11" s="102">
        <v>0</v>
      </c>
      <c r="E11" s="102">
        <v>0</v>
      </c>
      <c r="F11" s="102">
        <v>0</v>
      </c>
      <c r="G11" s="102">
        <v>0</v>
      </c>
      <c r="H11" s="102">
        <v>0</v>
      </c>
      <c r="I11" s="102">
        <v>0</v>
      </c>
      <c r="J11" s="102">
        <v>0</v>
      </c>
      <c r="K11" s="102">
        <v>0</v>
      </c>
      <c r="L11" s="102">
        <v>0</v>
      </c>
      <c r="M11" s="102">
        <v>0</v>
      </c>
      <c r="N11" s="102">
        <v>0</v>
      </c>
      <c r="O11" s="102">
        <f t="shared" si="0"/>
        <v>0</v>
      </c>
      <c r="P11" s="102">
        <v>0</v>
      </c>
      <c r="Q11" s="103" t="str">
        <f t="shared" si="1"/>
        <v>0%</v>
      </c>
    </row>
    <row r="12" spans="1:17" ht="30" customHeight="1">
      <c r="A12" s="110" t="s">
        <v>597</v>
      </c>
      <c r="B12" s="111" t="s">
        <v>598</v>
      </c>
      <c r="C12" s="102">
        <v>935</v>
      </c>
      <c r="D12" s="102">
        <v>2719</v>
      </c>
      <c r="E12" s="102">
        <v>9907</v>
      </c>
      <c r="F12" s="102">
        <v>13735</v>
      </c>
      <c r="G12" s="102">
        <v>8205</v>
      </c>
      <c r="H12" s="102">
        <v>3793</v>
      </c>
      <c r="I12" s="102">
        <v>13894</v>
      </c>
      <c r="J12" s="102">
        <v>3926</v>
      </c>
      <c r="K12" s="102">
        <v>11310</v>
      </c>
      <c r="L12" s="102">
        <v>13138</v>
      </c>
      <c r="M12" s="102">
        <v>15928</v>
      </c>
      <c r="N12" s="102">
        <v>3461</v>
      </c>
      <c r="O12" s="102">
        <f t="shared" si="0"/>
        <v>100951</v>
      </c>
      <c r="P12" s="102">
        <v>86053</v>
      </c>
      <c r="Q12" s="103">
        <f t="shared" si="1"/>
        <v>1.1731258642929356</v>
      </c>
    </row>
    <row r="13" spans="1:17" ht="30" customHeight="1">
      <c r="A13" s="110" t="s">
        <v>599</v>
      </c>
      <c r="B13" s="111" t="s">
        <v>600</v>
      </c>
      <c r="C13" s="102">
        <v>0</v>
      </c>
      <c r="D13" s="102">
        <v>0</v>
      </c>
      <c r="E13" s="102">
        <v>0</v>
      </c>
      <c r="F13" s="102">
        <v>0</v>
      </c>
      <c r="G13" s="102">
        <v>0</v>
      </c>
      <c r="H13" s="102">
        <v>0</v>
      </c>
      <c r="I13" s="102">
        <v>0</v>
      </c>
      <c r="J13" s="102">
        <v>0</v>
      </c>
      <c r="K13" s="102">
        <v>0</v>
      </c>
      <c r="L13" s="102">
        <v>0</v>
      </c>
      <c r="M13" s="102">
        <v>0</v>
      </c>
      <c r="N13" s="102">
        <v>0</v>
      </c>
      <c r="O13" s="102">
        <f t="shared" si="0"/>
        <v>0</v>
      </c>
      <c r="P13" s="102">
        <v>0</v>
      </c>
      <c r="Q13" s="103" t="str">
        <f t="shared" si="1"/>
        <v>0%</v>
      </c>
    </row>
    <row r="14" spans="1:17" ht="30" customHeight="1">
      <c r="A14" s="110" t="s">
        <v>601</v>
      </c>
      <c r="B14" s="111" t="s">
        <v>602</v>
      </c>
      <c r="C14" s="102">
        <v>3746</v>
      </c>
      <c r="D14" s="102">
        <v>3010</v>
      </c>
      <c r="E14" s="102">
        <v>2408</v>
      </c>
      <c r="F14" s="102">
        <v>6604</v>
      </c>
      <c r="G14" s="102">
        <v>37895</v>
      </c>
      <c r="H14" s="102">
        <v>22351</v>
      </c>
      <c r="I14" s="102">
        <v>20488</v>
      </c>
      <c r="J14" s="102">
        <v>11316</v>
      </c>
      <c r="K14" s="102">
        <v>4905</v>
      </c>
      <c r="L14" s="102">
        <v>7621</v>
      </c>
      <c r="M14" s="102">
        <v>12762</v>
      </c>
      <c r="N14" s="102">
        <v>5932</v>
      </c>
      <c r="O14" s="102">
        <f t="shared" si="0"/>
        <v>139038</v>
      </c>
      <c r="P14" s="102">
        <v>153857</v>
      </c>
      <c r="Q14" s="103">
        <f t="shared" si="1"/>
        <v>0.90368329032803185</v>
      </c>
    </row>
    <row r="15" spans="1:17" ht="30" customHeight="1">
      <c r="A15" s="110" t="s">
        <v>603</v>
      </c>
      <c r="B15" s="111" t="s">
        <v>604</v>
      </c>
      <c r="C15" s="102">
        <v>5555</v>
      </c>
      <c r="D15" s="102">
        <v>2569</v>
      </c>
      <c r="E15" s="102">
        <v>692</v>
      </c>
      <c r="F15" s="102">
        <v>0</v>
      </c>
      <c r="G15" s="102">
        <v>56956</v>
      </c>
      <c r="H15" s="102">
        <v>75553</v>
      </c>
      <c r="I15" s="102">
        <v>42258</v>
      </c>
      <c r="J15" s="102">
        <v>124932</v>
      </c>
      <c r="K15" s="102">
        <v>173011</v>
      </c>
      <c r="L15" s="102">
        <v>108490</v>
      </c>
      <c r="M15" s="102">
        <v>155694</v>
      </c>
      <c r="N15" s="102">
        <v>27270</v>
      </c>
      <c r="O15" s="102">
        <f t="shared" si="0"/>
        <v>772980</v>
      </c>
      <c r="P15" s="102">
        <v>683214</v>
      </c>
      <c r="Q15" s="103">
        <f t="shared" si="1"/>
        <v>1.1313878228490635</v>
      </c>
    </row>
    <row r="16" spans="1:17" ht="30" customHeight="1">
      <c r="A16" s="110" t="s">
        <v>605</v>
      </c>
      <c r="B16" s="111" t="s">
        <v>606</v>
      </c>
      <c r="C16" s="102">
        <v>262</v>
      </c>
      <c r="D16" s="102">
        <v>236</v>
      </c>
      <c r="E16" s="102">
        <v>1811</v>
      </c>
      <c r="F16" s="102">
        <v>2039</v>
      </c>
      <c r="G16" s="102">
        <v>1936</v>
      </c>
      <c r="H16" s="102">
        <v>1399</v>
      </c>
      <c r="I16" s="102">
        <v>4491</v>
      </c>
      <c r="J16" s="102">
        <v>2782</v>
      </c>
      <c r="K16" s="102">
        <v>7013</v>
      </c>
      <c r="L16" s="102">
        <v>3126</v>
      </c>
      <c r="M16" s="102">
        <v>5544</v>
      </c>
      <c r="N16" s="102">
        <v>1662</v>
      </c>
      <c r="O16" s="102">
        <f t="shared" si="0"/>
        <v>32301</v>
      </c>
      <c r="P16" s="102">
        <v>27898</v>
      </c>
      <c r="Q16" s="103">
        <f t="shared" si="1"/>
        <v>1.1578249336870026</v>
      </c>
    </row>
    <row r="17" spans="1:17" ht="30" customHeight="1">
      <c r="A17" s="110" t="s">
        <v>607</v>
      </c>
      <c r="B17" s="111" t="s">
        <v>608</v>
      </c>
      <c r="C17" s="102">
        <v>3892</v>
      </c>
      <c r="D17" s="102">
        <v>1440</v>
      </c>
      <c r="E17" s="102">
        <v>858</v>
      </c>
      <c r="F17" s="102">
        <v>6930</v>
      </c>
      <c r="G17" s="102">
        <v>9197</v>
      </c>
      <c r="H17" s="102">
        <v>7095</v>
      </c>
      <c r="I17" s="102">
        <v>20119</v>
      </c>
      <c r="J17" s="102">
        <v>12548</v>
      </c>
      <c r="K17" s="102">
        <v>10848</v>
      </c>
      <c r="L17" s="102">
        <v>6377</v>
      </c>
      <c r="M17" s="102">
        <v>4769</v>
      </c>
      <c r="N17" s="102">
        <v>710</v>
      </c>
      <c r="O17" s="102">
        <f t="shared" si="0"/>
        <v>84783</v>
      </c>
      <c r="P17" s="102">
        <v>89645</v>
      </c>
      <c r="Q17" s="103">
        <f t="shared" si="1"/>
        <v>0.94576384628255894</v>
      </c>
    </row>
    <row r="18" spans="1:17" ht="30" customHeight="1">
      <c r="A18" s="110" t="s">
        <v>609</v>
      </c>
      <c r="B18" s="111" t="s">
        <v>610</v>
      </c>
      <c r="C18" s="102">
        <v>506</v>
      </c>
      <c r="D18" s="102">
        <v>155</v>
      </c>
      <c r="E18" s="102">
        <v>952</v>
      </c>
      <c r="F18" s="102">
        <v>8089</v>
      </c>
      <c r="G18" s="102">
        <v>25072</v>
      </c>
      <c r="H18" s="102">
        <v>15916</v>
      </c>
      <c r="I18" s="102">
        <v>3213</v>
      </c>
      <c r="J18" s="102">
        <v>1822</v>
      </c>
      <c r="K18" s="102">
        <v>1021</v>
      </c>
      <c r="L18" s="102">
        <v>27720</v>
      </c>
      <c r="M18" s="102">
        <v>48629</v>
      </c>
      <c r="N18" s="102">
        <v>23859</v>
      </c>
      <c r="O18" s="102">
        <f t="shared" si="0"/>
        <v>156954</v>
      </c>
      <c r="P18" s="102">
        <v>156586</v>
      </c>
      <c r="Q18" s="103">
        <f t="shared" si="1"/>
        <v>1.0023501462455136</v>
      </c>
    </row>
    <row r="19" spans="1:17" ht="30" customHeight="1">
      <c r="A19" s="110" t="s">
        <v>611</v>
      </c>
      <c r="B19" s="111" t="s">
        <v>612</v>
      </c>
      <c r="C19" s="102">
        <v>381</v>
      </c>
      <c r="D19" s="102">
        <v>822</v>
      </c>
      <c r="E19" s="102">
        <v>2416</v>
      </c>
      <c r="F19" s="102">
        <v>967</v>
      </c>
      <c r="G19" s="102">
        <v>1452</v>
      </c>
      <c r="H19" s="102">
        <v>710</v>
      </c>
      <c r="I19" s="102">
        <v>1064</v>
      </c>
      <c r="J19" s="102">
        <v>25</v>
      </c>
      <c r="K19" s="102">
        <v>89</v>
      </c>
      <c r="L19" s="102">
        <v>431</v>
      </c>
      <c r="M19" s="102">
        <v>271</v>
      </c>
      <c r="N19" s="102">
        <v>0</v>
      </c>
      <c r="O19" s="102">
        <f t="shared" si="0"/>
        <v>8628</v>
      </c>
      <c r="P19" s="102">
        <v>6103</v>
      </c>
      <c r="Q19" s="103">
        <f t="shared" si="1"/>
        <v>1.4137309519908241</v>
      </c>
    </row>
    <row r="20" spans="1:17" ht="30" customHeight="1">
      <c r="A20" s="110" t="s">
        <v>613</v>
      </c>
      <c r="B20" s="111" t="s">
        <v>614</v>
      </c>
      <c r="C20" s="102">
        <v>2841</v>
      </c>
      <c r="D20" s="102">
        <v>2710</v>
      </c>
      <c r="E20" s="102">
        <v>3853</v>
      </c>
      <c r="F20" s="102">
        <v>13308</v>
      </c>
      <c r="G20" s="102">
        <v>4866</v>
      </c>
      <c r="H20" s="102">
        <v>4725</v>
      </c>
      <c r="I20" s="102">
        <v>16198</v>
      </c>
      <c r="J20" s="102">
        <v>7603</v>
      </c>
      <c r="K20" s="102">
        <v>6631</v>
      </c>
      <c r="L20" s="102">
        <v>3627</v>
      </c>
      <c r="M20" s="102">
        <v>1736</v>
      </c>
      <c r="N20" s="102">
        <v>1795</v>
      </c>
      <c r="O20" s="102">
        <f t="shared" si="0"/>
        <v>69893</v>
      </c>
      <c r="P20" s="102">
        <v>86734</v>
      </c>
      <c r="Q20" s="103">
        <f t="shared" si="1"/>
        <v>0.80583162312357326</v>
      </c>
    </row>
    <row r="21" spans="1:17" ht="30" customHeight="1">
      <c r="A21" s="110" t="s">
        <v>615</v>
      </c>
      <c r="B21" s="111" t="s">
        <v>616</v>
      </c>
      <c r="C21" s="102">
        <v>337</v>
      </c>
      <c r="D21" s="102">
        <v>244</v>
      </c>
      <c r="E21" s="102">
        <v>382</v>
      </c>
      <c r="F21" s="102">
        <v>335</v>
      </c>
      <c r="G21" s="102">
        <v>1822</v>
      </c>
      <c r="H21" s="102">
        <v>6978</v>
      </c>
      <c r="I21" s="102">
        <v>24552</v>
      </c>
      <c r="J21" s="102">
        <v>20581</v>
      </c>
      <c r="K21" s="102">
        <v>859</v>
      </c>
      <c r="L21" s="102">
        <v>1138</v>
      </c>
      <c r="M21" s="102">
        <v>281</v>
      </c>
      <c r="N21" s="102">
        <v>368</v>
      </c>
      <c r="O21" s="102">
        <f t="shared" si="0"/>
        <v>57877</v>
      </c>
      <c r="P21" s="102">
        <v>46194</v>
      </c>
      <c r="Q21" s="103">
        <f t="shared" si="1"/>
        <v>1.2529116335454822</v>
      </c>
    </row>
    <row r="22" spans="1:17" ht="30" customHeight="1">
      <c r="A22" s="555" t="s">
        <v>617</v>
      </c>
      <c r="B22" s="555"/>
      <c r="C22" s="102">
        <f t="shared" ref="C22:O22" si="2">SUM(C7:C21)</f>
        <v>83869</v>
      </c>
      <c r="D22" s="102">
        <f t="shared" si="2"/>
        <v>65706</v>
      </c>
      <c r="E22" s="102">
        <f t="shared" si="2"/>
        <v>116206</v>
      </c>
      <c r="F22" s="102">
        <f t="shared" si="2"/>
        <v>133826</v>
      </c>
      <c r="G22" s="102">
        <f t="shared" si="2"/>
        <v>219302</v>
      </c>
      <c r="H22" s="102">
        <f t="shared" si="2"/>
        <v>233412</v>
      </c>
      <c r="I22" s="102">
        <f t="shared" si="2"/>
        <v>165808</v>
      </c>
      <c r="J22" s="102">
        <f t="shared" si="2"/>
        <v>202851</v>
      </c>
      <c r="K22" s="102">
        <f t="shared" si="2"/>
        <v>328522</v>
      </c>
      <c r="L22" s="102">
        <f t="shared" si="2"/>
        <v>307511</v>
      </c>
      <c r="M22" s="102">
        <f t="shared" si="2"/>
        <v>364070</v>
      </c>
      <c r="N22" s="102">
        <f t="shared" si="2"/>
        <v>142401</v>
      </c>
      <c r="O22" s="102">
        <f t="shared" si="2"/>
        <v>2363484</v>
      </c>
      <c r="P22" s="102">
        <f>SUM(P7:P21)</f>
        <v>2156420</v>
      </c>
      <c r="Q22" s="103">
        <f t="shared" si="1"/>
        <v>1.0960221107205461</v>
      </c>
    </row>
    <row r="23" spans="1:17" ht="30" customHeight="1">
      <c r="A23" s="553" t="s">
        <v>618</v>
      </c>
      <c r="B23" s="553"/>
      <c r="C23" s="102">
        <v>149893</v>
      </c>
      <c r="D23" s="102">
        <v>71983</v>
      </c>
      <c r="E23" s="102">
        <v>106390</v>
      </c>
      <c r="F23" s="102">
        <v>117038</v>
      </c>
      <c r="G23" s="102">
        <v>133009</v>
      </c>
      <c r="H23" s="102">
        <v>219139</v>
      </c>
      <c r="I23" s="102">
        <v>149305</v>
      </c>
      <c r="J23" s="102">
        <v>174307</v>
      </c>
      <c r="K23" s="102">
        <v>338520</v>
      </c>
      <c r="L23" s="102">
        <v>217785</v>
      </c>
      <c r="M23" s="102">
        <v>335297</v>
      </c>
      <c r="N23" s="102">
        <v>143754</v>
      </c>
      <c r="O23" s="102">
        <f>SUM(C23:N23)</f>
        <v>2156420</v>
      </c>
      <c r="P23" s="556"/>
      <c r="Q23" s="557"/>
    </row>
    <row r="24" spans="1:17" ht="30" customHeight="1">
      <c r="A24" s="553" t="s">
        <v>558</v>
      </c>
      <c r="B24" s="553"/>
      <c r="C24" s="104">
        <f t="shared" ref="C24:O24" si="3">C22/C23</f>
        <v>0.55952579506714795</v>
      </c>
      <c r="D24" s="104">
        <f t="shared" si="3"/>
        <v>0.91279885528527571</v>
      </c>
      <c r="E24" s="104">
        <f t="shared" si="3"/>
        <v>1.0922643105555034</v>
      </c>
      <c r="F24" s="104">
        <f t="shared" si="3"/>
        <v>1.1434405919444968</v>
      </c>
      <c r="G24" s="104">
        <f t="shared" si="3"/>
        <v>1.6487756467607455</v>
      </c>
      <c r="H24" s="104">
        <f t="shared" si="3"/>
        <v>1.0651321763812009</v>
      </c>
      <c r="I24" s="104">
        <f t="shared" si="3"/>
        <v>1.110532132212585</v>
      </c>
      <c r="J24" s="104">
        <f t="shared" si="3"/>
        <v>1.1637570493439735</v>
      </c>
      <c r="K24" s="104">
        <f t="shared" si="3"/>
        <v>0.97046555594942696</v>
      </c>
      <c r="L24" s="104">
        <f t="shared" si="3"/>
        <v>1.4119934798080676</v>
      </c>
      <c r="M24" s="104">
        <f t="shared" si="3"/>
        <v>1.0858134728315494</v>
      </c>
      <c r="N24" s="104">
        <f t="shared" si="3"/>
        <v>0.99058808798363873</v>
      </c>
      <c r="O24" s="104">
        <f t="shared" si="3"/>
        <v>1.0960221107205461</v>
      </c>
      <c r="P24" s="558"/>
      <c r="Q24" s="559"/>
    </row>
    <row r="25" spans="1:17" ht="18.95" customHeight="1">
      <c r="M25" s="113"/>
      <c r="O25" s="412" t="s">
        <v>580</v>
      </c>
    </row>
  </sheetData>
  <mergeCells count="6">
    <mergeCell ref="O5:Q5"/>
    <mergeCell ref="A6:B6"/>
    <mergeCell ref="A22:B22"/>
    <mergeCell ref="A23:B23"/>
    <mergeCell ref="P23:Q24"/>
    <mergeCell ref="A24:B24"/>
  </mergeCells>
  <phoneticPr fontId="1"/>
  <pageMargins left="0.78740157480314965" right="0.39370078740157483" top="0.39370078740157483" bottom="0.39370078740157483" header="0" footer="0"/>
  <pageSetup paperSize="9" scale="77" orientation="landscape" r:id="rId1"/>
  <headerFooter scaleWithDoc="0" alignWithMargins="0">
    <oddFooter>&amp;C&amp;"ＭＳ 明朝,標準"&amp;10－１２－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view="pageLayout" zoomScaleNormal="100" workbookViewId="0">
      <selection activeCell="B2" sqref="B2"/>
    </sheetView>
  </sheetViews>
  <sheetFormatPr defaultRowHeight="14.25"/>
  <cols>
    <col min="1" max="1" width="11.375" style="101" customWidth="1"/>
    <col min="2" max="12" width="11.375" style="412" customWidth="1"/>
    <col min="13" max="16384" width="9" style="412"/>
  </cols>
  <sheetData>
    <row r="2" spans="1:12" ht="31.5" customHeight="1">
      <c r="A2" s="108" t="s">
        <v>623</v>
      </c>
    </row>
    <row r="3" spans="1:12" ht="30.75" customHeight="1">
      <c r="A3" s="412"/>
      <c r="K3" s="549" t="s">
        <v>584</v>
      </c>
      <c r="L3" s="549"/>
    </row>
    <row r="4" spans="1:12" ht="30.75" customHeight="1">
      <c r="A4" s="415" t="s">
        <v>624</v>
      </c>
      <c r="B4" s="415" t="s">
        <v>625</v>
      </c>
      <c r="C4" s="415" t="s">
        <v>626</v>
      </c>
      <c r="D4" s="415" t="s">
        <v>627</v>
      </c>
      <c r="E4" s="415" t="s">
        <v>628</v>
      </c>
      <c r="F4" s="415" t="s">
        <v>629</v>
      </c>
      <c r="G4" s="415" t="s">
        <v>630</v>
      </c>
      <c r="H4" s="415" t="s">
        <v>631</v>
      </c>
      <c r="I4" s="415" t="s">
        <v>633</v>
      </c>
      <c r="J4" s="415" t="s">
        <v>634</v>
      </c>
      <c r="K4" s="415" t="s">
        <v>585</v>
      </c>
      <c r="L4" s="415" t="s">
        <v>586</v>
      </c>
    </row>
    <row r="5" spans="1:12" ht="30.75" customHeight="1">
      <c r="A5" s="416" t="s">
        <v>635</v>
      </c>
      <c r="B5" s="102">
        <v>34041</v>
      </c>
      <c r="C5" s="102">
        <v>3006</v>
      </c>
      <c r="D5" s="102">
        <v>7757</v>
      </c>
      <c r="E5" s="102">
        <v>20868</v>
      </c>
      <c r="F5" s="102">
        <v>23289</v>
      </c>
      <c r="G5" s="102">
        <v>8505</v>
      </c>
      <c r="H5" s="102">
        <v>59</v>
      </c>
      <c r="I5" s="102">
        <v>49590</v>
      </c>
      <c r="J5" s="102">
        <f t="shared" ref="J5:J16" si="0">SUM(B5:I5)</f>
        <v>147115</v>
      </c>
      <c r="K5" s="102">
        <v>280336</v>
      </c>
      <c r="L5" s="103">
        <f>IF(J5*K5&lt;&gt;0,J5/K5,"0%")</f>
        <v>0.5247809771131785</v>
      </c>
    </row>
    <row r="6" spans="1:12" ht="30.75" customHeight="1">
      <c r="A6" s="416" t="s">
        <v>636</v>
      </c>
      <c r="B6" s="102">
        <v>56646</v>
      </c>
      <c r="C6" s="102">
        <v>5366</v>
      </c>
      <c r="D6" s="102">
        <v>16549</v>
      </c>
      <c r="E6" s="102">
        <v>1053</v>
      </c>
      <c r="F6" s="102">
        <v>48052</v>
      </c>
      <c r="G6" s="102">
        <v>14287</v>
      </c>
      <c r="H6" s="102">
        <v>43</v>
      </c>
      <c r="I6" s="102">
        <v>91632</v>
      </c>
      <c r="J6" s="102">
        <f t="shared" si="0"/>
        <v>233628</v>
      </c>
      <c r="K6" s="102">
        <v>174610</v>
      </c>
      <c r="L6" s="103">
        <f t="shared" ref="L6:L17" si="1">IF(J6*K6&lt;&gt;0,J6/K6,"0%")</f>
        <v>1.3379989691312066</v>
      </c>
    </row>
    <row r="7" spans="1:12" ht="30.75" customHeight="1">
      <c r="A7" s="416" t="s">
        <v>637</v>
      </c>
      <c r="B7" s="102">
        <v>42800</v>
      </c>
      <c r="C7" s="102">
        <v>9231</v>
      </c>
      <c r="D7" s="102">
        <v>20914</v>
      </c>
      <c r="E7" s="102">
        <v>2917</v>
      </c>
      <c r="F7" s="102">
        <v>61700</v>
      </c>
      <c r="G7" s="102">
        <v>27914</v>
      </c>
      <c r="H7" s="102">
        <v>402</v>
      </c>
      <c r="I7" s="102">
        <v>129798</v>
      </c>
      <c r="J7" s="102">
        <f t="shared" si="0"/>
        <v>295676</v>
      </c>
      <c r="K7" s="102">
        <v>261485</v>
      </c>
      <c r="L7" s="103">
        <f t="shared" si="1"/>
        <v>1.1307570223913417</v>
      </c>
    </row>
    <row r="8" spans="1:12" ht="30.75" customHeight="1">
      <c r="A8" s="416" t="s">
        <v>638</v>
      </c>
      <c r="B8" s="102">
        <v>44363</v>
      </c>
      <c r="C8" s="102">
        <v>3581</v>
      </c>
      <c r="D8" s="102">
        <v>15481</v>
      </c>
      <c r="E8" s="102">
        <v>46798</v>
      </c>
      <c r="F8" s="102">
        <v>48772</v>
      </c>
      <c r="G8" s="102">
        <v>23134</v>
      </c>
      <c r="H8" s="102">
        <v>1807</v>
      </c>
      <c r="I8" s="102">
        <v>81105</v>
      </c>
      <c r="J8" s="102">
        <f t="shared" si="0"/>
        <v>265041</v>
      </c>
      <c r="K8" s="102">
        <v>257593</v>
      </c>
      <c r="L8" s="103">
        <f t="shared" si="1"/>
        <v>1.0289138291801407</v>
      </c>
    </row>
    <row r="9" spans="1:12" ht="30.75" customHeight="1">
      <c r="A9" s="416" t="s">
        <v>639</v>
      </c>
      <c r="B9" s="102">
        <v>100626</v>
      </c>
      <c r="C9" s="102">
        <v>7923</v>
      </c>
      <c r="D9" s="102">
        <v>10357</v>
      </c>
      <c r="E9" s="102">
        <v>71955</v>
      </c>
      <c r="F9" s="102">
        <v>86266</v>
      </c>
      <c r="G9" s="102">
        <v>62121</v>
      </c>
      <c r="H9" s="102">
        <v>3811</v>
      </c>
      <c r="I9" s="102">
        <v>128034</v>
      </c>
      <c r="J9" s="102">
        <f t="shared" si="0"/>
        <v>471093</v>
      </c>
      <c r="K9" s="102">
        <v>422484</v>
      </c>
      <c r="L9" s="103">
        <f t="shared" si="1"/>
        <v>1.1150552446956572</v>
      </c>
    </row>
    <row r="10" spans="1:12" ht="30.75" customHeight="1">
      <c r="A10" s="416" t="s">
        <v>640</v>
      </c>
      <c r="B10" s="102">
        <v>143324</v>
      </c>
      <c r="C10" s="102">
        <v>6974</v>
      </c>
      <c r="D10" s="102">
        <v>10464</v>
      </c>
      <c r="E10" s="102">
        <v>47941</v>
      </c>
      <c r="F10" s="102">
        <v>56024</v>
      </c>
      <c r="G10" s="102">
        <v>35558</v>
      </c>
      <c r="H10" s="102">
        <v>2521</v>
      </c>
      <c r="I10" s="102">
        <v>181009</v>
      </c>
      <c r="J10" s="102">
        <f t="shared" si="0"/>
        <v>483815</v>
      </c>
      <c r="K10" s="102">
        <v>614621</v>
      </c>
      <c r="L10" s="103">
        <f t="shared" si="1"/>
        <v>0.78717616222029507</v>
      </c>
    </row>
    <row r="11" spans="1:12" ht="30.75" customHeight="1">
      <c r="A11" s="416" t="s">
        <v>641</v>
      </c>
      <c r="B11" s="102">
        <v>90797</v>
      </c>
      <c r="C11" s="102">
        <v>15351</v>
      </c>
      <c r="D11" s="102">
        <v>9442</v>
      </c>
      <c r="E11" s="102">
        <v>62782</v>
      </c>
      <c r="F11" s="102">
        <v>21154</v>
      </c>
      <c r="G11" s="102">
        <v>15755</v>
      </c>
      <c r="H11" s="102">
        <v>4099</v>
      </c>
      <c r="I11" s="102">
        <v>56334</v>
      </c>
      <c r="J11" s="102">
        <f t="shared" si="0"/>
        <v>275714</v>
      </c>
      <c r="K11" s="102">
        <v>276367</v>
      </c>
      <c r="L11" s="103">
        <f t="shared" si="1"/>
        <v>0.997637199810397</v>
      </c>
    </row>
    <row r="12" spans="1:12" ht="30.75" customHeight="1">
      <c r="A12" s="416" t="s">
        <v>642</v>
      </c>
      <c r="B12" s="102">
        <v>165483</v>
      </c>
      <c r="C12" s="102">
        <v>7840</v>
      </c>
      <c r="D12" s="102">
        <v>4252</v>
      </c>
      <c r="E12" s="102">
        <v>51665</v>
      </c>
      <c r="F12" s="102">
        <v>20592</v>
      </c>
      <c r="G12" s="102">
        <v>6333</v>
      </c>
      <c r="H12" s="102">
        <v>1238</v>
      </c>
      <c r="I12" s="102">
        <v>10406</v>
      </c>
      <c r="J12" s="102">
        <f t="shared" si="0"/>
        <v>267809</v>
      </c>
      <c r="K12" s="102">
        <v>276079</v>
      </c>
      <c r="L12" s="103">
        <f t="shared" si="1"/>
        <v>0.97004480601566945</v>
      </c>
    </row>
    <row r="13" spans="1:12" ht="30.75" customHeight="1">
      <c r="A13" s="416" t="s">
        <v>643</v>
      </c>
      <c r="B13" s="102">
        <v>271591</v>
      </c>
      <c r="C13" s="102">
        <v>10641</v>
      </c>
      <c r="D13" s="102">
        <v>7162</v>
      </c>
      <c r="E13" s="102">
        <v>64702</v>
      </c>
      <c r="F13" s="102">
        <v>27586</v>
      </c>
      <c r="G13" s="102">
        <v>14061</v>
      </c>
      <c r="H13" s="102">
        <v>1828</v>
      </c>
      <c r="I13" s="102">
        <v>70510</v>
      </c>
      <c r="J13" s="102">
        <f t="shared" si="0"/>
        <v>468081</v>
      </c>
      <c r="K13" s="102">
        <v>613409</v>
      </c>
      <c r="L13" s="103">
        <f t="shared" si="1"/>
        <v>0.76308140245741418</v>
      </c>
    </row>
    <row r="14" spans="1:12" ht="30.75" customHeight="1">
      <c r="A14" s="416" t="s">
        <v>644</v>
      </c>
      <c r="B14" s="102">
        <v>143788</v>
      </c>
      <c r="C14" s="102">
        <v>4637</v>
      </c>
      <c r="D14" s="102">
        <v>9734</v>
      </c>
      <c r="E14" s="102">
        <v>57021</v>
      </c>
      <c r="F14" s="102">
        <v>49159</v>
      </c>
      <c r="G14" s="102">
        <v>31609</v>
      </c>
      <c r="H14" s="102">
        <v>2561</v>
      </c>
      <c r="I14" s="102">
        <v>49212</v>
      </c>
      <c r="J14" s="102">
        <f t="shared" si="0"/>
        <v>347721</v>
      </c>
      <c r="K14" s="102">
        <v>269073</v>
      </c>
      <c r="L14" s="103">
        <f t="shared" si="1"/>
        <v>1.2922924262189071</v>
      </c>
    </row>
    <row r="15" spans="1:12" ht="30.75" customHeight="1">
      <c r="A15" s="416" t="s">
        <v>645</v>
      </c>
      <c r="B15" s="102">
        <v>179258</v>
      </c>
      <c r="C15" s="102">
        <v>3028</v>
      </c>
      <c r="D15" s="102">
        <v>13473</v>
      </c>
      <c r="E15" s="102">
        <v>48740</v>
      </c>
      <c r="F15" s="102">
        <v>49088</v>
      </c>
      <c r="G15" s="102">
        <v>38884</v>
      </c>
      <c r="H15" s="102">
        <v>1430</v>
      </c>
      <c r="I15" s="102">
        <v>48530</v>
      </c>
      <c r="J15" s="102">
        <f t="shared" si="0"/>
        <v>382431</v>
      </c>
      <c r="K15" s="102">
        <v>404264</v>
      </c>
      <c r="L15" s="103">
        <f t="shared" si="1"/>
        <v>0.94599321235628209</v>
      </c>
    </row>
    <row r="16" spans="1:12" ht="30.75" customHeight="1">
      <c r="A16" s="416" t="s">
        <v>646</v>
      </c>
      <c r="B16" s="102">
        <v>44422</v>
      </c>
      <c r="C16" s="102">
        <v>516</v>
      </c>
      <c r="D16" s="102">
        <v>5762</v>
      </c>
      <c r="E16" s="102">
        <v>10207</v>
      </c>
      <c r="F16" s="102">
        <v>26270</v>
      </c>
      <c r="G16" s="102">
        <v>15911</v>
      </c>
      <c r="H16" s="102">
        <v>447</v>
      </c>
      <c r="I16" s="102">
        <v>24732</v>
      </c>
      <c r="J16" s="102">
        <f t="shared" si="0"/>
        <v>128267</v>
      </c>
      <c r="K16" s="102">
        <v>154458</v>
      </c>
      <c r="L16" s="103">
        <f t="shared" si="1"/>
        <v>0.83043286848204689</v>
      </c>
    </row>
    <row r="17" spans="1:12" ht="30.75" customHeight="1">
      <c r="A17" s="416" t="s">
        <v>647</v>
      </c>
      <c r="B17" s="102">
        <f t="shared" ref="B17:K17" si="2">SUM(B5:B16)</f>
        <v>1317139</v>
      </c>
      <c r="C17" s="102">
        <f t="shared" si="2"/>
        <v>78094</v>
      </c>
      <c r="D17" s="102">
        <f t="shared" si="2"/>
        <v>131347</v>
      </c>
      <c r="E17" s="102">
        <f t="shared" si="2"/>
        <v>486649</v>
      </c>
      <c r="F17" s="102">
        <f t="shared" si="2"/>
        <v>517952</v>
      </c>
      <c r="G17" s="102">
        <f t="shared" si="2"/>
        <v>294072</v>
      </c>
      <c r="H17" s="102">
        <f t="shared" si="2"/>
        <v>20246</v>
      </c>
      <c r="I17" s="102">
        <f t="shared" si="2"/>
        <v>920892</v>
      </c>
      <c r="J17" s="102">
        <f t="shared" si="2"/>
        <v>3766391</v>
      </c>
      <c r="K17" s="102">
        <f t="shared" si="2"/>
        <v>4004779</v>
      </c>
      <c r="L17" s="103">
        <f t="shared" si="1"/>
        <v>0.94047411854686613</v>
      </c>
    </row>
    <row r="18" spans="1:12" ht="30.75" customHeight="1">
      <c r="A18" s="415" t="s">
        <v>618</v>
      </c>
      <c r="B18" s="102">
        <v>1563415</v>
      </c>
      <c r="C18" s="102">
        <v>76065</v>
      </c>
      <c r="D18" s="102">
        <v>115739</v>
      </c>
      <c r="E18" s="102">
        <v>504219</v>
      </c>
      <c r="F18" s="102">
        <v>543253</v>
      </c>
      <c r="G18" s="102">
        <v>317879</v>
      </c>
      <c r="H18" s="102">
        <v>33021</v>
      </c>
      <c r="I18" s="102">
        <v>851188</v>
      </c>
      <c r="J18" s="102">
        <f>SUM(B18:I18)</f>
        <v>4004779</v>
      </c>
      <c r="K18" s="550"/>
      <c r="L18" s="550"/>
    </row>
    <row r="19" spans="1:12" ht="30.75" customHeight="1">
      <c r="A19" s="415" t="s">
        <v>489</v>
      </c>
      <c r="B19" s="104">
        <f t="shared" ref="B19:J19" si="3">B17/B18</f>
        <v>0.84247560628495954</v>
      </c>
      <c r="C19" s="104">
        <f t="shared" si="3"/>
        <v>1.0266745546572011</v>
      </c>
      <c r="D19" s="104">
        <f t="shared" si="3"/>
        <v>1.1348551482214293</v>
      </c>
      <c r="E19" s="104">
        <f t="shared" si="3"/>
        <v>0.96515403029239277</v>
      </c>
      <c r="F19" s="104">
        <f t="shared" si="3"/>
        <v>0.9534268563634255</v>
      </c>
      <c r="G19" s="104">
        <f t="shared" si="3"/>
        <v>0.9251067229983736</v>
      </c>
      <c r="H19" s="104">
        <f t="shared" si="3"/>
        <v>0.61312498107265079</v>
      </c>
      <c r="I19" s="104">
        <f t="shared" si="3"/>
        <v>1.0818902522122023</v>
      </c>
      <c r="J19" s="104">
        <f t="shared" si="3"/>
        <v>0.94047411854686613</v>
      </c>
      <c r="K19" s="550"/>
      <c r="L19" s="550"/>
    </row>
    <row r="20" spans="1:12" ht="19.5" customHeight="1">
      <c r="A20" s="412"/>
      <c r="K20" s="412" t="s">
        <v>580</v>
      </c>
    </row>
  </sheetData>
  <mergeCells count="2">
    <mergeCell ref="K3:L3"/>
    <mergeCell ref="K18:L19"/>
  </mergeCells>
  <phoneticPr fontId="1"/>
  <pageMargins left="0.78740157480314965" right="0.39370078740157483" top="0.39370078740157483" bottom="0.39370078740157483" header="0" footer="0"/>
  <pageSetup paperSize="9" scale="91" orientation="landscape" r:id="rId1"/>
  <headerFooter scaleWithDoc="0"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view="pageLayout" zoomScaleNormal="100" workbookViewId="0">
      <selection activeCell="B2" sqref="B2"/>
    </sheetView>
  </sheetViews>
  <sheetFormatPr defaultRowHeight="14.25"/>
  <cols>
    <col min="1" max="1" width="11.875" style="101" customWidth="1"/>
    <col min="2" max="12" width="11" style="412" customWidth="1"/>
    <col min="13" max="16384" width="9" style="412"/>
  </cols>
  <sheetData>
    <row r="2" spans="1:12" ht="31.7" customHeight="1">
      <c r="A2" s="108" t="s">
        <v>648</v>
      </c>
    </row>
    <row r="3" spans="1:12" ht="31.7" customHeight="1">
      <c r="A3" s="412"/>
      <c r="J3" s="549" t="s">
        <v>622</v>
      </c>
      <c r="K3" s="549"/>
      <c r="L3" s="549"/>
    </row>
    <row r="4" spans="1:12" ht="29.45" customHeight="1">
      <c r="A4" s="417" t="s">
        <v>2039</v>
      </c>
      <c r="B4" s="415" t="s">
        <v>625</v>
      </c>
      <c r="C4" s="415" t="s">
        <v>626</v>
      </c>
      <c r="D4" s="415" t="s">
        <v>627</v>
      </c>
      <c r="E4" s="415" t="s">
        <v>628</v>
      </c>
      <c r="F4" s="415" t="s">
        <v>629</v>
      </c>
      <c r="G4" s="415" t="s">
        <v>630</v>
      </c>
      <c r="H4" s="415" t="s">
        <v>631</v>
      </c>
      <c r="I4" s="415" t="s">
        <v>633</v>
      </c>
      <c r="J4" s="415" t="s">
        <v>634</v>
      </c>
      <c r="K4" s="415" t="s">
        <v>585</v>
      </c>
      <c r="L4" s="415" t="s">
        <v>586</v>
      </c>
    </row>
    <row r="5" spans="1:12" ht="29.45" customHeight="1">
      <c r="A5" s="416" t="s">
        <v>635</v>
      </c>
      <c r="B5" s="102">
        <v>18924</v>
      </c>
      <c r="C5" s="102">
        <v>2619</v>
      </c>
      <c r="D5" s="102">
        <v>4221</v>
      </c>
      <c r="E5" s="102">
        <v>3361</v>
      </c>
      <c r="F5" s="102">
        <v>13659</v>
      </c>
      <c r="G5" s="102">
        <v>4991</v>
      </c>
      <c r="H5" s="102">
        <v>98</v>
      </c>
      <c r="I5" s="102">
        <v>35996</v>
      </c>
      <c r="J5" s="102">
        <f t="shared" ref="J5:J16" si="0">SUM(B5:I5)</f>
        <v>83869</v>
      </c>
      <c r="K5" s="102">
        <v>149893</v>
      </c>
      <c r="L5" s="103">
        <f t="shared" ref="L5:L16" si="1">IF(J5*K5&lt;&gt;0,J5/K5,"0%")</f>
        <v>0.55952579506714795</v>
      </c>
    </row>
    <row r="6" spans="1:12" ht="29.45" customHeight="1">
      <c r="A6" s="416" t="s">
        <v>636</v>
      </c>
      <c r="B6" s="102">
        <v>12691</v>
      </c>
      <c r="C6" s="102">
        <v>5896</v>
      </c>
      <c r="D6" s="102">
        <v>4692</v>
      </c>
      <c r="E6" s="102">
        <v>656</v>
      </c>
      <c r="F6" s="102">
        <v>10421</v>
      </c>
      <c r="G6" s="102">
        <v>4545</v>
      </c>
      <c r="H6" s="102">
        <v>75</v>
      </c>
      <c r="I6" s="102">
        <v>26730</v>
      </c>
      <c r="J6" s="102">
        <f t="shared" si="0"/>
        <v>65706</v>
      </c>
      <c r="K6" s="102">
        <v>71983</v>
      </c>
      <c r="L6" s="103">
        <f t="shared" si="1"/>
        <v>0.91279885528527571</v>
      </c>
    </row>
    <row r="7" spans="1:12" ht="29.45" customHeight="1">
      <c r="A7" s="416" t="s">
        <v>637</v>
      </c>
      <c r="B7" s="102">
        <v>20945</v>
      </c>
      <c r="C7" s="102">
        <v>9152</v>
      </c>
      <c r="D7" s="102">
        <v>8219</v>
      </c>
      <c r="E7" s="102">
        <v>1837</v>
      </c>
      <c r="F7" s="102">
        <v>18152</v>
      </c>
      <c r="G7" s="102">
        <v>8049</v>
      </c>
      <c r="H7" s="102">
        <v>449</v>
      </c>
      <c r="I7" s="102">
        <v>49403</v>
      </c>
      <c r="J7" s="102">
        <f t="shared" si="0"/>
        <v>116206</v>
      </c>
      <c r="K7" s="102">
        <v>106390</v>
      </c>
      <c r="L7" s="103">
        <f t="shared" si="1"/>
        <v>1.0922643105555034</v>
      </c>
    </row>
    <row r="8" spans="1:12" ht="29.45" customHeight="1">
      <c r="A8" s="416" t="s">
        <v>638</v>
      </c>
      <c r="B8" s="102">
        <v>30648</v>
      </c>
      <c r="C8" s="102">
        <v>3573</v>
      </c>
      <c r="D8" s="102">
        <v>7415</v>
      </c>
      <c r="E8" s="102">
        <v>11709</v>
      </c>
      <c r="F8" s="102">
        <v>23086</v>
      </c>
      <c r="G8" s="102">
        <v>11491</v>
      </c>
      <c r="H8" s="102">
        <v>1730</v>
      </c>
      <c r="I8" s="102">
        <v>44174</v>
      </c>
      <c r="J8" s="102">
        <f t="shared" si="0"/>
        <v>133826</v>
      </c>
      <c r="K8" s="102">
        <v>117038</v>
      </c>
      <c r="L8" s="103">
        <f t="shared" si="1"/>
        <v>1.1434405919444968</v>
      </c>
    </row>
    <row r="9" spans="1:12" ht="29.45" customHeight="1">
      <c r="A9" s="416" t="s">
        <v>639</v>
      </c>
      <c r="B9" s="102">
        <v>67345</v>
      </c>
      <c r="C9" s="102">
        <v>5464</v>
      </c>
      <c r="D9" s="102">
        <v>5096</v>
      </c>
      <c r="E9" s="102">
        <v>14157</v>
      </c>
      <c r="F9" s="102">
        <v>29155</v>
      </c>
      <c r="G9" s="102">
        <v>19873</v>
      </c>
      <c r="H9" s="102">
        <v>7478</v>
      </c>
      <c r="I9" s="102">
        <v>70734</v>
      </c>
      <c r="J9" s="102">
        <f t="shared" si="0"/>
        <v>219302</v>
      </c>
      <c r="K9" s="102">
        <v>133009</v>
      </c>
      <c r="L9" s="103">
        <f t="shared" si="1"/>
        <v>1.6487756467607455</v>
      </c>
    </row>
    <row r="10" spans="1:12" ht="29.45" customHeight="1">
      <c r="A10" s="416" t="s">
        <v>640</v>
      </c>
      <c r="B10" s="102">
        <v>70203</v>
      </c>
      <c r="C10" s="102">
        <v>4754</v>
      </c>
      <c r="D10" s="102">
        <v>8523</v>
      </c>
      <c r="E10" s="102">
        <v>10328</v>
      </c>
      <c r="F10" s="102">
        <v>22767</v>
      </c>
      <c r="G10" s="102">
        <v>16667</v>
      </c>
      <c r="H10" s="102">
        <v>4924</v>
      </c>
      <c r="I10" s="102">
        <v>95246</v>
      </c>
      <c r="J10" s="102">
        <f t="shared" si="0"/>
        <v>233412</v>
      </c>
      <c r="K10" s="102">
        <v>219139</v>
      </c>
      <c r="L10" s="103">
        <f t="shared" si="1"/>
        <v>1.0651321763812009</v>
      </c>
    </row>
    <row r="11" spans="1:12" ht="29.45" customHeight="1">
      <c r="A11" s="416" t="s">
        <v>641</v>
      </c>
      <c r="B11" s="102">
        <v>55250</v>
      </c>
      <c r="C11" s="102">
        <v>14591</v>
      </c>
      <c r="D11" s="102">
        <v>10522</v>
      </c>
      <c r="E11" s="102">
        <v>15850</v>
      </c>
      <c r="F11" s="102">
        <v>17207</v>
      </c>
      <c r="G11" s="102">
        <v>11853</v>
      </c>
      <c r="H11" s="102">
        <v>4871</v>
      </c>
      <c r="I11" s="102">
        <v>35664</v>
      </c>
      <c r="J11" s="102">
        <f t="shared" si="0"/>
        <v>165808</v>
      </c>
      <c r="K11" s="102">
        <v>149305</v>
      </c>
      <c r="L11" s="103">
        <f t="shared" si="1"/>
        <v>1.110532132212585</v>
      </c>
    </row>
    <row r="12" spans="1:12" ht="29.45" customHeight="1">
      <c r="A12" s="416" t="s">
        <v>642</v>
      </c>
      <c r="B12" s="102">
        <v>140169</v>
      </c>
      <c r="C12" s="102">
        <v>5451</v>
      </c>
      <c r="D12" s="102">
        <v>7086</v>
      </c>
      <c r="E12" s="102">
        <v>11662</v>
      </c>
      <c r="F12" s="102">
        <v>15964</v>
      </c>
      <c r="G12" s="102">
        <v>5324</v>
      </c>
      <c r="H12" s="102">
        <v>1626</v>
      </c>
      <c r="I12" s="102">
        <v>15569</v>
      </c>
      <c r="J12" s="102">
        <f t="shared" si="0"/>
        <v>202851</v>
      </c>
      <c r="K12" s="102">
        <v>174307</v>
      </c>
      <c r="L12" s="103">
        <f t="shared" si="1"/>
        <v>1.1637570493439735</v>
      </c>
    </row>
    <row r="13" spans="1:12" ht="29.45" customHeight="1">
      <c r="A13" s="416" t="s">
        <v>643</v>
      </c>
      <c r="B13" s="102">
        <v>210222</v>
      </c>
      <c r="C13" s="102">
        <v>8598</v>
      </c>
      <c r="D13" s="102">
        <v>6237</v>
      </c>
      <c r="E13" s="102">
        <v>12964</v>
      </c>
      <c r="F13" s="102">
        <v>19833</v>
      </c>
      <c r="G13" s="102">
        <v>9619</v>
      </c>
      <c r="H13" s="102">
        <v>1161</v>
      </c>
      <c r="I13" s="102">
        <v>59888</v>
      </c>
      <c r="J13" s="102">
        <f t="shared" si="0"/>
        <v>328522</v>
      </c>
      <c r="K13" s="102">
        <v>338520</v>
      </c>
      <c r="L13" s="103">
        <f t="shared" si="1"/>
        <v>0.97046555594942696</v>
      </c>
    </row>
    <row r="14" spans="1:12" ht="29.45" customHeight="1">
      <c r="A14" s="416" t="s">
        <v>644</v>
      </c>
      <c r="B14" s="102">
        <v>137597</v>
      </c>
      <c r="C14" s="102">
        <v>3905</v>
      </c>
      <c r="D14" s="102">
        <v>11096</v>
      </c>
      <c r="E14" s="102">
        <v>14531</v>
      </c>
      <c r="F14" s="102">
        <v>47928</v>
      </c>
      <c r="G14" s="102">
        <v>27282</v>
      </c>
      <c r="H14" s="102">
        <v>2998</v>
      </c>
      <c r="I14" s="102">
        <v>62174</v>
      </c>
      <c r="J14" s="102">
        <f t="shared" si="0"/>
        <v>307511</v>
      </c>
      <c r="K14" s="102">
        <v>217785</v>
      </c>
      <c r="L14" s="103">
        <f t="shared" si="1"/>
        <v>1.4119934798080676</v>
      </c>
    </row>
    <row r="15" spans="1:12" ht="29.45" customHeight="1">
      <c r="A15" s="416" t="s">
        <v>645</v>
      </c>
      <c r="B15" s="102">
        <v>185103</v>
      </c>
      <c r="C15" s="102">
        <v>2021</v>
      </c>
      <c r="D15" s="102">
        <v>15767</v>
      </c>
      <c r="E15" s="102">
        <v>15188</v>
      </c>
      <c r="F15" s="102">
        <v>50283</v>
      </c>
      <c r="G15" s="102">
        <v>28839</v>
      </c>
      <c r="H15" s="102">
        <v>2629</v>
      </c>
      <c r="I15" s="102">
        <v>64240</v>
      </c>
      <c r="J15" s="102">
        <f t="shared" si="0"/>
        <v>364070</v>
      </c>
      <c r="K15" s="102">
        <v>335297</v>
      </c>
      <c r="L15" s="103">
        <f t="shared" si="1"/>
        <v>1.0858134728315494</v>
      </c>
    </row>
    <row r="16" spans="1:12" ht="29.45" customHeight="1">
      <c r="A16" s="416" t="s">
        <v>646</v>
      </c>
      <c r="B16" s="102">
        <v>42112</v>
      </c>
      <c r="C16" s="102">
        <v>471</v>
      </c>
      <c r="D16" s="102">
        <v>8364</v>
      </c>
      <c r="E16" s="102">
        <v>3866</v>
      </c>
      <c r="F16" s="102">
        <v>32219</v>
      </c>
      <c r="G16" s="102">
        <v>14331</v>
      </c>
      <c r="H16" s="102">
        <v>898</v>
      </c>
      <c r="I16" s="102">
        <v>40140</v>
      </c>
      <c r="J16" s="102">
        <f t="shared" si="0"/>
        <v>142401</v>
      </c>
      <c r="K16" s="102">
        <v>143754</v>
      </c>
      <c r="L16" s="103">
        <f t="shared" si="1"/>
        <v>0.99058808798363873</v>
      </c>
    </row>
    <row r="17" spans="1:12" ht="29.45" customHeight="1">
      <c r="A17" s="416" t="s">
        <v>649</v>
      </c>
      <c r="B17" s="102">
        <f t="shared" ref="B17:K17" si="2">SUM(B5:B16)</f>
        <v>991209</v>
      </c>
      <c r="C17" s="102">
        <f t="shared" si="2"/>
        <v>66495</v>
      </c>
      <c r="D17" s="102">
        <f t="shared" si="2"/>
        <v>97238</v>
      </c>
      <c r="E17" s="102">
        <f t="shared" si="2"/>
        <v>116109</v>
      </c>
      <c r="F17" s="102">
        <f t="shared" si="2"/>
        <v>300674</v>
      </c>
      <c r="G17" s="102">
        <f t="shared" si="2"/>
        <v>162864</v>
      </c>
      <c r="H17" s="102">
        <f t="shared" si="2"/>
        <v>28937</v>
      </c>
      <c r="I17" s="102">
        <f t="shared" si="2"/>
        <v>599958</v>
      </c>
      <c r="J17" s="102">
        <f t="shared" si="2"/>
        <v>2363484</v>
      </c>
      <c r="K17" s="102">
        <f t="shared" si="2"/>
        <v>2156420</v>
      </c>
      <c r="L17" s="104">
        <f>J17/K17</f>
        <v>1.0960221107205461</v>
      </c>
    </row>
    <row r="18" spans="1:12" ht="29.45" customHeight="1">
      <c r="A18" s="415" t="s">
        <v>618</v>
      </c>
      <c r="B18" s="102">
        <v>936292</v>
      </c>
      <c r="C18" s="102">
        <v>51909</v>
      </c>
      <c r="D18" s="102">
        <v>79497</v>
      </c>
      <c r="E18" s="102">
        <v>112370</v>
      </c>
      <c r="F18" s="102">
        <v>269903</v>
      </c>
      <c r="G18" s="102">
        <v>153482</v>
      </c>
      <c r="H18" s="102">
        <v>33067</v>
      </c>
      <c r="I18" s="102">
        <v>519900</v>
      </c>
      <c r="J18" s="102">
        <f>SUM(B18:I18)</f>
        <v>2156420</v>
      </c>
      <c r="K18" s="550"/>
      <c r="L18" s="550"/>
    </row>
    <row r="19" spans="1:12" ht="29.45" customHeight="1">
      <c r="A19" s="415" t="s">
        <v>586</v>
      </c>
      <c r="B19" s="104">
        <f t="shared" ref="B19:J19" si="3">B17/B18</f>
        <v>1.0586537105945582</v>
      </c>
      <c r="C19" s="104">
        <f t="shared" si="3"/>
        <v>1.28099173553719</v>
      </c>
      <c r="D19" s="104">
        <f t="shared" si="3"/>
        <v>1.2231656540498383</v>
      </c>
      <c r="E19" s="104">
        <f t="shared" si="3"/>
        <v>1.0332740055174869</v>
      </c>
      <c r="F19" s="104">
        <f t="shared" si="3"/>
        <v>1.1140076249615602</v>
      </c>
      <c r="G19" s="104">
        <f t="shared" si="3"/>
        <v>1.061127689240432</v>
      </c>
      <c r="H19" s="104">
        <f t="shared" si="3"/>
        <v>0.875102065503372</v>
      </c>
      <c r="I19" s="104">
        <f t="shared" si="3"/>
        <v>1.1539873052510099</v>
      </c>
      <c r="J19" s="104">
        <f t="shared" si="3"/>
        <v>1.0960221107205461</v>
      </c>
      <c r="K19" s="550"/>
      <c r="L19" s="550"/>
    </row>
    <row r="20" spans="1:12" ht="29.45" customHeight="1">
      <c r="A20" s="412"/>
      <c r="K20" s="412" t="s">
        <v>580</v>
      </c>
    </row>
  </sheetData>
  <mergeCells count="2">
    <mergeCell ref="J3:L3"/>
    <mergeCell ref="K18:L19"/>
  </mergeCells>
  <phoneticPr fontId="1"/>
  <pageMargins left="0.78740157480314965" right="0.39370078740157483" top="0.39370078740157483" bottom="0.39370078740157483" header="0" footer="0"/>
  <pageSetup paperSize="9" scale="93" orientation="landscape" r:id="rId1"/>
  <headerFooter scaleWithDoc="0"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9" defaultRowHeight="14.25"/>
  <cols>
    <col min="1" max="1" width="12.25" style="114" customWidth="1"/>
    <col min="2" max="2" width="24.625" style="114" customWidth="1"/>
    <col min="3" max="22" width="11.125" style="114" customWidth="1"/>
    <col min="23" max="23" width="11.625" style="114" customWidth="1"/>
    <col min="24" max="49" width="10.625" style="114" customWidth="1"/>
    <col min="50" max="16384" width="9" style="114"/>
  </cols>
  <sheetData>
    <row r="1" spans="1:22" ht="37.5" customHeight="1"/>
    <row r="2" spans="1:22" ht="21.6" customHeight="1">
      <c r="A2" s="561" t="s">
        <v>650</v>
      </c>
      <c r="B2" s="561"/>
      <c r="C2" s="561"/>
      <c r="D2" s="561"/>
    </row>
    <row r="3" spans="1:22" ht="21.6" customHeight="1">
      <c r="A3" s="562" t="s">
        <v>651</v>
      </c>
      <c r="B3" s="562"/>
      <c r="C3" s="562"/>
      <c r="D3" s="562"/>
      <c r="E3" s="562"/>
      <c r="F3" s="562"/>
      <c r="G3" s="562"/>
      <c r="T3" s="563" t="s">
        <v>652</v>
      </c>
      <c r="U3" s="563"/>
      <c r="V3" s="563"/>
    </row>
    <row r="4" spans="1:22" s="119" customFormat="1" ht="32.85" customHeight="1">
      <c r="A4" s="115" t="s">
        <v>653</v>
      </c>
      <c r="B4" s="116" t="s">
        <v>654</v>
      </c>
      <c r="C4" s="117" t="s">
        <v>655</v>
      </c>
      <c r="D4" s="115" t="s">
        <v>656</v>
      </c>
      <c r="E4" s="115" t="s">
        <v>657</v>
      </c>
      <c r="F4" s="115" t="s">
        <v>658</v>
      </c>
      <c r="G4" s="115" t="s">
        <v>659</v>
      </c>
      <c r="H4" s="115" t="s">
        <v>660</v>
      </c>
      <c r="I4" s="115" t="s">
        <v>661</v>
      </c>
      <c r="J4" s="115" t="s">
        <v>662</v>
      </c>
      <c r="K4" s="118" t="s">
        <v>663</v>
      </c>
      <c r="L4" s="115" t="s">
        <v>664</v>
      </c>
      <c r="M4" s="118" t="s">
        <v>665</v>
      </c>
      <c r="N4" s="115" t="s">
        <v>666</v>
      </c>
      <c r="O4" s="115" t="s">
        <v>667</v>
      </c>
      <c r="P4" s="115" t="s">
        <v>668</v>
      </c>
      <c r="Q4" s="115" t="s">
        <v>669</v>
      </c>
      <c r="R4" s="115" t="s">
        <v>670</v>
      </c>
      <c r="S4" s="118" t="s">
        <v>671</v>
      </c>
      <c r="T4" s="118" t="s">
        <v>672</v>
      </c>
      <c r="U4" s="115" t="s">
        <v>670</v>
      </c>
      <c r="V4" s="115" t="s">
        <v>673</v>
      </c>
    </row>
    <row r="5" spans="1:22" ht="24.2" customHeight="1">
      <c r="A5" s="560" t="s">
        <v>674</v>
      </c>
      <c r="B5" s="115" t="s">
        <v>675</v>
      </c>
      <c r="C5" s="120"/>
      <c r="D5" s="120">
        <v>100</v>
      </c>
      <c r="E5" s="120">
        <v>40</v>
      </c>
      <c r="F5" s="120">
        <v>30</v>
      </c>
      <c r="G5" s="120"/>
      <c r="H5" s="120"/>
      <c r="I5" s="120">
        <v>15</v>
      </c>
      <c r="J5" s="120">
        <v>10</v>
      </c>
      <c r="K5" s="120">
        <v>100</v>
      </c>
      <c r="L5" s="120"/>
      <c r="M5" s="120"/>
      <c r="N5" s="120"/>
      <c r="O5" s="120"/>
      <c r="P5" s="120"/>
      <c r="Q5" s="120"/>
      <c r="R5" s="120"/>
      <c r="S5" s="121">
        <f t="shared" ref="S5:S17" si="0">SUM(C5:R5)</f>
        <v>295</v>
      </c>
      <c r="T5" s="120"/>
      <c r="U5" s="120"/>
      <c r="V5" s="121">
        <f t="shared" ref="V5:V42" si="1">SUM(S5:U5)</f>
        <v>295</v>
      </c>
    </row>
    <row r="6" spans="1:22" ht="24.2" customHeight="1">
      <c r="A6" s="560"/>
      <c r="B6" s="115" t="s">
        <v>676</v>
      </c>
      <c r="C6" s="120"/>
      <c r="D6" s="120"/>
      <c r="E6" s="120">
        <v>25</v>
      </c>
      <c r="F6" s="120">
        <v>15</v>
      </c>
      <c r="G6" s="120"/>
      <c r="H6" s="120"/>
      <c r="I6" s="120">
        <v>10</v>
      </c>
      <c r="J6" s="120">
        <v>10</v>
      </c>
      <c r="K6" s="120">
        <v>70</v>
      </c>
      <c r="L6" s="120"/>
      <c r="M6" s="120"/>
      <c r="N6" s="120"/>
      <c r="O6" s="120"/>
      <c r="P6" s="120">
        <v>50</v>
      </c>
      <c r="Q6" s="120"/>
      <c r="R6" s="120"/>
      <c r="S6" s="121">
        <f t="shared" si="0"/>
        <v>180</v>
      </c>
      <c r="T6" s="120"/>
      <c r="U6" s="120"/>
      <c r="V6" s="121">
        <f t="shared" si="1"/>
        <v>180</v>
      </c>
    </row>
    <row r="7" spans="1:22" ht="24.2" customHeight="1">
      <c r="A7" s="560"/>
      <c r="B7" s="115" t="s">
        <v>677</v>
      </c>
      <c r="C7" s="120"/>
      <c r="D7" s="120"/>
      <c r="E7" s="120">
        <v>25</v>
      </c>
      <c r="F7" s="120">
        <v>30</v>
      </c>
      <c r="G7" s="120"/>
      <c r="H7" s="120"/>
      <c r="I7" s="120"/>
      <c r="J7" s="120"/>
      <c r="K7" s="120">
        <v>20</v>
      </c>
      <c r="L7" s="120"/>
      <c r="M7" s="120"/>
      <c r="N7" s="120"/>
      <c r="O7" s="120"/>
      <c r="P7" s="120"/>
      <c r="Q7" s="120"/>
      <c r="R7" s="120"/>
      <c r="S7" s="121">
        <f t="shared" si="0"/>
        <v>75</v>
      </c>
      <c r="T7" s="120"/>
      <c r="U7" s="120"/>
      <c r="V7" s="121">
        <f t="shared" si="1"/>
        <v>75</v>
      </c>
    </row>
    <row r="8" spans="1:22" ht="24.2" customHeight="1">
      <c r="A8" s="560" t="s">
        <v>678</v>
      </c>
      <c r="B8" s="115" t="s">
        <v>675</v>
      </c>
      <c r="C8" s="120"/>
      <c r="D8" s="120">
        <v>13</v>
      </c>
      <c r="E8" s="120">
        <v>44</v>
      </c>
      <c r="F8" s="120">
        <v>54.5</v>
      </c>
      <c r="G8" s="120"/>
      <c r="H8" s="120">
        <v>119.3</v>
      </c>
      <c r="I8" s="120"/>
      <c r="J8" s="120">
        <v>32</v>
      </c>
      <c r="K8" s="120">
        <v>30</v>
      </c>
      <c r="L8" s="120"/>
      <c r="M8" s="120"/>
      <c r="N8" s="120"/>
      <c r="O8" s="120"/>
      <c r="P8" s="120"/>
      <c r="Q8" s="120">
        <v>42</v>
      </c>
      <c r="R8" s="120">
        <v>86</v>
      </c>
      <c r="S8" s="121">
        <f t="shared" si="0"/>
        <v>420.8</v>
      </c>
      <c r="T8" s="120"/>
      <c r="U8" s="120"/>
      <c r="V8" s="121">
        <f>SUM(S8:U8)</f>
        <v>420.8</v>
      </c>
    </row>
    <row r="9" spans="1:22" ht="24.2" customHeight="1">
      <c r="A9" s="560"/>
      <c r="B9" s="115" t="s">
        <v>679</v>
      </c>
      <c r="C9" s="120"/>
      <c r="D9" s="120"/>
      <c r="E9" s="120">
        <v>147</v>
      </c>
      <c r="F9" s="120">
        <v>120</v>
      </c>
      <c r="G9" s="120"/>
      <c r="H9" s="120">
        <v>3</v>
      </c>
      <c r="I9" s="120">
        <v>18</v>
      </c>
      <c r="J9" s="120">
        <v>42</v>
      </c>
      <c r="K9" s="120">
        <v>57</v>
      </c>
      <c r="L9" s="120"/>
      <c r="M9" s="120"/>
      <c r="N9" s="120"/>
      <c r="O9" s="120">
        <v>2</v>
      </c>
      <c r="P9" s="120"/>
      <c r="Q9" s="120">
        <v>17</v>
      </c>
      <c r="R9" s="120">
        <v>11</v>
      </c>
      <c r="S9" s="121">
        <f t="shared" si="0"/>
        <v>417</v>
      </c>
      <c r="T9" s="120"/>
      <c r="U9" s="120"/>
      <c r="V9" s="121">
        <f t="shared" si="1"/>
        <v>417</v>
      </c>
    </row>
    <row r="10" spans="1:22" ht="24.2" customHeight="1">
      <c r="A10" s="560" t="s">
        <v>680</v>
      </c>
      <c r="B10" s="115" t="s">
        <v>675</v>
      </c>
      <c r="C10" s="120">
        <v>3</v>
      </c>
      <c r="D10" s="120"/>
      <c r="E10" s="120">
        <v>10</v>
      </c>
      <c r="F10" s="120">
        <v>10</v>
      </c>
      <c r="G10" s="120"/>
      <c r="H10" s="120">
        <v>60</v>
      </c>
      <c r="I10" s="120"/>
      <c r="J10" s="120"/>
      <c r="K10" s="120">
        <v>20</v>
      </c>
      <c r="L10" s="120"/>
      <c r="M10" s="120"/>
      <c r="N10" s="120"/>
      <c r="O10" s="120"/>
      <c r="P10" s="120"/>
      <c r="Q10" s="120">
        <v>20</v>
      </c>
      <c r="R10" s="120">
        <v>20</v>
      </c>
      <c r="S10" s="121">
        <f t="shared" si="0"/>
        <v>143</v>
      </c>
      <c r="T10" s="120"/>
      <c r="U10" s="120"/>
      <c r="V10" s="121">
        <f t="shared" si="1"/>
        <v>143</v>
      </c>
    </row>
    <row r="11" spans="1:22" ht="24.2" customHeight="1">
      <c r="A11" s="560"/>
      <c r="B11" s="115" t="s">
        <v>681</v>
      </c>
      <c r="C11" s="120"/>
      <c r="D11" s="120"/>
      <c r="E11" s="120">
        <v>200</v>
      </c>
      <c r="F11" s="120">
        <v>180</v>
      </c>
      <c r="G11" s="120"/>
      <c r="H11" s="120">
        <v>40</v>
      </c>
      <c r="I11" s="120"/>
      <c r="J11" s="120"/>
      <c r="K11" s="120"/>
      <c r="L11" s="120"/>
      <c r="M11" s="120"/>
      <c r="N11" s="120"/>
      <c r="O11" s="120"/>
      <c r="P11" s="120"/>
      <c r="Q11" s="120"/>
      <c r="R11" s="120"/>
      <c r="S11" s="121">
        <f t="shared" si="0"/>
        <v>420</v>
      </c>
      <c r="T11" s="120"/>
      <c r="U11" s="120"/>
      <c r="V11" s="121">
        <f t="shared" si="1"/>
        <v>420</v>
      </c>
    </row>
    <row r="12" spans="1:22" ht="24.2" customHeight="1">
      <c r="A12" s="560"/>
      <c r="B12" s="115" t="s">
        <v>682</v>
      </c>
      <c r="C12" s="120"/>
      <c r="D12" s="120"/>
      <c r="E12" s="120">
        <v>30</v>
      </c>
      <c r="F12" s="120">
        <v>30</v>
      </c>
      <c r="G12" s="120"/>
      <c r="H12" s="120">
        <v>50</v>
      </c>
      <c r="I12" s="120"/>
      <c r="J12" s="120"/>
      <c r="K12" s="120">
        <v>5</v>
      </c>
      <c r="L12" s="120"/>
      <c r="M12" s="120"/>
      <c r="N12" s="120"/>
      <c r="O12" s="120"/>
      <c r="P12" s="120"/>
      <c r="Q12" s="120"/>
      <c r="R12" s="120"/>
      <c r="S12" s="121">
        <f t="shared" si="0"/>
        <v>115</v>
      </c>
      <c r="T12" s="120"/>
      <c r="U12" s="120"/>
      <c r="V12" s="121">
        <f t="shared" si="1"/>
        <v>115</v>
      </c>
    </row>
    <row r="13" spans="1:22" ht="24.2" customHeight="1">
      <c r="A13" s="560" t="s">
        <v>683</v>
      </c>
      <c r="B13" s="115" t="s">
        <v>675</v>
      </c>
      <c r="C13" s="120"/>
      <c r="D13" s="120">
        <v>13</v>
      </c>
      <c r="E13" s="120"/>
      <c r="F13" s="120">
        <v>8</v>
      </c>
      <c r="G13" s="120"/>
      <c r="H13" s="120">
        <v>13</v>
      </c>
      <c r="I13" s="120">
        <v>67</v>
      </c>
      <c r="J13" s="120">
        <v>67</v>
      </c>
      <c r="K13" s="120">
        <v>67</v>
      </c>
      <c r="L13" s="120"/>
      <c r="M13" s="120"/>
      <c r="N13" s="120"/>
      <c r="O13" s="120">
        <v>6</v>
      </c>
      <c r="P13" s="120"/>
      <c r="Q13" s="120"/>
      <c r="R13" s="120">
        <v>10</v>
      </c>
      <c r="S13" s="121">
        <f t="shared" si="0"/>
        <v>251</v>
      </c>
      <c r="T13" s="120"/>
      <c r="U13" s="120"/>
      <c r="V13" s="121">
        <f t="shared" si="1"/>
        <v>251</v>
      </c>
    </row>
    <row r="14" spans="1:22" ht="24.2" customHeight="1">
      <c r="A14" s="560"/>
      <c r="B14" s="115" t="s">
        <v>684</v>
      </c>
      <c r="C14" s="120">
        <v>56</v>
      </c>
      <c r="D14" s="120">
        <v>80</v>
      </c>
      <c r="E14" s="120">
        <v>40</v>
      </c>
      <c r="F14" s="120">
        <v>40</v>
      </c>
      <c r="G14" s="120"/>
      <c r="H14" s="120">
        <v>70</v>
      </c>
      <c r="I14" s="120"/>
      <c r="J14" s="120"/>
      <c r="K14" s="120">
        <v>19</v>
      </c>
      <c r="L14" s="120"/>
      <c r="M14" s="120"/>
      <c r="N14" s="120">
        <v>6</v>
      </c>
      <c r="O14" s="120">
        <v>1</v>
      </c>
      <c r="P14" s="120"/>
      <c r="Q14" s="120"/>
      <c r="R14" s="120">
        <v>1</v>
      </c>
      <c r="S14" s="121">
        <f t="shared" si="0"/>
        <v>313</v>
      </c>
      <c r="T14" s="120"/>
      <c r="U14" s="120"/>
      <c r="V14" s="121">
        <f t="shared" si="1"/>
        <v>313</v>
      </c>
    </row>
    <row r="15" spans="1:22" ht="24.2" customHeight="1">
      <c r="A15" s="560" t="s">
        <v>685</v>
      </c>
      <c r="B15" s="115" t="s">
        <v>675</v>
      </c>
      <c r="C15" s="120"/>
      <c r="D15" s="120"/>
      <c r="E15" s="120"/>
      <c r="F15" s="120"/>
      <c r="G15" s="120"/>
      <c r="H15" s="120"/>
      <c r="I15" s="120">
        <v>30</v>
      </c>
      <c r="J15" s="120"/>
      <c r="K15" s="120">
        <v>15</v>
      </c>
      <c r="L15" s="120"/>
      <c r="M15" s="120"/>
      <c r="N15" s="120"/>
      <c r="O15" s="120"/>
      <c r="P15" s="120"/>
      <c r="Q15" s="120"/>
      <c r="R15" s="120"/>
      <c r="S15" s="121">
        <f t="shared" si="0"/>
        <v>45</v>
      </c>
      <c r="T15" s="120">
        <v>60</v>
      </c>
      <c r="U15" s="120"/>
      <c r="V15" s="121">
        <f t="shared" si="1"/>
        <v>105</v>
      </c>
    </row>
    <row r="16" spans="1:22" ht="24.2" customHeight="1">
      <c r="A16" s="560"/>
      <c r="B16" s="115" t="s">
        <v>686</v>
      </c>
      <c r="C16" s="120"/>
      <c r="D16" s="120"/>
      <c r="E16" s="120">
        <v>100</v>
      </c>
      <c r="F16" s="120">
        <v>80</v>
      </c>
      <c r="G16" s="120"/>
      <c r="H16" s="120">
        <v>100</v>
      </c>
      <c r="I16" s="120">
        <v>20</v>
      </c>
      <c r="J16" s="120">
        <v>20</v>
      </c>
      <c r="K16" s="120">
        <v>50</v>
      </c>
      <c r="L16" s="120"/>
      <c r="M16" s="120"/>
      <c r="N16" s="120">
        <v>10</v>
      </c>
      <c r="O16" s="120"/>
      <c r="P16" s="120"/>
      <c r="Q16" s="120"/>
      <c r="R16" s="120"/>
      <c r="S16" s="121">
        <f t="shared" si="0"/>
        <v>380</v>
      </c>
      <c r="T16" s="120">
        <v>10</v>
      </c>
      <c r="U16" s="120"/>
      <c r="V16" s="121">
        <f t="shared" si="1"/>
        <v>390</v>
      </c>
    </row>
    <row r="17" spans="1:22" ht="24.2" customHeight="1">
      <c r="A17" s="560"/>
      <c r="B17" s="115" t="s">
        <v>685</v>
      </c>
      <c r="C17" s="120">
        <v>15</v>
      </c>
      <c r="D17" s="120">
        <v>20</v>
      </c>
      <c r="E17" s="120">
        <v>100</v>
      </c>
      <c r="F17" s="120">
        <v>100</v>
      </c>
      <c r="G17" s="120"/>
      <c r="H17" s="120">
        <v>1200</v>
      </c>
      <c r="I17" s="120">
        <v>50</v>
      </c>
      <c r="J17" s="120">
        <v>30</v>
      </c>
      <c r="K17" s="120">
        <v>150</v>
      </c>
      <c r="L17" s="120"/>
      <c r="M17" s="120"/>
      <c r="N17" s="120">
        <v>20</v>
      </c>
      <c r="O17" s="120"/>
      <c r="P17" s="120"/>
      <c r="Q17" s="120"/>
      <c r="R17" s="120"/>
      <c r="S17" s="121">
        <f t="shared" si="0"/>
        <v>1685</v>
      </c>
      <c r="T17" s="120">
        <v>10</v>
      </c>
      <c r="U17" s="120"/>
      <c r="V17" s="121">
        <f t="shared" si="1"/>
        <v>1695</v>
      </c>
    </row>
    <row r="18" spans="1:22" ht="24.2" customHeight="1">
      <c r="A18" s="560" t="s">
        <v>687</v>
      </c>
      <c r="B18" s="115" t="s">
        <v>675</v>
      </c>
      <c r="C18" s="120"/>
      <c r="D18" s="120"/>
      <c r="E18" s="120"/>
      <c r="F18" s="120"/>
      <c r="G18" s="120"/>
      <c r="H18" s="120">
        <v>7</v>
      </c>
      <c r="I18" s="120"/>
      <c r="J18" s="120"/>
      <c r="K18" s="120"/>
      <c r="L18" s="120"/>
      <c r="M18" s="120"/>
      <c r="N18" s="120"/>
      <c r="O18" s="120"/>
      <c r="P18" s="120"/>
      <c r="Q18" s="120"/>
      <c r="R18" s="120"/>
      <c r="S18" s="121">
        <f t="shared" ref="S18:S41" si="2">SUM(C18:R18)</f>
        <v>7</v>
      </c>
      <c r="T18" s="120">
        <v>317.5</v>
      </c>
      <c r="U18" s="120"/>
      <c r="V18" s="121">
        <f t="shared" si="1"/>
        <v>324.5</v>
      </c>
    </row>
    <row r="19" spans="1:22" ht="24.2" customHeight="1">
      <c r="A19" s="560"/>
      <c r="B19" s="115" t="s">
        <v>687</v>
      </c>
      <c r="C19" s="120">
        <v>33</v>
      </c>
      <c r="D19" s="120">
        <v>2</v>
      </c>
      <c r="E19" s="120">
        <v>264.5</v>
      </c>
      <c r="F19" s="120">
        <v>144</v>
      </c>
      <c r="G19" s="120"/>
      <c r="H19" s="120">
        <v>5959.1</v>
      </c>
      <c r="I19" s="120">
        <v>36</v>
      </c>
      <c r="J19" s="120"/>
      <c r="K19" s="120">
        <v>84.6</v>
      </c>
      <c r="L19" s="120"/>
      <c r="M19" s="120"/>
      <c r="N19" s="120">
        <v>244.6</v>
      </c>
      <c r="O19" s="120">
        <v>76.7</v>
      </c>
      <c r="P19" s="120"/>
      <c r="Q19" s="120">
        <v>7.5</v>
      </c>
      <c r="R19" s="120">
        <v>1.8</v>
      </c>
      <c r="S19" s="121">
        <f t="shared" si="2"/>
        <v>6853.8000000000011</v>
      </c>
      <c r="T19" s="120">
        <v>115.5</v>
      </c>
      <c r="U19" s="120"/>
      <c r="V19" s="121">
        <f t="shared" si="1"/>
        <v>6969.3000000000011</v>
      </c>
    </row>
    <row r="20" spans="1:22" ht="24.2" customHeight="1">
      <c r="A20" s="560" t="s">
        <v>688</v>
      </c>
      <c r="B20" s="115" t="s">
        <v>675</v>
      </c>
      <c r="C20" s="120"/>
      <c r="D20" s="120"/>
      <c r="E20" s="120"/>
      <c r="F20" s="120"/>
      <c r="G20" s="120"/>
      <c r="H20" s="120">
        <v>100</v>
      </c>
      <c r="I20" s="120"/>
      <c r="J20" s="120"/>
      <c r="K20" s="120">
        <v>10</v>
      </c>
      <c r="L20" s="120"/>
      <c r="M20" s="120"/>
      <c r="N20" s="120"/>
      <c r="O20" s="120"/>
      <c r="P20" s="120"/>
      <c r="Q20" s="120"/>
      <c r="R20" s="120"/>
      <c r="S20" s="121">
        <f t="shared" si="2"/>
        <v>110</v>
      </c>
      <c r="T20" s="120">
        <v>200</v>
      </c>
      <c r="U20" s="120"/>
      <c r="V20" s="121">
        <f t="shared" si="1"/>
        <v>310</v>
      </c>
    </row>
    <row r="21" spans="1:22" ht="24.2" customHeight="1">
      <c r="A21" s="560"/>
      <c r="B21" s="115" t="s">
        <v>689</v>
      </c>
      <c r="C21" s="120"/>
      <c r="D21" s="120">
        <v>20</v>
      </c>
      <c r="E21" s="120">
        <v>20</v>
      </c>
      <c r="F21" s="120"/>
      <c r="G21" s="120"/>
      <c r="H21" s="120">
        <v>20</v>
      </c>
      <c r="I21" s="120"/>
      <c r="J21" s="120"/>
      <c r="K21" s="120">
        <v>10</v>
      </c>
      <c r="L21" s="120"/>
      <c r="M21" s="120"/>
      <c r="N21" s="120">
        <v>10</v>
      </c>
      <c r="O21" s="120"/>
      <c r="P21" s="120"/>
      <c r="Q21" s="120"/>
      <c r="R21" s="120"/>
      <c r="S21" s="121">
        <f t="shared" si="2"/>
        <v>80</v>
      </c>
      <c r="T21" s="120">
        <v>20</v>
      </c>
      <c r="U21" s="120"/>
      <c r="V21" s="121">
        <f t="shared" si="1"/>
        <v>100</v>
      </c>
    </row>
    <row r="22" spans="1:22" ht="24.2" customHeight="1">
      <c r="A22" s="560"/>
      <c r="B22" s="115" t="s">
        <v>690</v>
      </c>
      <c r="C22" s="120"/>
      <c r="D22" s="120"/>
      <c r="E22" s="120">
        <v>20</v>
      </c>
      <c r="F22" s="120">
        <v>10</v>
      </c>
      <c r="G22" s="120"/>
      <c r="H22" s="120">
        <v>30</v>
      </c>
      <c r="I22" s="120"/>
      <c r="J22" s="120"/>
      <c r="K22" s="120">
        <v>10</v>
      </c>
      <c r="L22" s="120"/>
      <c r="M22" s="120"/>
      <c r="N22" s="120">
        <v>10</v>
      </c>
      <c r="O22" s="120"/>
      <c r="P22" s="120"/>
      <c r="Q22" s="120"/>
      <c r="R22" s="120"/>
      <c r="S22" s="121">
        <f t="shared" si="2"/>
        <v>80</v>
      </c>
      <c r="T22" s="120">
        <v>40</v>
      </c>
      <c r="U22" s="120"/>
      <c r="V22" s="121">
        <f t="shared" si="1"/>
        <v>120</v>
      </c>
    </row>
    <row r="23" spans="1:22" ht="24.2" customHeight="1">
      <c r="A23" s="560"/>
      <c r="B23" s="115" t="s">
        <v>691</v>
      </c>
      <c r="C23" s="120"/>
      <c r="D23" s="120"/>
      <c r="E23" s="120">
        <v>40</v>
      </c>
      <c r="F23" s="120">
        <v>30</v>
      </c>
      <c r="G23" s="120"/>
      <c r="H23" s="120">
        <v>30</v>
      </c>
      <c r="I23" s="120"/>
      <c r="J23" s="120"/>
      <c r="K23" s="120">
        <v>10</v>
      </c>
      <c r="L23" s="120"/>
      <c r="M23" s="120"/>
      <c r="N23" s="120">
        <v>10</v>
      </c>
      <c r="O23" s="120"/>
      <c r="P23" s="120"/>
      <c r="Q23" s="120"/>
      <c r="R23" s="120"/>
      <c r="S23" s="121">
        <f t="shared" si="2"/>
        <v>120</v>
      </c>
      <c r="T23" s="120">
        <v>10</v>
      </c>
      <c r="U23" s="120"/>
      <c r="V23" s="121">
        <f t="shared" si="1"/>
        <v>130</v>
      </c>
    </row>
    <row r="24" spans="1:22" ht="24.2" customHeight="1">
      <c r="A24" s="560" t="s">
        <v>692</v>
      </c>
      <c r="B24" s="115" t="s">
        <v>693</v>
      </c>
      <c r="C24" s="120">
        <v>6</v>
      </c>
      <c r="D24" s="120"/>
      <c r="E24" s="120">
        <v>5</v>
      </c>
      <c r="F24" s="120">
        <v>6</v>
      </c>
      <c r="G24" s="120"/>
      <c r="H24" s="120">
        <v>1011</v>
      </c>
      <c r="I24" s="120">
        <v>10</v>
      </c>
      <c r="J24" s="120">
        <v>3</v>
      </c>
      <c r="K24" s="120">
        <v>17</v>
      </c>
      <c r="L24" s="120"/>
      <c r="M24" s="120"/>
      <c r="N24" s="120">
        <v>5</v>
      </c>
      <c r="O24" s="120"/>
      <c r="P24" s="120"/>
      <c r="Q24" s="120"/>
      <c r="R24" s="120"/>
      <c r="S24" s="121">
        <f t="shared" si="2"/>
        <v>1063</v>
      </c>
      <c r="T24" s="120">
        <v>485</v>
      </c>
      <c r="U24" s="120"/>
      <c r="V24" s="121">
        <f t="shared" si="1"/>
        <v>1548</v>
      </c>
    </row>
    <row r="25" spans="1:22" ht="24.2" customHeight="1">
      <c r="A25" s="560"/>
      <c r="B25" s="115" t="s">
        <v>694</v>
      </c>
      <c r="C25" s="120"/>
      <c r="D25" s="120"/>
      <c r="E25" s="120">
        <v>66</v>
      </c>
      <c r="F25" s="120">
        <v>51</v>
      </c>
      <c r="G25" s="120"/>
      <c r="H25" s="120">
        <v>1022</v>
      </c>
      <c r="I25" s="120"/>
      <c r="J25" s="120"/>
      <c r="K25" s="120">
        <v>12</v>
      </c>
      <c r="L25" s="120"/>
      <c r="M25" s="120"/>
      <c r="N25" s="120">
        <v>4</v>
      </c>
      <c r="O25" s="120"/>
      <c r="P25" s="120"/>
      <c r="Q25" s="120"/>
      <c r="R25" s="120"/>
      <c r="S25" s="121">
        <f t="shared" si="2"/>
        <v>1155</v>
      </c>
      <c r="T25" s="120">
        <v>19</v>
      </c>
      <c r="U25" s="120"/>
      <c r="V25" s="121">
        <f t="shared" si="1"/>
        <v>1174</v>
      </c>
    </row>
    <row r="26" spans="1:22" ht="24.2" customHeight="1">
      <c r="A26" s="560"/>
      <c r="B26" s="115" t="s">
        <v>695</v>
      </c>
      <c r="C26" s="120"/>
      <c r="D26" s="120"/>
      <c r="E26" s="120">
        <v>20</v>
      </c>
      <c r="F26" s="120">
        <v>20</v>
      </c>
      <c r="G26" s="120"/>
      <c r="H26" s="120">
        <v>23</v>
      </c>
      <c r="I26" s="120"/>
      <c r="J26" s="120"/>
      <c r="K26" s="120"/>
      <c r="L26" s="120"/>
      <c r="M26" s="120"/>
      <c r="N26" s="120"/>
      <c r="O26" s="120"/>
      <c r="P26" s="120"/>
      <c r="Q26" s="120"/>
      <c r="R26" s="120"/>
      <c r="S26" s="121">
        <f t="shared" si="2"/>
        <v>63</v>
      </c>
      <c r="T26" s="120"/>
      <c r="U26" s="120"/>
      <c r="V26" s="121">
        <f t="shared" si="1"/>
        <v>63</v>
      </c>
    </row>
    <row r="27" spans="1:22" ht="24.2" customHeight="1">
      <c r="A27" s="560" t="s">
        <v>696</v>
      </c>
      <c r="B27" s="115" t="s">
        <v>675</v>
      </c>
      <c r="C27" s="120">
        <v>20</v>
      </c>
      <c r="D27" s="120"/>
      <c r="E27" s="120"/>
      <c r="F27" s="120"/>
      <c r="G27" s="120"/>
      <c r="H27" s="120">
        <v>30</v>
      </c>
      <c r="I27" s="120">
        <v>10</v>
      </c>
      <c r="J27" s="120">
        <v>30</v>
      </c>
      <c r="K27" s="120">
        <v>30</v>
      </c>
      <c r="L27" s="120"/>
      <c r="M27" s="120"/>
      <c r="N27" s="120"/>
      <c r="O27" s="120"/>
      <c r="P27" s="120"/>
      <c r="Q27" s="120"/>
      <c r="R27" s="120">
        <v>30</v>
      </c>
      <c r="S27" s="121">
        <f t="shared" si="2"/>
        <v>150</v>
      </c>
      <c r="T27" s="120">
        <v>600</v>
      </c>
      <c r="U27" s="120"/>
      <c r="V27" s="121">
        <f>SUM(S27:U27)</f>
        <v>750</v>
      </c>
    </row>
    <row r="28" spans="1:22" ht="24.2" customHeight="1">
      <c r="A28" s="560"/>
      <c r="B28" s="115" t="s">
        <v>697</v>
      </c>
      <c r="C28" s="120">
        <v>3</v>
      </c>
      <c r="D28" s="120"/>
      <c r="E28" s="120">
        <v>15</v>
      </c>
      <c r="F28" s="120">
        <v>15</v>
      </c>
      <c r="G28" s="120"/>
      <c r="H28" s="120">
        <v>20</v>
      </c>
      <c r="I28" s="120"/>
      <c r="J28" s="120"/>
      <c r="K28" s="120">
        <v>10</v>
      </c>
      <c r="L28" s="120"/>
      <c r="M28" s="120"/>
      <c r="N28" s="120"/>
      <c r="O28" s="120"/>
      <c r="P28" s="120"/>
      <c r="Q28" s="120"/>
      <c r="R28" s="120">
        <v>10</v>
      </c>
      <c r="S28" s="121">
        <f t="shared" si="2"/>
        <v>73</v>
      </c>
      <c r="T28" s="120">
        <v>70</v>
      </c>
      <c r="U28" s="120"/>
      <c r="V28" s="121">
        <f t="shared" si="1"/>
        <v>143</v>
      </c>
    </row>
    <row r="29" spans="1:22" ht="24.2" customHeight="1">
      <c r="A29" s="560"/>
      <c r="B29" s="115" t="s">
        <v>698</v>
      </c>
      <c r="C29" s="120">
        <v>10</v>
      </c>
      <c r="D29" s="120"/>
      <c r="E29" s="120">
        <v>30</v>
      </c>
      <c r="F29" s="120">
        <v>30</v>
      </c>
      <c r="G29" s="120"/>
      <c r="H29" s="120">
        <v>20</v>
      </c>
      <c r="I29" s="120">
        <v>10</v>
      </c>
      <c r="J29" s="120">
        <v>10</v>
      </c>
      <c r="K29" s="120">
        <v>10</v>
      </c>
      <c r="L29" s="120"/>
      <c r="M29" s="120"/>
      <c r="N29" s="120"/>
      <c r="O29" s="120"/>
      <c r="P29" s="120"/>
      <c r="Q29" s="120"/>
      <c r="R29" s="120"/>
      <c r="S29" s="121">
        <f t="shared" si="2"/>
        <v>120</v>
      </c>
      <c r="T29" s="120">
        <v>250</v>
      </c>
      <c r="U29" s="120"/>
      <c r="V29" s="121">
        <f t="shared" si="1"/>
        <v>370</v>
      </c>
    </row>
    <row r="30" spans="1:22" ht="24.2" customHeight="1">
      <c r="A30" s="115" t="s">
        <v>699</v>
      </c>
      <c r="B30" s="115" t="s">
        <v>675</v>
      </c>
      <c r="C30" s="120">
        <v>20</v>
      </c>
      <c r="D30" s="120"/>
      <c r="E30" s="120"/>
      <c r="F30" s="120"/>
      <c r="G30" s="120"/>
      <c r="H30" s="120"/>
      <c r="I30" s="120"/>
      <c r="J30" s="120"/>
      <c r="K30" s="120"/>
      <c r="L30" s="120"/>
      <c r="M30" s="120">
        <v>30</v>
      </c>
      <c r="N30" s="120"/>
      <c r="O30" s="120"/>
      <c r="P30" s="120"/>
      <c r="Q30" s="120"/>
      <c r="R30" s="120"/>
      <c r="S30" s="121">
        <f t="shared" si="2"/>
        <v>50</v>
      </c>
      <c r="T30" s="120">
        <v>150</v>
      </c>
      <c r="U30" s="120"/>
      <c r="V30" s="121">
        <f t="shared" si="1"/>
        <v>200</v>
      </c>
    </row>
    <row r="31" spans="1:22" ht="24.2" customHeight="1">
      <c r="A31" s="560" t="s">
        <v>700</v>
      </c>
      <c r="B31" s="560"/>
      <c r="C31" s="120">
        <f>SUM(C5:C30)</f>
        <v>166</v>
      </c>
      <c r="D31" s="120">
        <f>SUM(D5:D30)</f>
        <v>248</v>
      </c>
      <c r="E31" s="120">
        <f t="shared" ref="E31:R31" si="3">SUM(E5:E30)</f>
        <v>1241.5</v>
      </c>
      <c r="F31" s="120">
        <f t="shared" si="3"/>
        <v>1003.5</v>
      </c>
      <c r="G31" s="120">
        <f t="shared" si="3"/>
        <v>0</v>
      </c>
      <c r="H31" s="120">
        <f t="shared" si="3"/>
        <v>9927.4000000000015</v>
      </c>
      <c r="I31" s="120">
        <f t="shared" si="3"/>
        <v>276</v>
      </c>
      <c r="J31" s="120">
        <f t="shared" si="3"/>
        <v>254</v>
      </c>
      <c r="K31" s="120">
        <f t="shared" si="3"/>
        <v>806.6</v>
      </c>
      <c r="L31" s="120">
        <f t="shared" si="3"/>
        <v>0</v>
      </c>
      <c r="M31" s="120">
        <f t="shared" si="3"/>
        <v>30</v>
      </c>
      <c r="N31" s="120">
        <f t="shared" si="3"/>
        <v>319.60000000000002</v>
      </c>
      <c r="O31" s="120">
        <f t="shared" si="3"/>
        <v>85.7</v>
      </c>
      <c r="P31" s="120">
        <f t="shared" si="3"/>
        <v>50</v>
      </c>
      <c r="Q31" s="120">
        <f t="shared" si="3"/>
        <v>86.5</v>
      </c>
      <c r="R31" s="120">
        <f t="shared" si="3"/>
        <v>169.8</v>
      </c>
      <c r="S31" s="121">
        <f>SUM(C31:R31)</f>
        <v>14664.600000000002</v>
      </c>
      <c r="T31" s="120">
        <f>SUM(T5:T30)</f>
        <v>2357</v>
      </c>
      <c r="U31" s="120">
        <f>SUM(U5:U30)</f>
        <v>0</v>
      </c>
      <c r="V31" s="121">
        <f t="shared" si="1"/>
        <v>17021.600000000002</v>
      </c>
    </row>
    <row r="32" spans="1:22" ht="24" customHeight="1">
      <c r="A32" s="115" t="s">
        <v>701</v>
      </c>
      <c r="B32" s="117" t="s">
        <v>702</v>
      </c>
      <c r="C32" s="120">
        <v>500</v>
      </c>
      <c r="D32" s="120">
        <v>400</v>
      </c>
      <c r="E32" s="120">
        <v>800</v>
      </c>
      <c r="F32" s="120"/>
      <c r="G32" s="120">
        <v>50</v>
      </c>
      <c r="H32" s="120">
        <v>1150</v>
      </c>
      <c r="I32" s="120"/>
      <c r="J32" s="120">
        <v>700</v>
      </c>
      <c r="K32" s="120">
        <v>1000</v>
      </c>
      <c r="L32" s="120"/>
      <c r="M32" s="120">
        <v>300</v>
      </c>
      <c r="N32" s="120">
        <v>500</v>
      </c>
      <c r="O32" s="120"/>
      <c r="P32" s="120"/>
      <c r="Q32" s="120">
        <v>600</v>
      </c>
      <c r="R32" s="120">
        <v>4000</v>
      </c>
      <c r="S32" s="121">
        <f>SUM(C32:R32)</f>
        <v>10000</v>
      </c>
      <c r="T32" s="120">
        <v>10100</v>
      </c>
      <c r="U32" s="120">
        <v>0</v>
      </c>
      <c r="V32" s="121">
        <f>SUM(S32:U32)</f>
        <v>20100</v>
      </c>
    </row>
    <row r="33" spans="1:22" ht="24.2" customHeight="1">
      <c r="A33" s="115" t="s">
        <v>703</v>
      </c>
      <c r="B33" s="115" t="s">
        <v>704</v>
      </c>
      <c r="C33" s="120">
        <v>195</v>
      </c>
      <c r="D33" s="120"/>
      <c r="E33" s="120">
        <v>326</v>
      </c>
      <c r="F33" s="120">
        <v>326</v>
      </c>
      <c r="G33" s="120"/>
      <c r="H33" s="120">
        <v>1566</v>
      </c>
      <c r="I33" s="120">
        <v>20</v>
      </c>
      <c r="J33" s="120">
        <v>20</v>
      </c>
      <c r="K33" s="120">
        <v>260</v>
      </c>
      <c r="L33" s="120"/>
      <c r="M33" s="120">
        <v>2</v>
      </c>
      <c r="N33" s="120">
        <v>97</v>
      </c>
      <c r="O33" s="120"/>
      <c r="P33" s="120"/>
      <c r="Q33" s="120"/>
      <c r="R33" s="120"/>
      <c r="S33" s="121">
        <f t="shared" si="2"/>
        <v>2812</v>
      </c>
      <c r="T33" s="120">
        <v>896</v>
      </c>
      <c r="U33" s="120"/>
      <c r="V33" s="121">
        <f t="shared" si="1"/>
        <v>3708</v>
      </c>
    </row>
    <row r="34" spans="1:22" ht="24.2" customHeight="1">
      <c r="A34" s="115" t="s">
        <v>705</v>
      </c>
      <c r="B34" s="115" t="s">
        <v>706</v>
      </c>
      <c r="C34" s="120"/>
      <c r="D34" s="120"/>
      <c r="E34" s="120">
        <v>7.5</v>
      </c>
      <c r="F34" s="120">
        <v>9</v>
      </c>
      <c r="G34" s="120"/>
      <c r="H34" s="120">
        <v>1500</v>
      </c>
      <c r="I34" s="120"/>
      <c r="J34" s="120"/>
      <c r="K34" s="120"/>
      <c r="L34" s="120"/>
      <c r="M34" s="120"/>
      <c r="N34" s="120"/>
      <c r="O34" s="120"/>
      <c r="P34" s="120"/>
      <c r="Q34" s="120"/>
      <c r="R34" s="120"/>
      <c r="S34" s="121">
        <f t="shared" si="2"/>
        <v>1516.5</v>
      </c>
      <c r="T34" s="120">
        <v>50</v>
      </c>
      <c r="U34" s="120">
        <v>0</v>
      </c>
      <c r="V34" s="121">
        <f t="shared" si="1"/>
        <v>1566.5</v>
      </c>
    </row>
    <row r="35" spans="1:22" ht="24.2" customHeight="1">
      <c r="A35" s="560" t="s">
        <v>707</v>
      </c>
      <c r="B35" s="115" t="s">
        <v>708</v>
      </c>
      <c r="C35" s="120">
        <v>20</v>
      </c>
      <c r="D35" s="120"/>
      <c r="E35" s="120">
        <v>260</v>
      </c>
      <c r="F35" s="120">
        <v>290</v>
      </c>
      <c r="G35" s="120"/>
      <c r="H35" s="120">
        <v>540</v>
      </c>
      <c r="I35" s="120"/>
      <c r="J35" s="120"/>
      <c r="K35" s="120"/>
      <c r="L35" s="120"/>
      <c r="M35" s="120"/>
      <c r="N35" s="120">
        <v>10</v>
      </c>
      <c r="O35" s="120"/>
      <c r="P35" s="120"/>
      <c r="Q35" s="120"/>
      <c r="R35" s="120"/>
      <c r="S35" s="121">
        <f t="shared" si="2"/>
        <v>1120</v>
      </c>
      <c r="T35" s="120">
        <v>15</v>
      </c>
      <c r="U35" s="120">
        <v>0</v>
      </c>
      <c r="V35" s="121">
        <f t="shared" si="1"/>
        <v>1135</v>
      </c>
    </row>
    <row r="36" spans="1:22" ht="24.2" customHeight="1">
      <c r="A36" s="560"/>
      <c r="B36" s="115" t="s">
        <v>709</v>
      </c>
      <c r="C36" s="120">
        <v>10</v>
      </c>
      <c r="D36" s="120"/>
      <c r="E36" s="120">
        <v>220</v>
      </c>
      <c r="F36" s="120">
        <v>200</v>
      </c>
      <c r="G36" s="120"/>
      <c r="H36" s="120">
        <v>220</v>
      </c>
      <c r="I36" s="120"/>
      <c r="J36" s="120"/>
      <c r="K36" s="120"/>
      <c r="L36" s="120"/>
      <c r="M36" s="120"/>
      <c r="N36" s="120">
        <v>5</v>
      </c>
      <c r="O36" s="120"/>
      <c r="P36" s="120"/>
      <c r="Q36" s="120"/>
      <c r="R36" s="120"/>
      <c r="S36" s="121">
        <f t="shared" si="2"/>
        <v>655</v>
      </c>
      <c r="T36" s="120">
        <v>12</v>
      </c>
      <c r="U36" s="120">
        <v>0</v>
      </c>
      <c r="V36" s="121">
        <f t="shared" si="1"/>
        <v>667</v>
      </c>
    </row>
    <row r="37" spans="1:22" ht="24.2" customHeight="1">
      <c r="A37" s="560"/>
      <c r="B37" s="115" t="s">
        <v>710</v>
      </c>
      <c r="C37" s="120">
        <v>12</v>
      </c>
      <c r="D37" s="120"/>
      <c r="E37" s="120">
        <v>220</v>
      </c>
      <c r="F37" s="120">
        <v>180</v>
      </c>
      <c r="G37" s="120"/>
      <c r="H37" s="120">
        <v>520</v>
      </c>
      <c r="I37" s="120"/>
      <c r="J37" s="120"/>
      <c r="K37" s="120"/>
      <c r="L37" s="120"/>
      <c r="M37" s="120"/>
      <c r="N37" s="120">
        <v>8</v>
      </c>
      <c r="O37" s="120"/>
      <c r="P37" s="120"/>
      <c r="Q37" s="120"/>
      <c r="R37" s="120"/>
      <c r="S37" s="121">
        <f t="shared" si="2"/>
        <v>940</v>
      </c>
      <c r="T37" s="120">
        <v>20</v>
      </c>
      <c r="U37" s="120">
        <v>0</v>
      </c>
      <c r="V37" s="121">
        <f t="shared" si="1"/>
        <v>960</v>
      </c>
    </row>
    <row r="38" spans="1:22" ht="24.2" customHeight="1">
      <c r="A38" s="115" t="s">
        <v>711</v>
      </c>
      <c r="B38" s="115" t="s">
        <v>712</v>
      </c>
      <c r="C38" s="120">
        <v>20</v>
      </c>
      <c r="D38" s="120"/>
      <c r="E38" s="120">
        <v>150</v>
      </c>
      <c r="F38" s="120">
        <v>160</v>
      </c>
      <c r="G38" s="120"/>
      <c r="H38" s="120">
        <v>100</v>
      </c>
      <c r="I38" s="120"/>
      <c r="J38" s="120"/>
      <c r="K38" s="120"/>
      <c r="L38" s="120"/>
      <c r="M38" s="120"/>
      <c r="N38" s="120">
        <v>15</v>
      </c>
      <c r="O38" s="120"/>
      <c r="P38" s="120"/>
      <c r="Q38" s="120"/>
      <c r="R38" s="120"/>
      <c r="S38" s="121">
        <f t="shared" si="2"/>
        <v>445</v>
      </c>
      <c r="T38" s="120">
        <v>1700</v>
      </c>
      <c r="U38" s="120">
        <v>0</v>
      </c>
      <c r="V38" s="121">
        <f t="shared" si="1"/>
        <v>2145</v>
      </c>
    </row>
    <row r="39" spans="1:22" ht="24.2" customHeight="1">
      <c r="A39" s="560" t="s">
        <v>713</v>
      </c>
      <c r="B39" s="115" t="s">
        <v>714</v>
      </c>
      <c r="C39" s="120"/>
      <c r="D39" s="120"/>
      <c r="E39" s="120">
        <v>500</v>
      </c>
      <c r="F39" s="120">
        <v>200</v>
      </c>
      <c r="G39" s="120"/>
      <c r="H39" s="120">
        <v>5000</v>
      </c>
      <c r="I39" s="120"/>
      <c r="J39" s="120"/>
      <c r="K39" s="120">
        <v>50</v>
      </c>
      <c r="L39" s="120"/>
      <c r="M39" s="120"/>
      <c r="N39" s="120">
        <v>50</v>
      </c>
      <c r="O39" s="120"/>
      <c r="P39" s="120"/>
      <c r="Q39" s="120"/>
      <c r="R39" s="120"/>
      <c r="S39" s="121">
        <f t="shared" si="2"/>
        <v>5800</v>
      </c>
      <c r="T39" s="120"/>
      <c r="U39" s="120">
        <v>0</v>
      </c>
      <c r="V39" s="121">
        <f t="shared" si="1"/>
        <v>5800</v>
      </c>
    </row>
    <row r="40" spans="1:22" ht="24.2" customHeight="1">
      <c r="A40" s="560"/>
      <c r="B40" s="115" t="s">
        <v>715</v>
      </c>
      <c r="C40" s="120"/>
      <c r="D40" s="120"/>
      <c r="E40" s="120">
        <v>500</v>
      </c>
      <c r="F40" s="120">
        <v>400</v>
      </c>
      <c r="G40" s="120"/>
      <c r="H40" s="120"/>
      <c r="I40" s="120"/>
      <c r="J40" s="120"/>
      <c r="K40" s="120">
        <v>50</v>
      </c>
      <c r="L40" s="120"/>
      <c r="M40" s="120"/>
      <c r="N40" s="120">
        <v>50</v>
      </c>
      <c r="O40" s="120"/>
      <c r="P40" s="120">
        <v>50</v>
      </c>
      <c r="Q40" s="120"/>
      <c r="R40" s="120"/>
      <c r="S40" s="121">
        <f t="shared" si="2"/>
        <v>1050</v>
      </c>
      <c r="T40" s="120"/>
      <c r="U40" s="120">
        <v>0</v>
      </c>
      <c r="V40" s="121">
        <f t="shared" si="1"/>
        <v>1050</v>
      </c>
    </row>
    <row r="41" spans="1:22" ht="24.2" customHeight="1">
      <c r="A41" s="560"/>
      <c r="B41" s="115" t="s">
        <v>716</v>
      </c>
      <c r="C41" s="120"/>
      <c r="D41" s="120"/>
      <c r="E41" s="120">
        <v>1000</v>
      </c>
      <c r="F41" s="120">
        <v>100</v>
      </c>
      <c r="G41" s="120"/>
      <c r="H41" s="120"/>
      <c r="I41" s="120"/>
      <c r="J41" s="120"/>
      <c r="K41" s="120"/>
      <c r="L41" s="120"/>
      <c r="M41" s="120"/>
      <c r="N41" s="120"/>
      <c r="O41" s="120"/>
      <c r="P41" s="120"/>
      <c r="Q41" s="120"/>
      <c r="R41" s="120"/>
      <c r="S41" s="121">
        <f t="shared" si="2"/>
        <v>1100</v>
      </c>
      <c r="T41" s="120"/>
      <c r="U41" s="120">
        <v>0</v>
      </c>
      <c r="V41" s="121">
        <f t="shared" si="1"/>
        <v>1100</v>
      </c>
    </row>
    <row r="42" spans="1:22" ht="24.2" customHeight="1">
      <c r="A42" s="115" t="s">
        <v>717</v>
      </c>
      <c r="B42" s="115" t="s">
        <v>718</v>
      </c>
      <c r="C42" s="120"/>
      <c r="D42" s="120"/>
      <c r="E42" s="120"/>
      <c r="F42" s="120"/>
      <c r="G42" s="120"/>
      <c r="H42" s="120"/>
      <c r="I42" s="120">
        <v>140</v>
      </c>
      <c r="J42" s="120">
        <v>160</v>
      </c>
      <c r="K42" s="120"/>
      <c r="L42" s="120">
        <v>3</v>
      </c>
      <c r="M42" s="120"/>
      <c r="N42" s="120"/>
      <c r="O42" s="120"/>
      <c r="P42" s="120">
        <v>85</v>
      </c>
      <c r="Q42" s="120"/>
      <c r="R42" s="120"/>
      <c r="S42" s="121">
        <f>SUM(C42:R42)</f>
        <v>388</v>
      </c>
      <c r="T42" s="120"/>
      <c r="U42" s="120">
        <v>0</v>
      </c>
      <c r="V42" s="121">
        <f t="shared" si="1"/>
        <v>388</v>
      </c>
    </row>
    <row r="43" spans="1:22" ht="24.2" customHeight="1">
      <c r="A43" s="560" t="s">
        <v>647</v>
      </c>
      <c r="B43" s="560"/>
      <c r="C43" s="121">
        <f t="shared" ref="C43:V43" si="4">SUM(C31:C42)</f>
        <v>923</v>
      </c>
      <c r="D43" s="121">
        <f>SUM(D31:D42)</f>
        <v>648</v>
      </c>
      <c r="E43" s="121">
        <f t="shared" si="4"/>
        <v>5225</v>
      </c>
      <c r="F43" s="121">
        <f t="shared" si="4"/>
        <v>2868.5</v>
      </c>
      <c r="G43" s="121">
        <f t="shared" si="4"/>
        <v>50</v>
      </c>
      <c r="H43" s="121">
        <f t="shared" si="4"/>
        <v>20523.400000000001</v>
      </c>
      <c r="I43" s="121">
        <f t="shared" si="4"/>
        <v>436</v>
      </c>
      <c r="J43" s="121">
        <f t="shared" si="4"/>
        <v>1134</v>
      </c>
      <c r="K43" s="121">
        <f t="shared" si="4"/>
        <v>2166.6</v>
      </c>
      <c r="L43" s="121">
        <f t="shared" si="4"/>
        <v>3</v>
      </c>
      <c r="M43" s="121">
        <f t="shared" si="4"/>
        <v>332</v>
      </c>
      <c r="N43" s="121">
        <f t="shared" si="4"/>
        <v>1054.5999999999999</v>
      </c>
      <c r="O43" s="121">
        <f t="shared" si="4"/>
        <v>85.7</v>
      </c>
      <c r="P43" s="121">
        <f t="shared" si="4"/>
        <v>185</v>
      </c>
      <c r="Q43" s="121">
        <f t="shared" si="4"/>
        <v>686.5</v>
      </c>
      <c r="R43" s="121">
        <f t="shared" si="4"/>
        <v>4169.8</v>
      </c>
      <c r="S43" s="121">
        <f>SUM(C43:R43)</f>
        <v>40491.1</v>
      </c>
      <c r="T43" s="121">
        <f>SUM(T31:T42)</f>
        <v>15150</v>
      </c>
      <c r="U43" s="121">
        <f t="shared" si="4"/>
        <v>0</v>
      </c>
      <c r="V43" s="121">
        <f t="shared" si="4"/>
        <v>55641.100000000006</v>
      </c>
    </row>
  </sheetData>
  <sheetProtection selectLockedCells="1" selectUnlockedCells="1"/>
  <mergeCells count="16">
    <mergeCell ref="A31:B31"/>
    <mergeCell ref="A35:A37"/>
    <mergeCell ref="A39:A41"/>
    <mergeCell ref="A43:B43"/>
    <mergeCell ref="A13:A14"/>
    <mergeCell ref="A15:A17"/>
    <mergeCell ref="A18:A19"/>
    <mergeCell ref="A20:A23"/>
    <mergeCell ref="A24:A26"/>
    <mergeCell ref="A27:A29"/>
    <mergeCell ref="A10:A12"/>
    <mergeCell ref="A2:D2"/>
    <mergeCell ref="A3:G3"/>
    <mergeCell ref="T3:V3"/>
    <mergeCell ref="A5:A7"/>
    <mergeCell ref="A8:A9"/>
  </mergeCells>
  <phoneticPr fontId="1"/>
  <pageMargins left="0.78740157480314965" right="0.39370078740157483" top="0.39370078740157483" bottom="0.39370078740157483" header="0" footer="0"/>
  <pageSetup paperSize="9" scale="47" firstPageNumber="0" orientation="landscape" horizontalDpi="300" verticalDpi="300" r:id="rId1"/>
  <headerFooter scaleWithDoc="0" alignWithMargins="0">
    <oddFooter>&amp;C&amp;"ＭＳ 明朝,標準"&amp;10－１５－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4.25"/>
  <cols>
    <col min="1" max="1" width="12.125" style="114" customWidth="1"/>
    <col min="2" max="2" width="24.625" style="114" customWidth="1"/>
    <col min="3" max="22" width="10.875" style="114" customWidth="1"/>
    <col min="23" max="23" width="3.75" style="114" customWidth="1"/>
    <col min="24" max="16384" width="9" style="114"/>
  </cols>
  <sheetData>
    <row r="1" spans="1:22" ht="38.25" customHeight="1"/>
    <row r="2" spans="1:22" ht="30.75" customHeight="1">
      <c r="A2" s="562" t="s">
        <v>719</v>
      </c>
      <c r="B2" s="562"/>
      <c r="C2" s="562"/>
      <c r="D2" s="562"/>
      <c r="E2" s="562"/>
      <c r="F2" s="562"/>
      <c r="G2" s="562"/>
      <c r="S2" s="564" t="s">
        <v>720</v>
      </c>
      <c r="T2" s="564"/>
      <c r="U2" s="564"/>
      <c r="V2" s="122"/>
    </row>
    <row r="3" spans="1:22" ht="33.75" customHeight="1">
      <c r="A3" s="115" t="s">
        <v>721</v>
      </c>
      <c r="B3" s="123" t="s">
        <v>2036</v>
      </c>
      <c r="C3" s="117" t="s">
        <v>655</v>
      </c>
      <c r="D3" s="115" t="s">
        <v>656</v>
      </c>
      <c r="E3" s="115" t="s">
        <v>657</v>
      </c>
      <c r="F3" s="115" t="s">
        <v>658</v>
      </c>
      <c r="G3" s="115" t="s">
        <v>659</v>
      </c>
      <c r="H3" s="115" t="s">
        <v>660</v>
      </c>
      <c r="I3" s="115" t="s">
        <v>661</v>
      </c>
      <c r="J3" s="115" t="s">
        <v>662</v>
      </c>
      <c r="K3" s="118" t="s">
        <v>663</v>
      </c>
      <c r="L3" s="115" t="s">
        <v>664</v>
      </c>
      <c r="M3" s="118" t="s">
        <v>665</v>
      </c>
      <c r="N3" s="115" t="s">
        <v>666</v>
      </c>
      <c r="O3" s="115" t="s">
        <v>667</v>
      </c>
      <c r="P3" s="115" t="s">
        <v>668</v>
      </c>
      <c r="Q3" s="115" t="s">
        <v>669</v>
      </c>
      <c r="R3" s="115" t="s">
        <v>670</v>
      </c>
      <c r="S3" s="118" t="s">
        <v>671</v>
      </c>
      <c r="T3" s="118" t="s">
        <v>672</v>
      </c>
      <c r="U3" s="115" t="s">
        <v>670</v>
      </c>
      <c r="V3" s="115" t="s">
        <v>673</v>
      </c>
    </row>
    <row r="4" spans="1:22" ht="24" customHeight="1">
      <c r="A4" s="560" t="s">
        <v>674</v>
      </c>
      <c r="B4" s="115" t="s">
        <v>675</v>
      </c>
      <c r="C4" s="120">
        <v>0</v>
      </c>
      <c r="D4" s="120">
        <v>150</v>
      </c>
      <c r="E4" s="120">
        <v>100</v>
      </c>
      <c r="F4" s="120">
        <v>75</v>
      </c>
      <c r="G4" s="120">
        <v>0</v>
      </c>
      <c r="H4" s="120">
        <v>0</v>
      </c>
      <c r="I4" s="120">
        <v>16.5</v>
      </c>
      <c r="J4" s="120">
        <v>6.5</v>
      </c>
      <c r="K4" s="120">
        <v>250</v>
      </c>
      <c r="L4" s="120">
        <v>0</v>
      </c>
      <c r="M4" s="120">
        <v>0</v>
      </c>
      <c r="N4" s="120">
        <v>0</v>
      </c>
      <c r="O4" s="120">
        <v>0</v>
      </c>
      <c r="P4" s="120"/>
      <c r="Q4" s="120">
        <v>0</v>
      </c>
      <c r="R4" s="120">
        <v>0</v>
      </c>
      <c r="S4" s="120">
        <f t="shared" ref="S4:S29" si="0">SUM(C4:R4)</f>
        <v>598</v>
      </c>
      <c r="T4" s="120">
        <v>0</v>
      </c>
      <c r="U4" s="120">
        <v>0</v>
      </c>
      <c r="V4" s="121">
        <f t="shared" ref="V4:V28" si="1">SUM(S4:U4)</f>
        <v>598</v>
      </c>
    </row>
    <row r="5" spans="1:22" ht="24" customHeight="1">
      <c r="A5" s="560"/>
      <c r="B5" s="115" t="s">
        <v>676</v>
      </c>
      <c r="C5" s="120">
        <v>0</v>
      </c>
      <c r="D5" s="120">
        <v>0</v>
      </c>
      <c r="E5" s="120">
        <v>62.5</v>
      </c>
      <c r="F5" s="120">
        <v>37.5</v>
      </c>
      <c r="G5" s="120"/>
      <c r="H5" s="120"/>
      <c r="I5" s="120">
        <v>11</v>
      </c>
      <c r="J5" s="120">
        <v>6.5</v>
      </c>
      <c r="K5" s="120">
        <v>175</v>
      </c>
      <c r="L5" s="120">
        <v>0</v>
      </c>
      <c r="M5" s="120">
        <v>0</v>
      </c>
      <c r="N5" s="120">
        <v>0</v>
      </c>
      <c r="O5" s="120">
        <v>0</v>
      </c>
      <c r="P5" s="120">
        <v>125</v>
      </c>
      <c r="Q5" s="120">
        <v>0</v>
      </c>
      <c r="R5" s="120">
        <v>0</v>
      </c>
      <c r="S5" s="120">
        <f t="shared" si="0"/>
        <v>417.5</v>
      </c>
      <c r="T5" s="120">
        <v>0</v>
      </c>
      <c r="U5" s="120">
        <v>0</v>
      </c>
      <c r="V5" s="121">
        <f t="shared" si="1"/>
        <v>417.5</v>
      </c>
    </row>
    <row r="6" spans="1:22" ht="24" customHeight="1">
      <c r="A6" s="560"/>
      <c r="B6" s="115" t="s">
        <v>677</v>
      </c>
      <c r="C6" s="120">
        <v>0</v>
      </c>
      <c r="D6" s="120">
        <v>0</v>
      </c>
      <c r="E6" s="120">
        <v>62.5</v>
      </c>
      <c r="F6" s="120">
        <v>75</v>
      </c>
      <c r="G6" s="120">
        <v>0</v>
      </c>
      <c r="H6" s="120"/>
      <c r="I6" s="120">
        <v>0</v>
      </c>
      <c r="J6" s="120">
        <v>0</v>
      </c>
      <c r="K6" s="120">
        <v>50</v>
      </c>
      <c r="L6" s="120">
        <v>0</v>
      </c>
      <c r="M6" s="120">
        <v>0</v>
      </c>
      <c r="N6" s="120">
        <v>0</v>
      </c>
      <c r="O6" s="120">
        <v>0</v>
      </c>
      <c r="P6" s="120">
        <v>0</v>
      </c>
      <c r="Q6" s="120">
        <v>0</v>
      </c>
      <c r="R6" s="120">
        <v>0</v>
      </c>
      <c r="S6" s="120">
        <f t="shared" si="0"/>
        <v>187.5</v>
      </c>
      <c r="T6" s="120">
        <v>0</v>
      </c>
      <c r="U6" s="120">
        <v>0</v>
      </c>
      <c r="V6" s="121">
        <f t="shared" si="1"/>
        <v>187.5</v>
      </c>
    </row>
    <row r="7" spans="1:22" ht="24" customHeight="1">
      <c r="A7" s="560" t="s">
        <v>678</v>
      </c>
      <c r="B7" s="115" t="s">
        <v>675</v>
      </c>
      <c r="C7" s="120">
        <v>0</v>
      </c>
      <c r="D7" s="120">
        <v>19.5</v>
      </c>
      <c r="E7" s="120">
        <v>96.8</v>
      </c>
      <c r="F7" s="120">
        <v>109</v>
      </c>
      <c r="G7" s="120">
        <v>0</v>
      </c>
      <c r="H7" s="120">
        <v>477.2</v>
      </c>
      <c r="I7" s="120">
        <v>0</v>
      </c>
      <c r="J7" s="120">
        <v>19.2</v>
      </c>
      <c r="K7" s="120">
        <v>45</v>
      </c>
      <c r="L7" s="120">
        <v>0</v>
      </c>
      <c r="M7" s="120">
        <v>0</v>
      </c>
      <c r="N7" s="120">
        <v>0</v>
      </c>
      <c r="O7" s="120">
        <v>0</v>
      </c>
      <c r="P7" s="120">
        <v>0</v>
      </c>
      <c r="Q7" s="120">
        <v>21</v>
      </c>
      <c r="R7" s="120">
        <v>43</v>
      </c>
      <c r="S7" s="120">
        <f t="shared" si="0"/>
        <v>830.7</v>
      </c>
      <c r="T7" s="120">
        <v>0</v>
      </c>
      <c r="U7" s="120">
        <v>0</v>
      </c>
      <c r="V7" s="121">
        <f t="shared" si="1"/>
        <v>830.7</v>
      </c>
    </row>
    <row r="8" spans="1:22" ht="24" customHeight="1">
      <c r="A8" s="560"/>
      <c r="B8" s="115" t="s">
        <v>679</v>
      </c>
      <c r="C8" s="120">
        <v>0</v>
      </c>
      <c r="D8" s="120">
        <v>0</v>
      </c>
      <c r="E8" s="120">
        <v>323.39999999999998</v>
      </c>
      <c r="F8" s="120">
        <v>240</v>
      </c>
      <c r="G8" s="120">
        <v>0</v>
      </c>
      <c r="H8" s="120">
        <v>12</v>
      </c>
      <c r="I8" s="120">
        <v>18</v>
      </c>
      <c r="J8" s="120">
        <v>25.2</v>
      </c>
      <c r="K8" s="120">
        <v>85.5</v>
      </c>
      <c r="L8" s="120">
        <v>0</v>
      </c>
      <c r="M8" s="120">
        <v>0</v>
      </c>
      <c r="N8" s="120">
        <v>0</v>
      </c>
      <c r="O8" s="120">
        <v>2.4</v>
      </c>
      <c r="P8" s="120">
        <v>0</v>
      </c>
      <c r="Q8" s="120">
        <v>8.5</v>
      </c>
      <c r="R8" s="120">
        <v>5.5</v>
      </c>
      <c r="S8" s="120">
        <f t="shared" si="0"/>
        <v>720.5</v>
      </c>
      <c r="T8" s="120">
        <v>0</v>
      </c>
      <c r="U8" s="120">
        <v>0</v>
      </c>
      <c r="V8" s="121">
        <f t="shared" si="1"/>
        <v>720.5</v>
      </c>
    </row>
    <row r="9" spans="1:22" ht="24" customHeight="1">
      <c r="A9" s="560" t="s">
        <v>680</v>
      </c>
      <c r="B9" s="115" t="s">
        <v>675</v>
      </c>
      <c r="C9" s="120">
        <v>12</v>
      </c>
      <c r="D9" s="120">
        <v>0</v>
      </c>
      <c r="E9" s="120">
        <v>15</v>
      </c>
      <c r="F9" s="120">
        <v>15</v>
      </c>
      <c r="G9" s="120">
        <v>0</v>
      </c>
      <c r="H9" s="120">
        <v>240</v>
      </c>
      <c r="I9" s="120">
        <v>0</v>
      </c>
      <c r="J9" s="120">
        <v>0</v>
      </c>
      <c r="K9" s="120">
        <v>36</v>
      </c>
      <c r="L9" s="120">
        <v>0</v>
      </c>
      <c r="M9" s="120">
        <v>0</v>
      </c>
      <c r="N9" s="120">
        <v>0</v>
      </c>
      <c r="O9" s="120">
        <v>0</v>
      </c>
      <c r="P9" s="120">
        <v>0</v>
      </c>
      <c r="Q9" s="120">
        <v>0</v>
      </c>
      <c r="R9" s="120">
        <v>0</v>
      </c>
      <c r="S9" s="120">
        <f t="shared" si="0"/>
        <v>318</v>
      </c>
      <c r="T9" s="120">
        <v>0</v>
      </c>
      <c r="U9" s="120">
        <v>0</v>
      </c>
      <c r="V9" s="121">
        <f t="shared" si="1"/>
        <v>318</v>
      </c>
    </row>
    <row r="10" spans="1:22" ht="24" customHeight="1">
      <c r="A10" s="560"/>
      <c r="B10" s="115" t="s">
        <v>681</v>
      </c>
      <c r="C10" s="120">
        <v>0</v>
      </c>
      <c r="D10" s="120">
        <v>0</v>
      </c>
      <c r="E10" s="120">
        <v>300</v>
      </c>
      <c r="F10" s="120">
        <v>270</v>
      </c>
      <c r="G10" s="120">
        <v>0</v>
      </c>
      <c r="H10" s="120">
        <v>160</v>
      </c>
      <c r="I10" s="120">
        <v>0</v>
      </c>
      <c r="J10" s="120">
        <v>0</v>
      </c>
      <c r="K10" s="120">
        <v>0</v>
      </c>
      <c r="L10" s="120">
        <v>0</v>
      </c>
      <c r="M10" s="120">
        <v>0</v>
      </c>
      <c r="N10" s="120">
        <v>0</v>
      </c>
      <c r="O10" s="120">
        <v>0</v>
      </c>
      <c r="P10" s="120">
        <v>0</v>
      </c>
      <c r="Q10" s="120">
        <v>0</v>
      </c>
      <c r="R10" s="120">
        <v>0</v>
      </c>
      <c r="S10" s="120">
        <f t="shared" si="0"/>
        <v>730</v>
      </c>
      <c r="T10" s="120">
        <v>0</v>
      </c>
      <c r="U10" s="120">
        <v>0</v>
      </c>
      <c r="V10" s="121">
        <f t="shared" si="1"/>
        <v>730</v>
      </c>
    </row>
    <row r="11" spans="1:22" ht="24" customHeight="1">
      <c r="A11" s="560"/>
      <c r="B11" s="115" t="s">
        <v>682</v>
      </c>
      <c r="C11" s="120">
        <v>0</v>
      </c>
      <c r="D11" s="120">
        <v>0</v>
      </c>
      <c r="E11" s="120">
        <v>45</v>
      </c>
      <c r="F11" s="120">
        <v>45</v>
      </c>
      <c r="G11" s="120">
        <v>0</v>
      </c>
      <c r="H11" s="120">
        <v>200</v>
      </c>
      <c r="I11" s="120">
        <v>0</v>
      </c>
      <c r="J11" s="120">
        <v>0</v>
      </c>
      <c r="K11" s="120">
        <v>9</v>
      </c>
      <c r="L11" s="120">
        <v>0</v>
      </c>
      <c r="M11" s="120">
        <v>0</v>
      </c>
      <c r="N11" s="120">
        <v>0</v>
      </c>
      <c r="O11" s="120">
        <v>0</v>
      </c>
      <c r="P11" s="120">
        <v>0</v>
      </c>
      <c r="Q11" s="120">
        <v>0</v>
      </c>
      <c r="R11" s="120">
        <v>0</v>
      </c>
      <c r="S11" s="120">
        <f t="shared" si="0"/>
        <v>299</v>
      </c>
      <c r="T11" s="120">
        <v>0</v>
      </c>
      <c r="U11" s="120">
        <v>0</v>
      </c>
      <c r="V11" s="121">
        <f t="shared" si="1"/>
        <v>299</v>
      </c>
    </row>
    <row r="12" spans="1:22" ht="24" customHeight="1">
      <c r="A12" s="560" t="s">
        <v>683</v>
      </c>
      <c r="B12" s="115" t="s">
        <v>675</v>
      </c>
      <c r="C12" s="120">
        <v>0</v>
      </c>
      <c r="D12" s="120">
        <v>10.4</v>
      </c>
      <c r="E12" s="120">
        <v>0</v>
      </c>
      <c r="F12" s="120">
        <v>6.4</v>
      </c>
      <c r="G12" s="120">
        <v>0</v>
      </c>
      <c r="H12" s="120">
        <v>52</v>
      </c>
      <c r="I12" s="120">
        <v>46.9</v>
      </c>
      <c r="J12" s="120">
        <v>46.9</v>
      </c>
      <c r="K12" s="120">
        <v>53.6</v>
      </c>
      <c r="L12" s="120">
        <v>0</v>
      </c>
      <c r="M12" s="120">
        <v>0</v>
      </c>
      <c r="N12" s="120">
        <v>0</v>
      </c>
      <c r="O12" s="120">
        <v>12</v>
      </c>
      <c r="P12" s="120">
        <v>0</v>
      </c>
      <c r="Q12" s="120">
        <v>0</v>
      </c>
      <c r="R12" s="120">
        <v>6</v>
      </c>
      <c r="S12" s="120">
        <f t="shared" si="0"/>
        <v>234.2</v>
      </c>
      <c r="T12" s="120">
        <v>0</v>
      </c>
      <c r="U12" s="120">
        <v>0</v>
      </c>
      <c r="V12" s="121">
        <f t="shared" si="1"/>
        <v>234.2</v>
      </c>
    </row>
    <row r="13" spans="1:22" ht="24" customHeight="1">
      <c r="A13" s="560"/>
      <c r="B13" s="115" t="s">
        <v>684</v>
      </c>
      <c r="C13" s="120">
        <v>67.2</v>
      </c>
      <c r="D13" s="120">
        <v>64</v>
      </c>
      <c r="E13" s="120">
        <v>32</v>
      </c>
      <c r="F13" s="120">
        <v>32</v>
      </c>
      <c r="G13" s="120">
        <v>0</v>
      </c>
      <c r="H13" s="120">
        <v>280</v>
      </c>
      <c r="I13" s="120">
        <v>0</v>
      </c>
      <c r="J13" s="120">
        <v>0</v>
      </c>
      <c r="K13" s="120">
        <v>15.2</v>
      </c>
      <c r="L13" s="120">
        <v>0</v>
      </c>
      <c r="M13" s="120">
        <v>0</v>
      </c>
      <c r="N13" s="120">
        <v>12</v>
      </c>
      <c r="O13" s="120">
        <v>2</v>
      </c>
      <c r="P13" s="120">
        <v>0</v>
      </c>
      <c r="Q13" s="120">
        <v>0</v>
      </c>
      <c r="R13" s="120">
        <v>0.6</v>
      </c>
      <c r="S13" s="120">
        <f t="shared" si="0"/>
        <v>505</v>
      </c>
      <c r="T13" s="120">
        <v>0</v>
      </c>
      <c r="U13" s="120">
        <v>0</v>
      </c>
      <c r="V13" s="121">
        <f t="shared" si="1"/>
        <v>505</v>
      </c>
    </row>
    <row r="14" spans="1:22" ht="24" customHeight="1">
      <c r="A14" s="560" t="s">
        <v>685</v>
      </c>
      <c r="B14" s="115" t="s">
        <v>675</v>
      </c>
      <c r="C14" s="120">
        <v>0</v>
      </c>
      <c r="D14" s="120">
        <v>0</v>
      </c>
      <c r="E14" s="120">
        <v>0</v>
      </c>
      <c r="F14" s="120">
        <v>0</v>
      </c>
      <c r="G14" s="120">
        <v>0</v>
      </c>
      <c r="H14" s="120">
        <v>0</v>
      </c>
      <c r="I14" s="120">
        <v>15</v>
      </c>
      <c r="J14" s="120">
        <v>0</v>
      </c>
      <c r="K14" s="120">
        <v>30</v>
      </c>
      <c r="L14" s="120">
        <v>0</v>
      </c>
      <c r="M14" s="120">
        <v>0</v>
      </c>
      <c r="N14" s="120">
        <v>0</v>
      </c>
      <c r="O14" s="120">
        <v>0</v>
      </c>
      <c r="P14" s="120">
        <v>0</v>
      </c>
      <c r="Q14" s="120">
        <v>0</v>
      </c>
      <c r="R14" s="120">
        <v>0</v>
      </c>
      <c r="S14" s="120">
        <f t="shared" si="0"/>
        <v>45</v>
      </c>
      <c r="T14" s="120">
        <v>60</v>
      </c>
      <c r="U14" s="120">
        <v>0</v>
      </c>
      <c r="V14" s="121">
        <f t="shared" si="1"/>
        <v>105</v>
      </c>
    </row>
    <row r="15" spans="1:22" ht="24" customHeight="1">
      <c r="A15" s="560"/>
      <c r="B15" s="115" t="s">
        <v>686</v>
      </c>
      <c r="C15" s="120">
        <v>0</v>
      </c>
      <c r="D15" s="120">
        <v>0</v>
      </c>
      <c r="E15" s="120">
        <v>130</v>
      </c>
      <c r="F15" s="120">
        <v>120</v>
      </c>
      <c r="G15" s="120">
        <v>0</v>
      </c>
      <c r="H15" s="120">
        <v>250</v>
      </c>
      <c r="I15" s="120">
        <v>10</v>
      </c>
      <c r="J15" s="120">
        <v>10</v>
      </c>
      <c r="K15" s="120">
        <v>100</v>
      </c>
      <c r="L15" s="120">
        <v>0</v>
      </c>
      <c r="M15" s="120">
        <v>0</v>
      </c>
      <c r="N15" s="120">
        <v>75</v>
      </c>
      <c r="O15" s="120">
        <v>0</v>
      </c>
      <c r="P15" s="120">
        <v>0</v>
      </c>
      <c r="Q15" s="120">
        <v>0</v>
      </c>
      <c r="R15" s="120">
        <v>0</v>
      </c>
      <c r="S15" s="120">
        <f t="shared" si="0"/>
        <v>695</v>
      </c>
      <c r="T15" s="120">
        <v>1</v>
      </c>
      <c r="U15" s="120">
        <v>0</v>
      </c>
      <c r="V15" s="121">
        <f t="shared" si="1"/>
        <v>696</v>
      </c>
    </row>
    <row r="16" spans="1:22" ht="24" customHeight="1">
      <c r="A16" s="560"/>
      <c r="B16" s="115" t="s">
        <v>685</v>
      </c>
      <c r="C16" s="120">
        <v>7.5</v>
      </c>
      <c r="D16" s="120">
        <v>20</v>
      </c>
      <c r="E16" s="120">
        <v>130</v>
      </c>
      <c r="F16" s="120">
        <v>150</v>
      </c>
      <c r="G16" s="120">
        <v>0</v>
      </c>
      <c r="H16" s="120">
        <v>3000</v>
      </c>
      <c r="I16" s="120">
        <v>25</v>
      </c>
      <c r="J16" s="120">
        <v>15</v>
      </c>
      <c r="K16" s="120">
        <v>300</v>
      </c>
      <c r="L16" s="120">
        <v>0</v>
      </c>
      <c r="M16" s="120">
        <v>0</v>
      </c>
      <c r="N16" s="120">
        <v>150</v>
      </c>
      <c r="O16" s="120">
        <v>0</v>
      </c>
      <c r="P16" s="120">
        <v>0</v>
      </c>
      <c r="Q16" s="120">
        <v>0</v>
      </c>
      <c r="R16" s="120">
        <v>0</v>
      </c>
      <c r="S16" s="120">
        <f>SUM(C16:R16)</f>
        <v>3797.5</v>
      </c>
      <c r="T16" s="120">
        <v>10</v>
      </c>
      <c r="U16" s="120">
        <v>0</v>
      </c>
      <c r="V16" s="121">
        <f t="shared" si="1"/>
        <v>3807.5</v>
      </c>
    </row>
    <row r="17" spans="1:22" ht="24" customHeight="1">
      <c r="A17" s="560" t="s">
        <v>687</v>
      </c>
      <c r="B17" s="115" t="s">
        <v>675</v>
      </c>
      <c r="C17" s="120"/>
      <c r="D17" s="120">
        <v>0</v>
      </c>
      <c r="E17" s="120">
        <v>0</v>
      </c>
      <c r="F17" s="120">
        <v>0</v>
      </c>
      <c r="G17" s="120">
        <v>0</v>
      </c>
      <c r="H17" s="120">
        <v>28</v>
      </c>
      <c r="I17" s="120">
        <v>0</v>
      </c>
      <c r="J17" s="120">
        <v>0</v>
      </c>
      <c r="K17" s="120">
        <v>0</v>
      </c>
      <c r="L17" s="120">
        <v>0</v>
      </c>
      <c r="M17" s="120">
        <v>0</v>
      </c>
      <c r="N17" s="120">
        <v>0</v>
      </c>
      <c r="O17" s="120">
        <v>0</v>
      </c>
      <c r="P17" s="120">
        <v>0</v>
      </c>
      <c r="Q17" s="120">
        <v>0</v>
      </c>
      <c r="R17" s="120">
        <v>0</v>
      </c>
      <c r="S17" s="120">
        <f t="shared" si="0"/>
        <v>28</v>
      </c>
      <c r="T17" s="120">
        <v>254</v>
      </c>
      <c r="U17" s="120">
        <v>0</v>
      </c>
      <c r="V17" s="121">
        <f t="shared" si="1"/>
        <v>282</v>
      </c>
    </row>
    <row r="18" spans="1:22" ht="24" customHeight="1">
      <c r="A18" s="560"/>
      <c r="B18" s="115" t="s">
        <v>687</v>
      </c>
      <c r="C18" s="120">
        <v>132</v>
      </c>
      <c r="D18" s="120">
        <v>1.4</v>
      </c>
      <c r="E18" s="120">
        <v>476.1</v>
      </c>
      <c r="F18" s="120">
        <v>288</v>
      </c>
      <c r="G18" s="120">
        <v>0</v>
      </c>
      <c r="H18" s="120">
        <v>23836.400000000001</v>
      </c>
      <c r="I18" s="120">
        <v>21.6</v>
      </c>
      <c r="J18" s="120"/>
      <c r="K18" s="120">
        <v>84.6</v>
      </c>
      <c r="L18" s="120">
        <v>0</v>
      </c>
      <c r="M18" s="120"/>
      <c r="N18" s="120">
        <v>1223</v>
      </c>
      <c r="O18" s="120">
        <v>80.534999999999997</v>
      </c>
      <c r="P18" s="120">
        <v>0</v>
      </c>
      <c r="Q18" s="120">
        <v>7.5</v>
      </c>
      <c r="R18" s="120">
        <v>0</v>
      </c>
      <c r="S18" s="120">
        <f t="shared" si="0"/>
        <v>26151.134999999998</v>
      </c>
      <c r="T18" s="120">
        <v>92.4</v>
      </c>
      <c r="U18" s="120">
        <v>0</v>
      </c>
      <c r="V18" s="121">
        <f t="shared" si="1"/>
        <v>26243.535</v>
      </c>
    </row>
    <row r="19" spans="1:22" ht="24" customHeight="1">
      <c r="A19" s="560" t="s">
        <v>688</v>
      </c>
      <c r="B19" s="115" t="s">
        <v>675</v>
      </c>
      <c r="C19" s="120">
        <v>0</v>
      </c>
      <c r="D19" s="120">
        <v>0</v>
      </c>
      <c r="E19" s="120">
        <v>0</v>
      </c>
      <c r="F19" s="120">
        <v>0</v>
      </c>
      <c r="G19" s="120">
        <v>0</v>
      </c>
      <c r="H19" s="120">
        <v>250</v>
      </c>
      <c r="I19" s="120">
        <v>0</v>
      </c>
      <c r="J19" s="120">
        <v>0</v>
      </c>
      <c r="K19" s="120">
        <v>7</v>
      </c>
      <c r="L19" s="120">
        <v>0</v>
      </c>
      <c r="M19" s="120">
        <v>0</v>
      </c>
      <c r="N19" s="120">
        <v>0</v>
      </c>
      <c r="O19" s="120">
        <v>0</v>
      </c>
      <c r="P19" s="120">
        <v>0</v>
      </c>
      <c r="Q19" s="120">
        <v>0</v>
      </c>
      <c r="R19" s="120">
        <v>0</v>
      </c>
      <c r="S19" s="120">
        <f t="shared" si="0"/>
        <v>257</v>
      </c>
      <c r="T19" s="120">
        <v>400</v>
      </c>
      <c r="U19" s="120">
        <v>0</v>
      </c>
      <c r="V19" s="121">
        <f t="shared" si="1"/>
        <v>657</v>
      </c>
    </row>
    <row r="20" spans="1:22" ht="24" customHeight="1">
      <c r="A20" s="560"/>
      <c r="B20" s="115" t="s">
        <v>689</v>
      </c>
      <c r="C20" s="120">
        <v>0</v>
      </c>
      <c r="D20" s="120">
        <v>24</v>
      </c>
      <c r="E20" s="120">
        <v>24</v>
      </c>
      <c r="F20" s="120">
        <v>0</v>
      </c>
      <c r="G20" s="120">
        <v>0</v>
      </c>
      <c r="H20" s="120">
        <v>50</v>
      </c>
      <c r="I20" s="120">
        <v>0</v>
      </c>
      <c r="J20" s="120">
        <v>0</v>
      </c>
      <c r="K20" s="120">
        <v>7</v>
      </c>
      <c r="L20" s="120">
        <v>0</v>
      </c>
      <c r="M20" s="120">
        <v>0</v>
      </c>
      <c r="N20" s="120">
        <v>15</v>
      </c>
      <c r="O20" s="120">
        <v>0</v>
      </c>
      <c r="P20" s="120">
        <v>0</v>
      </c>
      <c r="Q20" s="120">
        <v>0</v>
      </c>
      <c r="R20" s="120">
        <v>0</v>
      </c>
      <c r="S20" s="120">
        <f t="shared" si="0"/>
        <v>120</v>
      </c>
      <c r="T20" s="120">
        <v>40</v>
      </c>
      <c r="U20" s="120">
        <v>0</v>
      </c>
      <c r="V20" s="121">
        <f t="shared" si="1"/>
        <v>160</v>
      </c>
    </row>
    <row r="21" spans="1:22" ht="24" customHeight="1">
      <c r="A21" s="560"/>
      <c r="B21" s="115" t="s">
        <v>690</v>
      </c>
      <c r="C21" s="120">
        <v>0</v>
      </c>
      <c r="D21" s="120">
        <v>0</v>
      </c>
      <c r="E21" s="120">
        <v>24</v>
      </c>
      <c r="F21" s="120">
        <v>12</v>
      </c>
      <c r="G21" s="120">
        <v>0</v>
      </c>
      <c r="H21" s="120">
        <v>75</v>
      </c>
      <c r="I21" s="120">
        <v>0</v>
      </c>
      <c r="J21" s="120">
        <v>0</v>
      </c>
      <c r="K21" s="120">
        <v>7</v>
      </c>
      <c r="L21" s="120">
        <v>0</v>
      </c>
      <c r="M21" s="120">
        <v>0</v>
      </c>
      <c r="N21" s="120">
        <v>15</v>
      </c>
      <c r="O21" s="120">
        <v>0</v>
      </c>
      <c r="P21" s="120">
        <v>0</v>
      </c>
      <c r="Q21" s="120">
        <v>0</v>
      </c>
      <c r="R21" s="120">
        <v>0</v>
      </c>
      <c r="S21" s="120">
        <f t="shared" si="0"/>
        <v>133</v>
      </c>
      <c r="T21" s="120">
        <v>80</v>
      </c>
      <c r="U21" s="120">
        <v>0</v>
      </c>
      <c r="V21" s="121">
        <f t="shared" si="1"/>
        <v>213</v>
      </c>
    </row>
    <row r="22" spans="1:22" ht="24" customHeight="1">
      <c r="A22" s="560"/>
      <c r="B22" s="115" t="s">
        <v>691</v>
      </c>
      <c r="C22" s="120">
        <v>0</v>
      </c>
      <c r="D22" s="120">
        <v>0</v>
      </c>
      <c r="E22" s="120">
        <v>48</v>
      </c>
      <c r="F22" s="120">
        <v>36</v>
      </c>
      <c r="G22" s="120">
        <v>0</v>
      </c>
      <c r="H22" s="120">
        <v>75</v>
      </c>
      <c r="I22" s="120">
        <v>0</v>
      </c>
      <c r="J22" s="120">
        <v>0</v>
      </c>
      <c r="K22" s="120">
        <v>7</v>
      </c>
      <c r="L22" s="120">
        <v>0</v>
      </c>
      <c r="M22" s="120">
        <v>0</v>
      </c>
      <c r="N22" s="120">
        <v>15</v>
      </c>
      <c r="O22" s="120">
        <v>0</v>
      </c>
      <c r="P22" s="120">
        <v>0</v>
      </c>
      <c r="Q22" s="120">
        <v>0</v>
      </c>
      <c r="R22" s="120">
        <v>0</v>
      </c>
      <c r="S22" s="120">
        <f t="shared" si="0"/>
        <v>181</v>
      </c>
      <c r="T22" s="120">
        <v>20</v>
      </c>
      <c r="U22" s="120">
        <v>0</v>
      </c>
      <c r="V22" s="121">
        <f t="shared" si="1"/>
        <v>201</v>
      </c>
    </row>
    <row r="23" spans="1:22" ht="24" customHeight="1">
      <c r="A23" s="560" t="s">
        <v>692</v>
      </c>
      <c r="B23" s="115" t="s">
        <v>693</v>
      </c>
      <c r="C23" s="120">
        <v>24</v>
      </c>
      <c r="D23" s="120">
        <v>0</v>
      </c>
      <c r="E23" s="120">
        <v>6.5</v>
      </c>
      <c r="F23" s="120">
        <v>9</v>
      </c>
      <c r="G23" s="120">
        <v>0</v>
      </c>
      <c r="H23" s="120">
        <v>2527.5</v>
      </c>
      <c r="I23" s="120">
        <v>6</v>
      </c>
      <c r="J23" s="120">
        <v>1.5</v>
      </c>
      <c r="K23" s="120">
        <v>17</v>
      </c>
      <c r="L23" s="120">
        <v>0</v>
      </c>
      <c r="M23" s="120">
        <v>0</v>
      </c>
      <c r="N23" s="120">
        <v>25</v>
      </c>
      <c r="O23" s="120">
        <v>0</v>
      </c>
      <c r="P23" s="120">
        <v>0</v>
      </c>
      <c r="Q23" s="120">
        <v>0</v>
      </c>
      <c r="R23" s="120">
        <v>0</v>
      </c>
      <c r="S23" s="120">
        <f t="shared" si="0"/>
        <v>2616.5</v>
      </c>
      <c r="T23" s="120">
        <v>339.5</v>
      </c>
      <c r="U23" s="120">
        <v>0</v>
      </c>
      <c r="V23" s="121">
        <f t="shared" si="1"/>
        <v>2956</v>
      </c>
    </row>
    <row r="24" spans="1:22" ht="24" customHeight="1">
      <c r="A24" s="560"/>
      <c r="B24" s="115" t="s">
        <v>694</v>
      </c>
      <c r="C24" s="120">
        <v>0</v>
      </c>
      <c r="D24" s="120">
        <v>0</v>
      </c>
      <c r="E24" s="120">
        <v>85.8</v>
      </c>
      <c r="F24" s="120">
        <v>76.5</v>
      </c>
      <c r="G24" s="120">
        <v>0</v>
      </c>
      <c r="H24" s="120">
        <v>2555</v>
      </c>
      <c r="I24" s="120">
        <v>0</v>
      </c>
      <c r="J24" s="120">
        <v>0</v>
      </c>
      <c r="K24" s="120">
        <v>12</v>
      </c>
      <c r="L24" s="120">
        <v>0</v>
      </c>
      <c r="M24" s="120">
        <v>0</v>
      </c>
      <c r="N24" s="120">
        <v>20</v>
      </c>
      <c r="O24" s="120">
        <v>0</v>
      </c>
      <c r="P24" s="120">
        <v>0</v>
      </c>
      <c r="Q24" s="120">
        <v>0</v>
      </c>
      <c r="R24" s="120">
        <v>0</v>
      </c>
      <c r="S24" s="120">
        <f t="shared" si="0"/>
        <v>2749.3</v>
      </c>
      <c r="T24" s="120">
        <v>13.3</v>
      </c>
      <c r="U24" s="120">
        <v>0</v>
      </c>
      <c r="V24" s="121">
        <f t="shared" si="1"/>
        <v>2762.6000000000004</v>
      </c>
    </row>
    <row r="25" spans="1:22" ht="24" customHeight="1">
      <c r="A25" s="560"/>
      <c r="B25" s="115" t="s">
        <v>695</v>
      </c>
      <c r="C25" s="120"/>
      <c r="D25" s="120">
        <v>0</v>
      </c>
      <c r="E25" s="120">
        <v>26</v>
      </c>
      <c r="F25" s="120">
        <v>30</v>
      </c>
      <c r="G25" s="120">
        <v>0</v>
      </c>
      <c r="H25" s="120">
        <v>57.5</v>
      </c>
      <c r="I25" s="120"/>
      <c r="J25" s="120"/>
      <c r="K25" s="120"/>
      <c r="L25" s="120"/>
      <c r="M25" s="120"/>
      <c r="N25" s="120"/>
      <c r="O25" s="120">
        <v>0</v>
      </c>
      <c r="P25" s="120">
        <v>0</v>
      </c>
      <c r="Q25" s="120">
        <v>0</v>
      </c>
      <c r="R25" s="120">
        <v>0</v>
      </c>
      <c r="S25" s="120">
        <f t="shared" si="0"/>
        <v>113.5</v>
      </c>
      <c r="T25" s="120">
        <v>0</v>
      </c>
      <c r="U25" s="120">
        <v>0</v>
      </c>
      <c r="V25" s="121">
        <f t="shared" si="1"/>
        <v>113.5</v>
      </c>
    </row>
    <row r="26" spans="1:22" ht="24" customHeight="1">
      <c r="A26" s="560" t="s">
        <v>696</v>
      </c>
      <c r="B26" s="115" t="s">
        <v>675</v>
      </c>
      <c r="C26" s="120">
        <v>82.4</v>
      </c>
      <c r="D26" s="120">
        <v>0</v>
      </c>
      <c r="E26" s="120">
        <v>0</v>
      </c>
      <c r="F26" s="120">
        <v>0</v>
      </c>
      <c r="G26" s="120">
        <v>0</v>
      </c>
      <c r="H26" s="120">
        <v>92.7</v>
      </c>
      <c r="I26" s="120">
        <v>7.21</v>
      </c>
      <c r="J26" s="120">
        <v>12.36</v>
      </c>
      <c r="K26" s="120">
        <v>15.45</v>
      </c>
      <c r="L26" s="120">
        <v>0</v>
      </c>
      <c r="M26" s="120">
        <v>0</v>
      </c>
      <c r="N26" s="120">
        <v>0</v>
      </c>
      <c r="O26" s="120">
        <v>0</v>
      </c>
      <c r="P26" s="120">
        <v>0</v>
      </c>
      <c r="Q26" s="120">
        <v>0</v>
      </c>
      <c r="R26" s="120">
        <v>15.45</v>
      </c>
      <c r="S26" s="120">
        <f t="shared" si="0"/>
        <v>225.57</v>
      </c>
      <c r="T26" s="120">
        <v>1236</v>
      </c>
      <c r="U26" s="120"/>
      <c r="V26" s="121">
        <f t="shared" si="1"/>
        <v>1461.57</v>
      </c>
    </row>
    <row r="27" spans="1:22" ht="24" customHeight="1">
      <c r="A27" s="560"/>
      <c r="B27" s="115" t="s">
        <v>697</v>
      </c>
      <c r="C27" s="120">
        <v>12.36</v>
      </c>
      <c r="D27" s="120">
        <v>0</v>
      </c>
      <c r="E27" s="120">
        <v>23.175000000000001</v>
      </c>
      <c r="F27" s="120">
        <v>15.45</v>
      </c>
      <c r="G27" s="120">
        <v>0</v>
      </c>
      <c r="H27" s="120">
        <v>61.8</v>
      </c>
      <c r="I27" s="120">
        <v>0</v>
      </c>
      <c r="J27" s="120">
        <v>0</v>
      </c>
      <c r="K27" s="120">
        <v>5.15</v>
      </c>
      <c r="L27" s="120">
        <v>0</v>
      </c>
      <c r="M27" s="120">
        <v>0</v>
      </c>
      <c r="N27" s="120">
        <v>0</v>
      </c>
      <c r="O27" s="120">
        <v>0</v>
      </c>
      <c r="P27" s="120">
        <v>0</v>
      </c>
      <c r="Q27" s="120">
        <v>0</v>
      </c>
      <c r="R27" s="120">
        <v>5.15</v>
      </c>
      <c r="S27" s="120">
        <f t="shared" si="0"/>
        <v>123.08500000000001</v>
      </c>
      <c r="T27" s="120">
        <v>144.19999999999999</v>
      </c>
      <c r="U27" s="120"/>
      <c r="V27" s="121">
        <f t="shared" si="1"/>
        <v>267.28499999999997</v>
      </c>
    </row>
    <row r="28" spans="1:22" ht="24" customHeight="1">
      <c r="A28" s="560"/>
      <c r="B28" s="115" t="s">
        <v>698</v>
      </c>
      <c r="C28" s="120">
        <v>41.2</v>
      </c>
      <c r="D28" s="120">
        <v>0</v>
      </c>
      <c r="E28" s="120">
        <v>46.35</v>
      </c>
      <c r="F28" s="120">
        <v>30.9</v>
      </c>
      <c r="G28" s="120">
        <v>0</v>
      </c>
      <c r="H28" s="120">
        <v>61.8</v>
      </c>
      <c r="I28" s="120">
        <v>7.21</v>
      </c>
      <c r="J28" s="120">
        <v>4.12</v>
      </c>
      <c r="K28" s="120">
        <v>5.15</v>
      </c>
      <c r="L28" s="120">
        <v>0</v>
      </c>
      <c r="M28" s="120">
        <v>0</v>
      </c>
      <c r="N28" s="120">
        <v>0</v>
      </c>
      <c r="O28" s="120">
        <v>0</v>
      </c>
      <c r="P28" s="120">
        <v>0</v>
      </c>
      <c r="Q28" s="120">
        <v>0</v>
      </c>
      <c r="R28" s="120">
        <v>0</v>
      </c>
      <c r="S28" s="120">
        <f t="shared" si="0"/>
        <v>196.73000000000002</v>
      </c>
      <c r="T28" s="120">
        <v>515</v>
      </c>
      <c r="U28" s="120"/>
      <c r="V28" s="121">
        <f t="shared" si="1"/>
        <v>711.73</v>
      </c>
    </row>
    <row r="29" spans="1:22" ht="24" customHeight="1">
      <c r="A29" s="115" t="s">
        <v>699</v>
      </c>
      <c r="B29" s="115" t="s">
        <v>675</v>
      </c>
      <c r="C29" s="120">
        <v>40</v>
      </c>
      <c r="D29" s="120">
        <v>0</v>
      </c>
      <c r="E29" s="120">
        <v>0</v>
      </c>
      <c r="F29" s="120">
        <v>0</v>
      </c>
      <c r="G29" s="120">
        <v>0</v>
      </c>
      <c r="H29" s="120">
        <v>0</v>
      </c>
      <c r="I29" s="120">
        <v>0</v>
      </c>
      <c r="J29" s="120" t="s">
        <v>722</v>
      </c>
      <c r="K29" s="120">
        <v>0</v>
      </c>
      <c r="L29" s="120">
        <v>0</v>
      </c>
      <c r="M29" s="120">
        <v>75</v>
      </c>
      <c r="N29" s="120">
        <v>0</v>
      </c>
      <c r="O29" s="120">
        <v>0</v>
      </c>
      <c r="P29" s="120">
        <v>0</v>
      </c>
      <c r="Q29" s="120">
        <v>0</v>
      </c>
      <c r="R29" s="120">
        <v>0</v>
      </c>
      <c r="S29" s="120">
        <f t="shared" si="0"/>
        <v>115</v>
      </c>
      <c r="T29" s="120">
        <v>427.5</v>
      </c>
      <c r="U29" s="120"/>
      <c r="V29" s="121">
        <f>SUM(S29:U29)</f>
        <v>542.5</v>
      </c>
    </row>
    <row r="30" spans="1:22" ht="23.65" customHeight="1">
      <c r="A30" s="560" t="s">
        <v>700</v>
      </c>
      <c r="B30" s="560"/>
      <c r="C30" s="120">
        <f t="shared" ref="C30:S30" si="2">SUM(C4:C29)</f>
        <v>418.66</v>
      </c>
      <c r="D30" s="120">
        <f t="shared" si="2"/>
        <v>289.29999999999995</v>
      </c>
      <c r="E30" s="120">
        <f t="shared" si="2"/>
        <v>2057.125</v>
      </c>
      <c r="F30" s="120">
        <f t="shared" si="2"/>
        <v>1672.7500000000002</v>
      </c>
      <c r="G30" s="120">
        <f t="shared" si="2"/>
        <v>0</v>
      </c>
      <c r="H30" s="120">
        <f t="shared" si="2"/>
        <v>34341.900000000009</v>
      </c>
      <c r="I30" s="120">
        <f t="shared" si="2"/>
        <v>184.42000000000002</v>
      </c>
      <c r="J30" s="120">
        <f t="shared" si="2"/>
        <v>147.28000000000003</v>
      </c>
      <c r="K30" s="120">
        <f t="shared" si="2"/>
        <v>1316.6500000000003</v>
      </c>
      <c r="L30" s="120">
        <f t="shared" si="2"/>
        <v>0</v>
      </c>
      <c r="M30" s="120">
        <f t="shared" si="2"/>
        <v>75</v>
      </c>
      <c r="N30" s="120">
        <f t="shared" si="2"/>
        <v>1550</v>
      </c>
      <c r="O30" s="120">
        <f t="shared" si="2"/>
        <v>96.935000000000002</v>
      </c>
      <c r="P30" s="120">
        <f t="shared" si="2"/>
        <v>125</v>
      </c>
      <c r="Q30" s="120">
        <f t="shared" si="2"/>
        <v>37</v>
      </c>
      <c r="R30" s="120">
        <f t="shared" si="2"/>
        <v>75.7</v>
      </c>
      <c r="S30" s="120">
        <f t="shared" si="2"/>
        <v>42387.72</v>
      </c>
      <c r="T30" s="120">
        <f>SUM(T4:T29)</f>
        <v>3632.8999999999996</v>
      </c>
      <c r="U30" s="120">
        <f>SUM(U4:U29)</f>
        <v>0</v>
      </c>
      <c r="V30" s="121">
        <f>SUM(V4:V29)</f>
        <v>46020.62</v>
      </c>
    </row>
    <row r="31" spans="1:22" ht="24" customHeight="1">
      <c r="A31" s="115" t="s">
        <v>701</v>
      </c>
      <c r="B31" s="117" t="s">
        <v>723</v>
      </c>
      <c r="C31" s="120">
        <v>1250</v>
      </c>
      <c r="D31" s="120">
        <v>320</v>
      </c>
      <c r="E31" s="120">
        <v>960</v>
      </c>
      <c r="F31" s="120"/>
      <c r="G31" s="120">
        <v>75</v>
      </c>
      <c r="H31" s="120">
        <v>1980</v>
      </c>
      <c r="I31" s="120">
        <v>0</v>
      </c>
      <c r="J31" s="120">
        <v>420</v>
      </c>
      <c r="K31" s="120">
        <v>400</v>
      </c>
      <c r="L31" s="120">
        <v>0</v>
      </c>
      <c r="M31" s="120">
        <v>600</v>
      </c>
      <c r="N31" s="120">
        <v>1500</v>
      </c>
      <c r="O31" s="120">
        <v>0</v>
      </c>
      <c r="P31" s="120">
        <v>0</v>
      </c>
      <c r="Q31" s="120">
        <v>300</v>
      </c>
      <c r="R31" s="120">
        <v>1600</v>
      </c>
      <c r="S31" s="120">
        <f t="shared" ref="S31:S41" si="3">SUM(C31:R31)</f>
        <v>9405</v>
      </c>
      <c r="T31" s="120">
        <v>30300</v>
      </c>
      <c r="U31" s="120"/>
      <c r="V31" s="121">
        <f t="shared" ref="V31:V41" si="4">SUM(S31:U31)</f>
        <v>39705</v>
      </c>
    </row>
    <row r="32" spans="1:22" ht="24" customHeight="1">
      <c r="A32" s="115" t="s">
        <v>703</v>
      </c>
      <c r="B32" s="115" t="s">
        <v>704</v>
      </c>
      <c r="C32" s="120">
        <v>487.5</v>
      </c>
      <c r="D32" s="120">
        <v>0</v>
      </c>
      <c r="E32" s="120">
        <v>228.2</v>
      </c>
      <c r="F32" s="120">
        <v>228.2</v>
      </c>
      <c r="G32" s="120">
        <v>0</v>
      </c>
      <c r="H32" s="120">
        <v>3132</v>
      </c>
      <c r="I32" s="120">
        <v>2</v>
      </c>
      <c r="J32" s="120">
        <v>2</v>
      </c>
      <c r="K32" s="120">
        <v>117</v>
      </c>
      <c r="L32" s="120">
        <v>0</v>
      </c>
      <c r="M32" s="120">
        <v>2.8</v>
      </c>
      <c r="N32" s="120">
        <v>194</v>
      </c>
      <c r="O32" s="120">
        <v>0</v>
      </c>
      <c r="P32" s="120">
        <v>0</v>
      </c>
      <c r="Q32" s="120">
        <v>0</v>
      </c>
      <c r="R32" s="120">
        <v>0</v>
      </c>
      <c r="S32" s="120">
        <f t="shared" si="3"/>
        <v>4393.7</v>
      </c>
      <c r="T32" s="120">
        <v>896</v>
      </c>
      <c r="U32" s="120"/>
      <c r="V32" s="121">
        <f t="shared" si="4"/>
        <v>5289.7</v>
      </c>
    </row>
    <row r="33" spans="1:22" ht="23.65" customHeight="1">
      <c r="A33" s="115" t="s">
        <v>705</v>
      </c>
      <c r="B33" s="115" t="s">
        <v>706</v>
      </c>
      <c r="C33" s="120">
        <v>0</v>
      </c>
      <c r="D33" s="120">
        <v>0</v>
      </c>
      <c r="E33" s="120">
        <v>7</v>
      </c>
      <c r="F33" s="120">
        <v>7</v>
      </c>
      <c r="G33" s="120">
        <v>0</v>
      </c>
      <c r="H33" s="120">
        <v>1500</v>
      </c>
      <c r="I33" s="120">
        <v>0</v>
      </c>
      <c r="J33" s="120">
        <v>0</v>
      </c>
      <c r="K33" s="120">
        <v>0</v>
      </c>
      <c r="L33" s="120">
        <v>0</v>
      </c>
      <c r="M33" s="120">
        <v>0</v>
      </c>
      <c r="N33" s="120">
        <v>0</v>
      </c>
      <c r="O33" s="120">
        <v>0</v>
      </c>
      <c r="P33" s="120">
        <v>0</v>
      </c>
      <c r="Q33" s="120">
        <v>0</v>
      </c>
      <c r="R33" s="120">
        <v>0</v>
      </c>
      <c r="S33" s="120">
        <f t="shared" si="3"/>
        <v>1514</v>
      </c>
      <c r="T33" s="120">
        <v>75</v>
      </c>
      <c r="U33" s="120"/>
      <c r="V33" s="121">
        <f t="shared" si="4"/>
        <v>1589</v>
      </c>
    </row>
    <row r="34" spans="1:22" ht="24" customHeight="1">
      <c r="A34" s="560" t="s">
        <v>707</v>
      </c>
      <c r="B34" s="115" t="s">
        <v>708</v>
      </c>
      <c r="C34" s="120">
        <v>20</v>
      </c>
      <c r="D34" s="120">
        <v>0</v>
      </c>
      <c r="E34" s="120">
        <v>52</v>
      </c>
      <c r="F34" s="120">
        <v>232</v>
      </c>
      <c r="G34" s="120">
        <v>0</v>
      </c>
      <c r="H34" s="120">
        <v>540</v>
      </c>
      <c r="I34" s="120">
        <v>0</v>
      </c>
      <c r="J34" s="120">
        <v>0</v>
      </c>
      <c r="K34" s="120">
        <v>0</v>
      </c>
      <c r="L34" s="120">
        <v>0</v>
      </c>
      <c r="M34" s="120">
        <v>0</v>
      </c>
      <c r="N34" s="120">
        <v>1</v>
      </c>
      <c r="O34" s="120"/>
      <c r="P34" s="120">
        <v>0</v>
      </c>
      <c r="Q34" s="120">
        <v>0</v>
      </c>
      <c r="R34" s="120">
        <v>0</v>
      </c>
      <c r="S34" s="120">
        <f t="shared" si="3"/>
        <v>845</v>
      </c>
      <c r="T34" s="120">
        <v>1.5</v>
      </c>
      <c r="U34" s="120"/>
      <c r="V34" s="121">
        <f t="shared" si="4"/>
        <v>846.5</v>
      </c>
    </row>
    <row r="35" spans="1:22" ht="24" customHeight="1">
      <c r="A35" s="560"/>
      <c r="B35" s="115" t="s">
        <v>709</v>
      </c>
      <c r="C35" s="120">
        <v>10</v>
      </c>
      <c r="D35" s="120">
        <v>0</v>
      </c>
      <c r="E35" s="120">
        <v>44</v>
      </c>
      <c r="F35" s="120">
        <v>160</v>
      </c>
      <c r="G35" s="120">
        <v>0</v>
      </c>
      <c r="H35" s="120">
        <v>220</v>
      </c>
      <c r="I35" s="120">
        <v>0</v>
      </c>
      <c r="J35" s="120">
        <v>0</v>
      </c>
      <c r="K35" s="120">
        <v>0</v>
      </c>
      <c r="L35" s="120">
        <v>0</v>
      </c>
      <c r="M35" s="120">
        <v>0</v>
      </c>
      <c r="N35" s="120">
        <v>0.5</v>
      </c>
      <c r="O35" s="120">
        <v>0</v>
      </c>
      <c r="P35" s="120">
        <v>0</v>
      </c>
      <c r="Q35" s="120">
        <v>0</v>
      </c>
      <c r="R35" s="120">
        <v>0</v>
      </c>
      <c r="S35" s="120">
        <f t="shared" si="3"/>
        <v>434.5</v>
      </c>
      <c r="T35" s="120">
        <v>1.2</v>
      </c>
      <c r="U35" s="120"/>
      <c r="V35" s="121">
        <f t="shared" si="4"/>
        <v>435.7</v>
      </c>
    </row>
    <row r="36" spans="1:22" ht="24" customHeight="1">
      <c r="A36" s="560"/>
      <c r="B36" s="115" t="s">
        <v>724</v>
      </c>
      <c r="C36" s="120">
        <v>12</v>
      </c>
      <c r="D36" s="120">
        <v>0</v>
      </c>
      <c r="E36" s="120">
        <v>44</v>
      </c>
      <c r="F36" s="120">
        <v>144</v>
      </c>
      <c r="G36" s="120">
        <v>0</v>
      </c>
      <c r="H36" s="120">
        <v>520</v>
      </c>
      <c r="I36" s="120">
        <v>0</v>
      </c>
      <c r="J36" s="120">
        <v>0</v>
      </c>
      <c r="K36" s="120">
        <v>0</v>
      </c>
      <c r="L36" s="120">
        <v>0</v>
      </c>
      <c r="M36" s="120">
        <v>0</v>
      </c>
      <c r="N36" s="120">
        <v>0.8</v>
      </c>
      <c r="O36" s="120">
        <v>0</v>
      </c>
      <c r="P36" s="120">
        <v>0</v>
      </c>
      <c r="Q36" s="120">
        <v>0</v>
      </c>
      <c r="R36" s="120">
        <v>0</v>
      </c>
      <c r="S36" s="120">
        <f t="shared" si="3"/>
        <v>720.8</v>
      </c>
      <c r="T36" s="120">
        <v>2</v>
      </c>
      <c r="U36" s="120"/>
      <c r="V36" s="121">
        <f t="shared" si="4"/>
        <v>722.8</v>
      </c>
    </row>
    <row r="37" spans="1:22" ht="24" customHeight="1">
      <c r="A37" s="115" t="s">
        <v>711</v>
      </c>
      <c r="B37" s="115" t="s">
        <v>725</v>
      </c>
      <c r="C37" s="120">
        <v>60</v>
      </c>
      <c r="D37" s="120">
        <v>0</v>
      </c>
      <c r="E37" s="120">
        <v>225</v>
      </c>
      <c r="F37" s="120">
        <v>320</v>
      </c>
      <c r="G37" s="120">
        <v>0</v>
      </c>
      <c r="H37" s="120">
        <v>250</v>
      </c>
      <c r="I37" s="120">
        <v>0</v>
      </c>
      <c r="J37" s="120">
        <v>0</v>
      </c>
      <c r="K37" s="120">
        <v>0</v>
      </c>
      <c r="L37" s="120">
        <v>0</v>
      </c>
      <c r="M37" s="120">
        <v>0</v>
      </c>
      <c r="N37" s="120">
        <v>30</v>
      </c>
      <c r="O37" s="120">
        <v>0</v>
      </c>
      <c r="P37" s="120">
        <v>0</v>
      </c>
      <c r="Q37" s="120">
        <v>0</v>
      </c>
      <c r="R37" s="120">
        <v>0</v>
      </c>
      <c r="S37" s="120">
        <f t="shared" si="3"/>
        <v>885</v>
      </c>
      <c r="T37" s="120">
        <v>1700</v>
      </c>
      <c r="U37" s="120"/>
      <c r="V37" s="121">
        <f t="shared" si="4"/>
        <v>2585</v>
      </c>
    </row>
    <row r="38" spans="1:22" ht="24" customHeight="1">
      <c r="A38" s="560" t="s">
        <v>713</v>
      </c>
      <c r="B38" s="115" t="s">
        <v>714</v>
      </c>
      <c r="C38" s="120">
        <v>0</v>
      </c>
      <c r="D38" s="120">
        <v>0</v>
      </c>
      <c r="E38" s="120">
        <v>1000</v>
      </c>
      <c r="F38" s="120">
        <v>400</v>
      </c>
      <c r="G38" s="120">
        <v>0</v>
      </c>
      <c r="H38" s="120">
        <v>19000</v>
      </c>
      <c r="I38" s="120">
        <v>0</v>
      </c>
      <c r="J38" s="120">
        <v>0</v>
      </c>
      <c r="K38" s="120">
        <v>25</v>
      </c>
      <c r="L38" s="120">
        <v>0</v>
      </c>
      <c r="M38" s="120">
        <v>0</v>
      </c>
      <c r="N38" s="120">
        <v>400</v>
      </c>
      <c r="O38" s="120">
        <v>0</v>
      </c>
      <c r="P38" s="120">
        <v>0</v>
      </c>
      <c r="Q38" s="120">
        <v>0</v>
      </c>
      <c r="R38" s="120">
        <v>0</v>
      </c>
      <c r="S38" s="120">
        <f t="shared" si="3"/>
        <v>20825</v>
      </c>
      <c r="T38" s="120">
        <v>0</v>
      </c>
      <c r="U38" s="120"/>
      <c r="V38" s="121">
        <f t="shared" si="4"/>
        <v>20825</v>
      </c>
    </row>
    <row r="39" spans="1:22" ht="24" customHeight="1">
      <c r="A39" s="560"/>
      <c r="B39" s="115" t="s">
        <v>715</v>
      </c>
      <c r="C39" s="120">
        <v>0</v>
      </c>
      <c r="D39" s="120">
        <v>0</v>
      </c>
      <c r="E39" s="120">
        <v>1000</v>
      </c>
      <c r="F39" s="120">
        <v>800</v>
      </c>
      <c r="G39" s="120">
        <v>0</v>
      </c>
      <c r="H39" s="120">
        <v>0</v>
      </c>
      <c r="I39" s="120">
        <v>0</v>
      </c>
      <c r="J39" s="120">
        <v>0</v>
      </c>
      <c r="K39" s="120">
        <v>25</v>
      </c>
      <c r="L39" s="120">
        <v>0</v>
      </c>
      <c r="M39" s="120">
        <v>0</v>
      </c>
      <c r="N39" s="120">
        <v>400</v>
      </c>
      <c r="O39" s="120">
        <v>0</v>
      </c>
      <c r="P39" s="120">
        <v>500</v>
      </c>
      <c r="Q39" s="120">
        <v>0</v>
      </c>
      <c r="R39" s="120">
        <v>0</v>
      </c>
      <c r="S39" s="120">
        <f t="shared" si="3"/>
        <v>2725</v>
      </c>
      <c r="T39" s="120">
        <v>0</v>
      </c>
      <c r="U39" s="120"/>
      <c r="V39" s="121">
        <f t="shared" si="4"/>
        <v>2725</v>
      </c>
    </row>
    <row r="40" spans="1:22" ht="24" customHeight="1">
      <c r="A40" s="560"/>
      <c r="B40" s="115" t="s">
        <v>716</v>
      </c>
      <c r="C40" s="120">
        <v>0</v>
      </c>
      <c r="D40" s="120">
        <v>0</v>
      </c>
      <c r="E40" s="120">
        <v>2000</v>
      </c>
      <c r="F40" s="120">
        <v>200</v>
      </c>
      <c r="G40" s="120">
        <v>0</v>
      </c>
      <c r="H40" s="120">
        <v>0</v>
      </c>
      <c r="I40" s="120">
        <v>0</v>
      </c>
      <c r="J40" s="120">
        <v>0</v>
      </c>
      <c r="K40" s="120">
        <v>0</v>
      </c>
      <c r="L40" s="120">
        <v>0</v>
      </c>
      <c r="M40" s="120">
        <v>0</v>
      </c>
      <c r="N40" s="120">
        <v>0</v>
      </c>
      <c r="O40" s="120">
        <v>0</v>
      </c>
      <c r="P40" s="120">
        <v>0</v>
      </c>
      <c r="Q40" s="120">
        <v>0</v>
      </c>
      <c r="R40" s="120">
        <v>0</v>
      </c>
      <c r="S40" s="120">
        <f t="shared" si="3"/>
        <v>2200</v>
      </c>
      <c r="T40" s="120">
        <v>0</v>
      </c>
      <c r="U40" s="120"/>
      <c r="V40" s="121">
        <f t="shared" si="4"/>
        <v>2200</v>
      </c>
    </row>
    <row r="41" spans="1:22" ht="23.65" customHeight="1">
      <c r="A41" s="115" t="s">
        <v>717</v>
      </c>
      <c r="B41" s="115" t="s">
        <v>718</v>
      </c>
      <c r="C41" s="120">
        <v>0</v>
      </c>
      <c r="D41" s="120">
        <v>0</v>
      </c>
      <c r="E41" s="120">
        <v>0</v>
      </c>
      <c r="F41" s="120">
        <v>0</v>
      </c>
      <c r="G41" s="120">
        <v>0</v>
      </c>
      <c r="H41" s="120">
        <v>0</v>
      </c>
      <c r="I41" s="120">
        <v>112</v>
      </c>
      <c r="J41" s="120">
        <v>224</v>
      </c>
      <c r="K41" s="120">
        <v>0</v>
      </c>
      <c r="L41" s="120">
        <v>30</v>
      </c>
      <c r="M41" s="120">
        <v>0</v>
      </c>
      <c r="N41" s="120">
        <v>0</v>
      </c>
      <c r="O41" s="120">
        <v>0</v>
      </c>
      <c r="P41" s="120">
        <v>212.5</v>
      </c>
      <c r="Q41" s="120">
        <v>0</v>
      </c>
      <c r="R41" s="120">
        <v>0</v>
      </c>
      <c r="S41" s="120">
        <f t="shared" si="3"/>
        <v>578.5</v>
      </c>
      <c r="T41" s="120">
        <v>0</v>
      </c>
      <c r="U41" s="120"/>
      <c r="V41" s="121">
        <f t="shared" si="4"/>
        <v>578.5</v>
      </c>
    </row>
    <row r="42" spans="1:22" ht="24" customHeight="1">
      <c r="A42" s="560" t="s">
        <v>647</v>
      </c>
      <c r="B42" s="560"/>
      <c r="C42" s="121">
        <f t="shared" ref="C42:V42" si="5">SUM(C30:C41)</f>
        <v>2258.16</v>
      </c>
      <c r="D42" s="121">
        <f t="shared" si="5"/>
        <v>609.29999999999995</v>
      </c>
      <c r="E42" s="121">
        <f t="shared" si="5"/>
        <v>7617.3249999999998</v>
      </c>
      <c r="F42" s="121">
        <f t="shared" si="5"/>
        <v>4163.9500000000007</v>
      </c>
      <c r="G42" s="121">
        <f t="shared" si="5"/>
        <v>75</v>
      </c>
      <c r="H42" s="121">
        <f t="shared" si="5"/>
        <v>61483.900000000009</v>
      </c>
      <c r="I42" s="121">
        <f t="shared" si="5"/>
        <v>298.42</v>
      </c>
      <c r="J42" s="121">
        <f t="shared" si="5"/>
        <v>793.28</v>
      </c>
      <c r="K42" s="121">
        <f t="shared" si="5"/>
        <v>1883.6500000000003</v>
      </c>
      <c r="L42" s="121">
        <f t="shared" si="5"/>
        <v>30</v>
      </c>
      <c r="M42" s="121">
        <f t="shared" si="5"/>
        <v>677.8</v>
      </c>
      <c r="N42" s="121">
        <f t="shared" si="5"/>
        <v>4076.3</v>
      </c>
      <c r="O42" s="121">
        <f t="shared" si="5"/>
        <v>96.935000000000002</v>
      </c>
      <c r="P42" s="121">
        <f t="shared" si="5"/>
        <v>837.5</v>
      </c>
      <c r="Q42" s="121">
        <f t="shared" si="5"/>
        <v>337</v>
      </c>
      <c r="R42" s="121">
        <f t="shared" si="5"/>
        <v>1675.7</v>
      </c>
      <c r="S42" s="121">
        <f t="shared" si="5"/>
        <v>86914.22</v>
      </c>
      <c r="T42" s="121">
        <f t="shared" si="5"/>
        <v>36608.6</v>
      </c>
      <c r="U42" s="121">
        <f t="shared" si="5"/>
        <v>0</v>
      </c>
      <c r="V42" s="121">
        <f t="shared" si="5"/>
        <v>123522.81999999999</v>
      </c>
    </row>
    <row r="44" spans="1:22">
      <c r="A44" s="114" t="s">
        <v>726</v>
      </c>
    </row>
    <row r="45" spans="1:22">
      <c r="A45" s="114" t="s">
        <v>726</v>
      </c>
    </row>
  </sheetData>
  <sheetProtection selectLockedCells="1" selectUnlockedCells="1"/>
  <autoFilter ref="A3:V42"/>
  <mergeCells count="15">
    <mergeCell ref="A34:A36"/>
    <mergeCell ref="A38:A40"/>
    <mergeCell ref="A42:B42"/>
    <mergeCell ref="A14:A16"/>
    <mergeCell ref="A17:A18"/>
    <mergeCell ref="A19:A22"/>
    <mergeCell ref="A23:A25"/>
    <mergeCell ref="A26:A28"/>
    <mergeCell ref="A30:B30"/>
    <mergeCell ref="A12:A13"/>
    <mergeCell ref="A2:G2"/>
    <mergeCell ref="S2:U2"/>
    <mergeCell ref="A4:A6"/>
    <mergeCell ref="A7:A8"/>
    <mergeCell ref="A9:A11"/>
  </mergeCells>
  <phoneticPr fontId="1"/>
  <pageMargins left="0.78740157480314965" right="0.39370078740157483" top="0.39370078740157483" bottom="0.39370078740157483" header="0" footer="0"/>
  <pageSetup paperSize="9" scale="48" firstPageNumber="0" orientation="landscape" horizontalDpi="300" verticalDpi="300" r:id="rId1"/>
  <headerFooter scaleWithDoc="0" alignWithMargins="0">
    <oddFooter>&amp;C&amp;"ＭＳ 明朝,標準"&amp;10－１６－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Layout" zoomScale="87" zoomScaleNormal="100" zoomScalePageLayoutView="87" workbookViewId="0"/>
  </sheetViews>
  <sheetFormatPr defaultColWidth="9" defaultRowHeight="12.75"/>
  <cols>
    <col min="1" max="1" width="1.875" style="124" customWidth="1"/>
    <col min="2" max="2" width="24.625" style="124" customWidth="1"/>
    <col min="3" max="3" width="1.5" style="124" customWidth="1"/>
    <col min="4" max="4" width="7.75" style="126" customWidth="1"/>
    <col min="5" max="5" width="2.5" style="126" customWidth="1"/>
    <col min="6" max="6" width="8.375" style="126" customWidth="1"/>
    <col min="7" max="7" width="6.75" style="126" customWidth="1"/>
    <col min="8" max="8" width="3.625" style="126" customWidth="1"/>
    <col min="9" max="9" width="9" style="124" customWidth="1"/>
    <col min="10" max="16" width="5.625" style="124" customWidth="1"/>
    <col min="17" max="17" width="6.125" style="124" customWidth="1"/>
    <col min="18" max="18" width="5.625" style="124" customWidth="1"/>
    <col min="19" max="22" width="4.625" style="124" customWidth="1"/>
    <col min="23" max="26" width="9" style="124"/>
    <col min="27" max="28" width="18.125" style="124" customWidth="1"/>
    <col min="29" max="16384" width="9" style="124"/>
  </cols>
  <sheetData>
    <row r="1" spans="1:22" ht="23.65" customHeight="1">
      <c r="B1" s="125" t="s">
        <v>727</v>
      </c>
      <c r="C1" s="125"/>
    </row>
    <row r="2" spans="1:22" ht="15.75" customHeight="1">
      <c r="B2" s="566" t="s">
        <v>728</v>
      </c>
      <c r="C2" s="566"/>
      <c r="D2" s="567"/>
      <c r="E2" s="567"/>
      <c r="F2" s="567"/>
      <c r="G2" s="567"/>
      <c r="H2" s="567"/>
      <c r="I2" s="567"/>
      <c r="J2" s="567"/>
      <c r="K2" s="567"/>
      <c r="L2" s="567"/>
      <c r="M2" s="567"/>
      <c r="N2" s="567"/>
      <c r="O2" s="567"/>
      <c r="P2" s="567"/>
      <c r="Q2" s="567"/>
      <c r="R2" s="567"/>
      <c r="S2" s="567"/>
      <c r="T2" s="567"/>
      <c r="U2" s="567"/>
    </row>
    <row r="3" spans="1:22" ht="36.950000000000003" customHeight="1">
      <c r="B3" s="567"/>
      <c r="C3" s="567"/>
      <c r="D3" s="567"/>
      <c r="E3" s="567"/>
      <c r="F3" s="567"/>
      <c r="G3" s="567"/>
      <c r="H3" s="567"/>
      <c r="I3" s="567"/>
      <c r="J3" s="567"/>
      <c r="K3" s="567"/>
      <c r="L3" s="567"/>
      <c r="M3" s="567"/>
      <c r="N3" s="567"/>
      <c r="O3" s="567"/>
      <c r="P3" s="567"/>
      <c r="Q3" s="567"/>
      <c r="R3" s="567"/>
      <c r="S3" s="567"/>
      <c r="T3" s="567"/>
      <c r="U3" s="567"/>
    </row>
    <row r="4" spans="1:22" ht="15.75" customHeight="1">
      <c r="B4" s="124" t="s">
        <v>729</v>
      </c>
      <c r="T4" s="127"/>
      <c r="V4" s="127" t="s">
        <v>730</v>
      </c>
    </row>
    <row r="5" spans="1:22" ht="15.75" customHeight="1">
      <c r="A5" s="568" t="s">
        <v>731</v>
      </c>
      <c r="B5" s="569"/>
      <c r="C5" s="570"/>
      <c r="D5" s="571" t="s">
        <v>732</v>
      </c>
      <c r="E5" s="571"/>
      <c r="F5" s="571"/>
      <c r="G5" s="571"/>
      <c r="H5" s="571"/>
      <c r="I5" s="571"/>
      <c r="J5" s="571"/>
      <c r="K5" s="571"/>
      <c r="L5" s="571" t="s">
        <v>733</v>
      </c>
      <c r="M5" s="571"/>
      <c r="N5" s="571"/>
      <c r="O5" s="571"/>
      <c r="P5" s="571"/>
      <c r="Q5" s="571"/>
      <c r="R5" s="571"/>
      <c r="S5" s="571"/>
      <c r="T5" s="571"/>
      <c r="U5" s="571"/>
      <c r="V5" s="571"/>
    </row>
    <row r="6" spans="1:22" ht="15.75" customHeight="1">
      <c r="A6" s="572" t="s">
        <v>734</v>
      </c>
      <c r="B6" s="573"/>
      <c r="C6" s="574"/>
      <c r="D6" s="571" t="s">
        <v>735</v>
      </c>
      <c r="E6" s="571"/>
      <c r="F6" s="571"/>
      <c r="G6" s="571"/>
      <c r="H6" s="571"/>
      <c r="I6" s="571"/>
      <c r="J6" s="581" t="s">
        <v>736</v>
      </c>
      <c r="K6" s="581"/>
      <c r="L6" s="581" t="s">
        <v>737</v>
      </c>
      <c r="M6" s="581"/>
      <c r="N6" s="581"/>
      <c r="O6" s="128"/>
      <c r="P6" s="582" t="s">
        <v>738</v>
      </c>
      <c r="Q6" s="582"/>
      <c r="R6" s="582"/>
      <c r="S6" s="582"/>
      <c r="T6" s="582"/>
      <c r="U6" s="582"/>
      <c r="V6" s="129"/>
    </row>
    <row r="7" spans="1:22" ht="15.75" customHeight="1">
      <c r="A7" s="575"/>
      <c r="B7" s="576"/>
      <c r="C7" s="577"/>
      <c r="D7" s="583" t="s">
        <v>739</v>
      </c>
      <c r="E7" s="583"/>
      <c r="F7" s="583"/>
      <c r="G7" s="584" t="s">
        <v>740</v>
      </c>
      <c r="H7" s="585"/>
      <c r="I7" s="586"/>
      <c r="J7" s="581"/>
      <c r="K7" s="581"/>
      <c r="L7" s="581" t="s">
        <v>741</v>
      </c>
      <c r="M7" s="581"/>
      <c r="N7" s="581"/>
      <c r="O7" s="572"/>
      <c r="P7" s="585" t="s">
        <v>742</v>
      </c>
      <c r="Q7" s="585"/>
      <c r="R7" s="585"/>
      <c r="S7" s="585"/>
      <c r="T7" s="585"/>
      <c r="U7" s="585"/>
      <c r="V7" s="574"/>
    </row>
    <row r="8" spans="1:22" ht="15.75" customHeight="1">
      <c r="A8" s="578"/>
      <c r="B8" s="579"/>
      <c r="C8" s="580"/>
      <c r="D8" s="565" t="s">
        <v>743</v>
      </c>
      <c r="E8" s="565"/>
      <c r="F8" s="565"/>
      <c r="G8" s="587"/>
      <c r="H8" s="588"/>
      <c r="I8" s="589"/>
      <c r="J8" s="581"/>
      <c r="K8" s="581"/>
      <c r="L8" s="581"/>
      <c r="M8" s="581"/>
      <c r="N8" s="581"/>
      <c r="O8" s="578"/>
      <c r="P8" s="588"/>
      <c r="Q8" s="588"/>
      <c r="R8" s="588"/>
      <c r="S8" s="588"/>
      <c r="T8" s="588"/>
      <c r="U8" s="588"/>
      <c r="V8" s="580"/>
    </row>
    <row r="9" spans="1:22" ht="15.75" customHeight="1">
      <c r="A9" s="568" t="s">
        <v>744</v>
      </c>
      <c r="B9" s="569"/>
      <c r="C9" s="570"/>
      <c r="D9" s="571" t="s">
        <v>745</v>
      </c>
      <c r="E9" s="571"/>
      <c r="F9" s="571"/>
      <c r="G9" s="568" t="s">
        <v>745</v>
      </c>
      <c r="H9" s="569"/>
      <c r="I9" s="570"/>
      <c r="J9" s="571" t="s">
        <v>746</v>
      </c>
      <c r="K9" s="571"/>
      <c r="L9" s="571" t="s">
        <v>745</v>
      </c>
      <c r="M9" s="571"/>
      <c r="N9" s="571"/>
      <c r="O9" s="568" t="s">
        <v>747</v>
      </c>
      <c r="P9" s="570"/>
      <c r="Q9" s="568" t="s">
        <v>748</v>
      </c>
      <c r="R9" s="569"/>
      <c r="S9" s="570"/>
      <c r="T9" s="568" t="s">
        <v>749</v>
      </c>
      <c r="U9" s="569"/>
      <c r="V9" s="570"/>
    </row>
    <row r="10" spans="1:22" ht="15.75" customHeight="1">
      <c r="A10" s="568" t="s">
        <v>750</v>
      </c>
      <c r="B10" s="569"/>
      <c r="C10" s="570"/>
      <c r="D10" s="590">
        <v>4</v>
      </c>
      <c r="E10" s="590"/>
      <c r="F10" s="590"/>
      <c r="G10" s="591">
        <v>3</v>
      </c>
      <c r="H10" s="592"/>
      <c r="I10" s="593"/>
      <c r="J10" s="590">
        <v>1</v>
      </c>
      <c r="K10" s="590"/>
      <c r="L10" s="590">
        <v>28</v>
      </c>
      <c r="M10" s="590"/>
      <c r="N10" s="590"/>
      <c r="O10" s="591">
        <v>5</v>
      </c>
      <c r="P10" s="593"/>
      <c r="Q10" s="591">
        <v>1</v>
      </c>
      <c r="R10" s="592"/>
      <c r="S10" s="593"/>
      <c r="T10" s="591">
        <v>1</v>
      </c>
      <c r="U10" s="592"/>
      <c r="V10" s="593"/>
    </row>
    <row r="11" spans="1:22" ht="15.75" customHeight="1"/>
    <row r="12" spans="1:22" ht="15.75" customHeight="1">
      <c r="B12" s="124" t="s">
        <v>751</v>
      </c>
      <c r="V12" s="127" t="s">
        <v>730</v>
      </c>
    </row>
    <row r="13" spans="1:22" ht="15.75" customHeight="1">
      <c r="A13" s="572" t="s">
        <v>752</v>
      </c>
      <c r="B13" s="573"/>
      <c r="C13" s="574"/>
      <c r="D13" s="584" t="s">
        <v>753</v>
      </c>
      <c r="E13" s="585"/>
      <c r="F13" s="586"/>
      <c r="G13" s="584" t="s">
        <v>754</v>
      </c>
      <c r="H13" s="585"/>
      <c r="I13" s="586"/>
      <c r="J13" s="128"/>
      <c r="K13" s="582" t="s">
        <v>755</v>
      </c>
      <c r="L13" s="582"/>
      <c r="M13" s="582"/>
      <c r="N13" s="582"/>
      <c r="O13" s="582"/>
      <c r="P13" s="582"/>
      <c r="Q13" s="129"/>
      <c r="R13" s="595" t="s">
        <v>756</v>
      </c>
      <c r="S13" s="572"/>
      <c r="T13" s="585" t="s">
        <v>757</v>
      </c>
      <c r="U13" s="585"/>
      <c r="V13" s="574"/>
    </row>
    <row r="14" spans="1:22" ht="15.75" customHeight="1">
      <c r="A14" s="578"/>
      <c r="B14" s="579"/>
      <c r="C14" s="580"/>
      <c r="D14" s="587"/>
      <c r="E14" s="588"/>
      <c r="F14" s="589"/>
      <c r="G14" s="587"/>
      <c r="H14" s="588"/>
      <c r="I14" s="589"/>
      <c r="J14" s="130" t="s">
        <v>758</v>
      </c>
      <c r="K14" s="130" t="s">
        <v>759</v>
      </c>
      <c r="L14" s="130" t="s">
        <v>760</v>
      </c>
      <c r="M14" s="130" t="s">
        <v>761</v>
      </c>
      <c r="N14" s="130" t="s">
        <v>762</v>
      </c>
      <c r="O14" s="130" t="s">
        <v>763</v>
      </c>
      <c r="P14" s="130" t="s">
        <v>764</v>
      </c>
      <c r="Q14" s="131" t="s">
        <v>765</v>
      </c>
      <c r="R14" s="596"/>
      <c r="S14" s="578"/>
      <c r="T14" s="588"/>
      <c r="U14" s="588"/>
      <c r="V14" s="580"/>
    </row>
    <row r="15" spans="1:22" ht="15.75" customHeight="1">
      <c r="A15" s="128"/>
      <c r="B15" s="132" t="s">
        <v>766</v>
      </c>
      <c r="C15" s="133"/>
      <c r="D15" s="134" t="s">
        <v>767</v>
      </c>
      <c r="E15" s="135" t="s">
        <v>768</v>
      </c>
      <c r="F15" s="136" t="s">
        <v>769</v>
      </c>
      <c r="G15" s="137">
        <v>9.1</v>
      </c>
      <c r="H15" s="135" t="s">
        <v>768</v>
      </c>
      <c r="I15" s="138" t="s">
        <v>770</v>
      </c>
      <c r="J15" s="139"/>
      <c r="K15" s="139">
        <v>2</v>
      </c>
      <c r="L15" s="139">
        <v>5</v>
      </c>
      <c r="M15" s="139">
        <v>1</v>
      </c>
      <c r="N15" s="139">
        <v>7</v>
      </c>
      <c r="O15" s="139">
        <v>5</v>
      </c>
      <c r="P15" s="139"/>
      <c r="Q15" s="139">
        <v>10</v>
      </c>
      <c r="R15" s="140">
        <f>SUM(J15:Q15)</f>
        <v>30</v>
      </c>
      <c r="S15" s="594"/>
      <c r="T15" s="594"/>
      <c r="U15" s="594"/>
      <c r="V15" s="594"/>
    </row>
    <row r="16" spans="1:22" ht="15.75" customHeight="1">
      <c r="A16" s="128"/>
      <c r="B16" s="132" t="s">
        <v>771</v>
      </c>
      <c r="C16" s="133"/>
      <c r="D16" s="134" t="s">
        <v>772</v>
      </c>
      <c r="E16" s="135" t="s">
        <v>768</v>
      </c>
      <c r="F16" s="136" t="s">
        <v>773</v>
      </c>
      <c r="G16" s="137">
        <v>4.0999999999999996</v>
      </c>
      <c r="H16" s="135" t="s">
        <v>768</v>
      </c>
      <c r="I16" s="138">
        <v>12.31</v>
      </c>
      <c r="J16" s="139"/>
      <c r="K16" s="139">
        <v>4</v>
      </c>
      <c r="L16" s="139">
        <v>26</v>
      </c>
      <c r="M16" s="139"/>
      <c r="N16" s="139"/>
      <c r="O16" s="139"/>
      <c r="P16" s="139"/>
      <c r="Q16" s="139"/>
      <c r="R16" s="140">
        <f t="shared" ref="R16:R34" si="0">SUM(J16:Q16)</f>
        <v>30</v>
      </c>
      <c r="S16" s="594" t="s">
        <v>774</v>
      </c>
      <c r="T16" s="594"/>
      <c r="U16" s="594"/>
      <c r="V16" s="594"/>
    </row>
    <row r="17" spans="1:22" ht="15.75" customHeight="1">
      <c r="A17" s="128"/>
      <c r="B17" s="132" t="s">
        <v>775</v>
      </c>
      <c r="C17" s="133"/>
      <c r="D17" s="134" t="s">
        <v>767</v>
      </c>
      <c r="E17" s="135" t="s">
        <v>768</v>
      </c>
      <c r="F17" s="136" t="s">
        <v>769</v>
      </c>
      <c r="G17" s="137">
        <v>2.15</v>
      </c>
      <c r="H17" s="135" t="s">
        <v>768</v>
      </c>
      <c r="I17" s="138" t="s">
        <v>776</v>
      </c>
      <c r="J17" s="139"/>
      <c r="K17" s="139"/>
      <c r="L17" s="139">
        <v>7</v>
      </c>
      <c r="M17" s="139"/>
      <c r="N17" s="139"/>
      <c r="O17" s="139">
        <v>1</v>
      </c>
      <c r="P17" s="139"/>
      <c r="Q17" s="139"/>
      <c r="R17" s="140">
        <f t="shared" si="0"/>
        <v>8</v>
      </c>
      <c r="S17" s="594" t="s">
        <v>777</v>
      </c>
      <c r="T17" s="594"/>
      <c r="U17" s="594"/>
      <c r="V17" s="594"/>
    </row>
    <row r="18" spans="1:22" ht="15.75" customHeight="1">
      <c r="A18" s="128"/>
      <c r="B18" s="132" t="s">
        <v>778</v>
      </c>
      <c r="C18" s="133"/>
      <c r="D18" s="134" t="s">
        <v>779</v>
      </c>
      <c r="E18" s="135" t="s">
        <v>768</v>
      </c>
      <c r="F18" s="136" t="s">
        <v>780</v>
      </c>
      <c r="G18" s="137">
        <v>5.0999999999999996</v>
      </c>
      <c r="H18" s="135" t="s">
        <v>768</v>
      </c>
      <c r="I18" s="138" t="s">
        <v>781</v>
      </c>
      <c r="J18" s="139"/>
      <c r="K18" s="139"/>
      <c r="L18" s="139">
        <v>2</v>
      </c>
      <c r="M18" s="139">
        <v>2</v>
      </c>
      <c r="N18" s="139"/>
      <c r="O18" s="139">
        <v>4</v>
      </c>
      <c r="P18" s="139"/>
      <c r="Q18" s="139">
        <v>1</v>
      </c>
      <c r="R18" s="140">
        <f t="shared" si="0"/>
        <v>9</v>
      </c>
      <c r="S18" s="594" t="s">
        <v>782</v>
      </c>
      <c r="T18" s="594"/>
      <c r="U18" s="594"/>
      <c r="V18" s="594"/>
    </row>
    <row r="19" spans="1:22" ht="15.75" customHeight="1">
      <c r="A19" s="128"/>
      <c r="B19" s="132" t="s">
        <v>783</v>
      </c>
      <c r="C19" s="133"/>
      <c r="D19" s="134" t="s">
        <v>784</v>
      </c>
      <c r="E19" s="135" t="s">
        <v>768</v>
      </c>
      <c r="F19" s="136" t="s">
        <v>785</v>
      </c>
      <c r="G19" s="137">
        <v>5.15</v>
      </c>
      <c r="H19" s="135" t="s">
        <v>768</v>
      </c>
      <c r="I19" s="138" t="s">
        <v>786</v>
      </c>
      <c r="J19" s="139"/>
      <c r="K19" s="139"/>
      <c r="L19" s="139">
        <v>3</v>
      </c>
      <c r="M19" s="139">
        <v>2</v>
      </c>
      <c r="N19" s="139">
        <v>1</v>
      </c>
      <c r="O19" s="139">
        <v>2</v>
      </c>
      <c r="P19" s="139">
        <v>1</v>
      </c>
      <c r="Q19" s="139"/>
      <c r="R19" s="140">
        <f t="shared" si="0"/>
        <v>9</v>
      </c>
      <c r="S19" s="594"/>
      <c r="T19" s="594"/>
      <c r="U19" s="594"/>
      <c r="V19" s="594"/>
    </row>
    <row r="20" spans="1:22" ht="15.75" customHeight="1">
      <c r="A20" s="128"/>
      <c r="B20" s="132" t="s">
        <v>787</v>
      </c>
      <c r="C20" s="133"/>
      <c r="D20" s="134" t="s">
        <v>788</v>
      </c>
      <c r="E20" s="135" t="s">
        <v>768</v>
      </c>
      <c r="F20" s="136" t="s">
        <v>789</v>
      </c>
      <c r="G20" s="137">
        <v>4.0999999999999996</v>
      </c>
      <c r="H20" s="135" t="s">
        <v>768</v>
      </c>
      <c r="I20" s="138">
        <v>12.31</v>
      </c>
      <c r="J20" s="139"/>
      <c r="K20" s="139">
        <v>2</v>
      </c>
      <c r="L20" s="139">
        <v>9</v>
      </c>
      <c r="M20" s="139">
        <v>1</v>
      </c>
      <c r="N20" s="139">
        <v>3</v>
      </c>
      <c r="O20" s="139"/>
      <c r="P20" s="139"/>
      <c r="Q20" s="139"/>
      <c r="R20" s="140">
        <f t="shared" si="0"/>
        <v>15</v>
      </c>
      <c r="S20" s="594"/>
      <c r="T20" s="594"/>
      <c r="U20" s="594"/>
      <c r="V20" s="594"/>
    </row>
    <row r="21" spans="1:22" ht="15.75" customHeight="1">
      <c r="A21" s="128"/>
      <c r="B21" s="132" t="s">
        <v>790</v>
      </c>
      <c r="C21" s="133"/>
      <c r="D21" s="141" t="s">
        <v>791</v>
      </c>
      <c r="E21" s="135" t="s">
        <v>768</v>
      </c>
      <c r="F21" s="136" t="s">
        <v>792</v>
      </c>
      <c r="G21" s="137">
        <v>7.1</v>
      </c>
      <c r="H21" s="135" t="s">
        <v>768</v>
      </c>
      <c r="I21" s="138">
        <v>10.31</v>
      </c>
      <c r="J21" s="139"/>
      <c r="K21" s="139"/>
      <c r="L21" s="139">
        <v>4</v>
      </c>
      <c r="M21" s="139"/>
      <c r="N21" s="139">
        <v>1</v>
      </c>
      <c r="O21" s="139">
        <v>2</v>
      </c>
      <c r="P21" s="139"/>
      <c r="Q21" s="139"/>
      <c r="R21" s="140">
        <f t="shared" si="0"/>
        <v>7</v>
      </c>
      <c r="S21" s="594"/>
      <c r="T21" s="594"/>
      <c r="U21" s="594"/>
      <c r="V21" s="594"/>
    </row>
    <row r="22" spans="1:22" ht="15.75" customHeight="1">
      <c r="A22" s="128"/>
      <c r="B22" s="132" t="s">
        <v>793</v>
      </c>
      <c r="C22" s="133"/>
      <c r="D22" s="134" t="s">
        <v>772</v>
      </c>
      <c r="E22" s="135" t="s">
        <v>768</v>
      </c>
      <c r="F22" s="136" t="s">
        <v>773</v>
      </c>
      <c r="G22" s="137">
        <v>4.0999999999999996</v>
      </c>
      <c r="H22" s="135" t="s">
        <v>768</v>
      </c>
      <c r="I22" s="138" t="s">
        <v>794</v>
      </c>
      <c r="J22" s="139"/>
      <c r="K22" s="139"/>
      <c r="L22" s="139"/>
      <c r="M22" s="139"/>
      <c r="N22" s="139"/>
      <c r="O22" s="139"/>
      <c r="P22" s="139">
        <v>2</v>
      </c>
      <c r="Q22" s="139">
        <v>1</v>
      </c>
      <c r="R22" s="140">
        <f t="shared" si="0"/>
        <v>3</v>
      </c>
      <c r="S22" s="594"/>
      <c r="T22" s="594"/>
      <c r="U22" s="594"/>
      <c r="V22" s="594"/>
    </row>
    <row r="23" spans="1:22" ht="15.75" customHeight="1">
      <c r="A23" s="128"/>
      <c r="B23" s="132" t="s">
        <v>795</v>
      </c>
      <c r="C23" s="133"/>
      <c r="D23" s="134" t="s">
        <v>796</v>
      </c>
      <c r="E23" s="135" t="s">
        <v>768</v>
      </c>
      <c r="F23" s="136" t="s">
        <v>797</v>
      </c>
      <c r="G23" s="137">
        <v>12.1</v>
      </c>
      <c r="H23" s="135" t="s">
        <v>768</v>
      </c>
      <c r="I23" s="138" t="s">
        <v>781</v>
      </c>
      <c r="J23" s="139"/>
      <c r="K23" s="139"/>
      <c r="L23" s="139">
        <v>1</v>
      </c>
      <c r="M23" s="139"/>
      <c r="N23" s="139"/>
      <c r="O23" s="139"/>
      <c r="P23" s="139"/>
      <c r="Q23" s="139"/>
      <c r="R23" s="140">
        <f t="shared" si="0"/>
        <v>1</v>
      </c>
      <c r="S23" s="594"/>
      <c r="T23" s="594"/>
      <c r="U23" s="594"/>
      <c r="V23" s="594"/>
    </row>
    <row r="24" spans="1:22" ht="15.75" customHeight="1">
      <c r="A24" s="128"/>
      <c r="B24" s="132" t="s">
        <v>798</v>
      </c>
      <c r="C24" s="133"/>
      <c r="D24" s="134" t="s">
        <v>799</v>
      </c>
      <c r="E24" s="135" t="s">
        <v>768</v>
      </c>
      <c r="F24" s="136" t="s">
        <v>800</v>
      </c>
      <c r="G24" s="137">
        <v>6.1</v>
      </c>
      <c r="H24" s="135" t="s">
        <v>768</v>
      </c>
      <c r="I24" s="138">
        <v>8.31</v>
      </c>
      <c r="J24" s="139"/>
      <c r="K24" s="139"/>
      <c r="L24" s="139"/>
      <c r="M24" s="139"/>
      <c r="N24" s="139"/>
      <c r="O24" s="139"/>
      <c r="P24" s="139"/>
      <c r="Q24" s="139">
        <v>3</v>
      </c>
      <c r="R24" s="140">
        <f t="shared" si="0"/>
        <v>3</v>
      </c>
      <c r="S24" s="594"/>
      <c r="T24" s="594"/>
      <c r="U24" s="594"/>
      <c r="V24" s="594"/>
    </row>
    <row r="25" spans="1:22" ht="15.75" customHeight="1">
      <c r="A25" s="128"/>
      <c r="B25" s="132" t="s">
        <v>801</v>
      </c>
      <c r="C25" s="133"/>
      <c r="D25" s="134" t="s">
        <v>802</v>
      </c>
      <c r="E25" s="135" t="s">
        <v>768</v>
      </c>
      <c r="F25" s="136" t="s">
        <v>803</v>
      </c>
      <c r="G25" s="137">
        <v>4.0999999999999996</v>
      </c>
      <c r="H25" s="135" t="s">
        <v>768</v>
      </c>
      <c r="I25" s="138" t="s">
        <v>804</v>
      </c>
      <c r="J25" s="139"/>
      <c r="K25" s="139"/>
      <c r="L25" s="139"/>
      <c r="M25" s="139">
        <v>1</v>
      </c>
      <c r="N25" s="139"/>
      <c r="O25" s="139"/>
      <c r="P25" s="139"/>
      <c r="Q25" s="139"/>
      <c r="R25" s="140">
        <f t="shared" si="0"/>
        <v>1</v>
      </c>
      <c r="S25" s="594"/>
      <c r="T25" s="594"/>
      <c r="U25" s="594"/>
      <c r="V25" s="594"/>
    </row>
    <row r="26" spans="1:22" ht="15.75" customHeight="1">
      <c r="A26" s="128"/>
      <c r="B26" s="132" t="s">
        <v>805</v>
      </c>
      <c r="C26" s="133"/>
      <c r="D26" s="134" t="s">
        <v>806</v>
      </c>
      <c r="E26" s="135" t="s">
        <v>768</v>
      </c>
      <c r="F26" s="136" t="s">
        <v>807</v>
      </c>
      <c r="G26" s="137">
        <v>3.1</v>
      </c>
      <c r="H26" s="135" t="s">
        <v>768</v>
      </c>
      <c r="I26" s="138" t="s">
        <v>794</v>
      </c>
      <c r="J26" s="139"/>
      <c r="K26" s="139">
        <v>4</v>
      </c>
      <c r="L26" s="139">
        <v>13</v>
      </c>
      <c r="M26" s="139">
        <v>5</v>
      </c>
      <c r="N26" s="139">
        <v>6</v>
      </c>
      <c r="O26" s="139">
        <v>2</v>
      </c>
      <c r="P26" s="139"/>
      <c r="Q26" s="139">
        <v>2</v>
      </c>
      <c r="R26" s="140">
        <f t="shared" si="0"/>
        <v>32</v>
      </c>
      <c r="S26" s="594"/>
      <c r="T26" s="594"/>
      <c r="U26" s="594"/>
      <c r="V26" s="594"/>
    </row>
    <row r="27" spans="1:22" ht="15.75" customHeight="1">
      <c r="A27" s="128"/>
      <c r="B27" s="132" t="s">
        <v>808</v>
      </c>
      <c r="C27" s="133"/>
      <c r="D27" s="134" t="s">
        <v>809</v>
      </c>
      <c r="E27" s="135" t="s">
        <v>768</v>
      </c>
      <c r="F27" s="136" t="s">
        <v>810</v>
      </c>
      <c r="G27" s="137" t="s">
        <v>811</v>
      </c>
      <c r="H27" s="135" t="s">
        <v>768</v>
      </c>
      <c r="I27" s="138" t="s">
        <v>781</v>
      </c>
      <c r="J27" s="139">
        <v>4</v>
      </c>
      <c r="K27" s="139"/>
      <c r="L27" s="139"/>
      <c r="M27" s="139"/>
      <c r="N27" s="139"/>
      <c r="O27" s="139"/>
      <c r="P27" s="139"/>
      <c r="Q27" s="139"/>
      <c r="R27" s="140">
        <f t="shared" si="0"/>
        <v>4</v>
      </c>
      <c r="S27" s="594"/>
      <c r="T27" s="594"/>
      <c r="U27" s="594"/>
      <c r="V27" s="594"/>
    </row>
    <row r="28" spans="1:22" ht="15.75" customHeight="1">
      <c r="A28" s="128"/>
      <c r="B28" s="132" t="s">
        <v>812</v>
      </c>
      <c r="C28" s="133"/>
      <c r="D28" s="134" t="s">
        <v>813</v>
      </c>
      <c r="E28" s="135" t="s">
        <v>768</v>
      </c>
      <c r="F28" s="136" t="s">
        <v>814</v>
      </c>
      <c r="G28" s="137" t="s">
        <v>815</v>
      </c>
      <c r="H28" s="135" t="s">
        <v>768</v>
      </c>
      <c r="I28" s="138">
        <v>4.1500000000000004</v>
      </c>
      <c r="J28" s="139">
        <v>4</v>
      </c>
      <c r="K28" s="139"/>
      <c r="L28" s="139"/>
      <c r="M28" s="139"/>
      <c r="N28" s="139"/>
      <c r="O28" s="139"/>
      <c r="P28" s="139"/>
      <c r="Q28" s="139"/>
      <c r="R28" s="140">
        <f t="shared" si="0"/>
        <v>4</v>
      </c>
      <c r="S28" s="597"/>
      <c r="T28" s="597"/>
      <c r="U28" s="597"/>
      <c r="V28" s="597"/>
    </row>
    <row r="29" spans="1:22" ht="15.75" customHeight="1">
      <c r="A29" s="128"/>
      <c r="B29" s="132" t="s">
        <v>816</v>
      </c>
      <c r="C29" s="133"/>
      <c r="D29" s="134" t="s">
        <v>817</v>
      </c>
      <c r="E29" s="135" t="s">
        <v>768</v>
      </c>
      <c r="F29" s="136" t="s">
        <v>818</v>
      </c>
      <c r="G29" s="137" t="s">
        <v>819</v>
      </c>
      <c r="H29" s="135" t="s">
        <v>768</v>
      </c>
      <c r="I29" s="138" t="s">
        <v>820</v>
      </c>
      <c r="J29" s="139">
        <v>11</v>
      </c>
      <c r="K29" s="139"/>
      <c r="L29" s="139"/>
      <c r="M29" s="139"/>
      <c r="N29" s="139"/>
      <c r="O29" s="139"/>
      <c r="P29" s="139"/>
      <c r="Q29" s="139"/>
      <c r="R29" s="140">
        <f t="shared" si="0"/>
        <v>11</v>
      </c>
      <c r="S29" s="597"/>
      <c r="T29" s="597"/>
      <c r="U29" s="597"/>
      <c r="V29" s="597"/>
    </row>
    <row r="30" spans="1:22" ht="15.75" customHeight="1">
      <c r="A30" s="128"/>
      <c r="B30" s="132" t="s">
        <v>821</v>
      </c>
      <c r="C30" s="133"/>
      <c r="D30" s="134" t="s">
        <v>822</v>
      </c>
      <c r="E30" s="135" t="s">
        <v>823</v>
      </c>
      <c r="F30" s="136" t="s">
        <v>824</v>
      </c>
      <c r="G30" s="137" t="s">
        <v>825</v>
      </c>
      <c r="H30" s="135" t="s">
        <v>768</v>
      </c>
      <c r="I30" s="138">
        <v>12.31</v>
      </c>
      <c r="J30" s="139"/>
      <c r="K30" s="139"/>
      <c r="L30" s="139">
        <v>12</v>
      </c>
      <c r="M30" s="139"/>
      <c r="N30" s="139"/>
      <c r="O30" s="139"/>
      <c r="P30" s="139"/>
      <c r="Q30" s="139"/>
      <c r="R30" s="140">
        <f>SUM(J30:Q30)</f>
        <v>12</v>
      </c>
      <c r="S30" s="597" t="s">
        <v>826</v>
      </c>
      <c r="T30" s="597"/>
      <c r="U30" s="597"/>
      <c r="V30" s="597"/>
    </row>
    <row r="31" spans="1:22" ht="15.75" customHeight="1">
      <c r="A31" s="128"/>
      <c r="B31" s="132" t="s">
        <v>827</v>
      </c>
      <c r="C31" s="133"/>
      <c r="D31" s="134" t="s">
        <v>779</v>
      </c>
      <c r="E31" s="135" t="s">
        <v>768</v>
      </c>
      <c r="F31" s="136" t="s">
        <v>780</v>
      </c>
      <c r="G31" s="137">
        <v>5.0999999999999996</v>
      </c>
      <c r="H31" s="135" t="s">
        <v>768</v>
      </c>
      <c r="I31" s="138" t="s">
        <v>828</v>
      </c>
      <c r="J31" s="139"/>
      <c r="K31" s="139"/>
      <c r="L31" s="139">
        <v>3</v>
      </c>
      <c r="M31" s="139"/>
      <c r="N31" s="139">
        <v>1</v>
      </c>
      <c r="O31" s="139"/>
      <c r="P31" s="139"/>
      <c r="Q31" s="139"/>
      <c r="R31" s="140">
        <f t="shared" si="0"/>
        <v>4</v>
      </c>
      <c r="S31" s="597"/>
      <c r="T31" s="597"/>
      <c r="U31" s="597"/>
      <c r="V31" s="597"/>
    </row>
    <row r="32" spans="1:22" ht="15.75" customHeight="1">
      <c r="A32" s="128"/>
      <c r="B32" s="132" t="s">
        <v>829</v>
      </c>
      <c r="C32" s="133"/>
      <c r="D32" s="134" t="s">
        <v>796</v>
      </c>
      <c r="E32" s="135" t="s">
        <v>768</v>
      </c>
      <c r="F32" s="136" t="s">
        <v>797</v>
      </c>
      <c r="G32" s="137">
        <v>12.1</v>
      </c>
      <c r="H32" s="135" t="s">
        <v>768</v>
      </c>
      <c r="I32" s="138" t="s">
        <v>830</v>
      </c>
      <c r="J32" s="139"/>
      <c r="K32" s="139">
        <v>1</v>
      </c>
      <c r="L32" s="139"/>
      <c r="M32" s="139"/>
      <c r="N32" s="139"/>
      <c r="O32" s="139">
        <v>1</v>
      </c>
      <c r="P32" s="139"/>
      <c r="Q32" s="139"/>
      <c r="R32" s="139">
        <f t="shared" si="0"/>
        <v>2</v>
      </c>
      <c r="S32" s="597"/>
      <c r="T32" s="597"/>
      <c r="U32" s="597"/>
      <c r="V32" s="597"/>
    </row>
    <row r="33" spans="1:22" ht="15.75" customHeight="1">
      <c r="A33" s="128"/>
      <c r="B33" s="132" t="s">
        <v>831</v>
      </c>
      <c r="C33" s="133"/>
      <c r="D33" s="134" t="s">
        <v>796</v>
      </c>
      <c r="E33" s="135" t="s">
        <v>768</v>
      </c>
      <c r="F33" s="136" t="s">
        <v>832</v>
      </c>
      <c r="G33" s="137">
        <v>12.1</v>
      </c>
      <c r="H33" s="135" t="s">
        <v>768</v>
      </c>
      <c r="I33" s="138" t="s">
        <v>830</v>
      </c>
      <c r="J33" s="139"/>
      <c r="K33" s="139"/>
      <c r="L33" s="139"/>
      <c r="M33" s="139"/>
      <c r="N33" s="139"/>
      <c r="O33" s="139"/>
      <c r="P33" s="139"/>
      <c r="Q33" s="139">
        <v>8</v>
      </c>
      <c r="R33" s="139">
        <f t="shared" si="0"/>
        <v>8</v>
      </c>
      <c r="S33" s="597"/>
      <c r="T33" s="597"/>
      <c r="U33" s="597"/>
      <c r="V33" s="597"/>
    </row>
    <row r="34" spans="1:22" ht="15.75" customHeight="1">
      <c r="A34" s="142"/>
      <c r="B34" s="143" t="s">
        <v>833</v>
      </c>
      <c r="C34" s="144"/>
      <c r="D34" s="134" t="s">
        <v>834</v>
      </c>
      <c r="E34" s="135" t="s">
        <v>768</v>
      </c>
      <c r="F34" s="136" t="s">
        <v>773</v>
      </c>
      <c r="G34" s="137" t="s">
        <v>835</v>
      </c>
      <c r="H34" s="135" t="s">
        <v>768</v>
      </c>
      <c r="I34" s="138" t="s">
        <v>836</v>
      </c>
      <c r="J34" s="139"/>
      <c r="K34" s="139">
        <v>3</v>
      </c>
      <c r="L34" s="139">
        <v>6</v>
      </c>
      <c r="M34" s="139"/>
      <c r="N34" s="139"/>
      <c r="O34" s="139"/>
      <c r="P34" s="139"/>
      <c r="Q34" s="139"/>
      <c r="R34" s="139">
        <f t="shared" si="0"/>
        <v>9</v>
      </c>
      <c r="S34" s="597"/>
      <c r="T34" s="597"/>
      <c r="U34" s="597"/>
      <c r="V34" s="597"/>
    </row>
    <row r="35" spans="1:22" ht="15.75" customHeight="1">
      <c r="A35" s="128"/>
      <c r="B35" s="145" t="s">
        <v>756</v>
      </c>
      <c r="C35" s="146"/>
      <c r="D35" s="598"/>
      <c r="E35" s="598"/>
      <c r="F35" s="598"/>
      <c r="G35" s="147"/>
      <c r="H35" s="148"/>
      <c r="I35" s="149"/>
      <c r="J35" s="139">
        <f>SUM(J15:J34)</f>
        <v>19</v>
      </c>
      <c r="K35" s="139">
        <f t="shared" ref="K35:R35" si="1">SUM(K15:K34)</f>
        <v>16</v>
      </c>
      <c r="L35" s="139">
        <f t="shared" si="1"/>
        <v>91</v>
      </c>
      <c r="M35" s="139">
        <f t="shared" si="1"/>
        <v>12</v>
      </c>
      <c r="N35" s="139">
        <f t="shared" si="1"/>
        <v>19</v>
      </c>
      <c r="O35" s="139">
        <f t="shared" si="1"/>
        <v>17</v>
      </c>
      <c r="P35" s="139">
        <f t="shared" si="1"/>
        <v>3</v>
      </c>
      <c r="Q35" s="139">
        <f t="shared" si="1"/>
        <v>25</v>
      </c>
      <c r="R35" s="139">
        <f t="shared" si="1"/>
        <v>202</v>
      </c>
      <c r="S35" s="597"/>
      <c r="T35" s="597"/>
      <c r="U35" s="597"/>
      <c r="V35" s="597"/>
    </row>
  </sheetData>
  <mergeCells count="62">
    <mergeCell ref="S31:V31"/>
    <mergeCell ref="S32:V32"/>
    <mergeCell ref="S33:V33"/>
    <mergeCell ref="S34:V34"/>
    <mergeCell ref="D35:F35"/>
    <mergeCell ref="S35:V35"/>
    <mergeCell ref="S30:V30"/>
    <mergeCell ref="S19:V19"/>
    <mergeCell ref="S20:V20"/>
    <mergeCell ref="S21:V21"/>
    <mergeCell ref="S22:V22"/>
    <mergeCell ref="S23:V23"/>
    <mergeCell ref="S24:V24"/>
    <mergeCell ref="S25:V25"/>
    <mergeCell ref="S26:V26"/>
    <mergeCell ref="S27:V27"/>
    <mergeCell ref="S28:V28"/>
    <mergeCell ref="S29:V29"/>
    <mergeCell ref="S18:V18"/>
    <mergeCell ref="A13:C14"/>
    <mergeCell ref="D13:F14"/>
    <mergeCell ref="G13:I14"/>
    <mergeCell ref="K13:P13"/>
    <mergeCell ref="R13:R14"/>
    <mergeCell ref="S13:S14"/>
    <mergeCell ref="T13:U14"/>
    <mergeCell ref="V13:V14"/>
    <mergeCell ref="S15:V15"/>
    <mergeCell ref="S16:V16"/>
    <mergeCell ref="S17:V17"/>
    <mergeCell ref="Q9:S9"/>
    <mergeCell ref="T9:V9"/>
    <mergeCell ref="A10:C10"/>
    <mergeCell ref="D10:F10"/>
    <mergeCell ref="G10:I10"/>
    <mergeCell ref="J10:K10"/>
    <mergeCell ref="L10:N10"/>
    <mergeCell ref="O10:P10"/>
    <mergeCell ref="Q10:S10"/>
    <mergeCell ref="T10:V10"/>
    <mergeCell ref="A9:C9"/>
    <mergeCell ref="D9:F9"/>
    <mergeCell ref="G9:I9"/>
    <mergeCell ref="J9:K9"/>
    <mergeCell ref="L9:N9"/>
    <mergeCell ref="O9:P9"/>
    <mergeCell ref="D8:F8"/>
    <mergeCell ref="B2:U3"/>
    <mergeCell ref="A5:C5"/>
    <mergeCell ref="D5:K5"/>
    <mergeCell ref="L5:V5"/>
    <mergeCell ref="A6:C8"/>
    <mergeCell ref="D6:I6"/>
    <mergeCell ref="J6:K8"/>
    <mergeCell ref="L6:N6"/>
    <mergeCell ref="P6:U6"/>
    <mergeCell ref="D7:F7"/>
    <mergeCell ref="G7:I8"/>
    <mergeCell ref="L7:N8"/>
    <mergeCell ref="O7:O8"/>
    <mergeCell ref="P7:U8"/>
    <mergeCell ref="V7:V8"/>
  </mergeCells>
  <phoneticPr fontId="1"/>
  <pageMargins left="0.78740157480314965" right="0.39370078740157483" top="0.39370078740157483" bottom="0.39370078740157483" header="0" footer="0"/>
  <pageSetup paperSize="9" scale="91" orientation="landscape" r:id="rId1"/>
  <headerFooter scaleWithDoc="0" alignWithMargins="0">
    <oddFooter>&amp;C&amp;"ＭＳ 明朝,標準"&amp;10－１７－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26"/>
  <sheetViews>
    <sheetView view="pageLayout" zoomScaleNormal="100" workbookViewId="0"/>
  </sheetViews>
  <sheetFormatPr defaultRowHeight="14.25"/>
  <cols>
    <col min="1" max="1" width="11.625" style="163" customWidth="1"/>
    <col min="2" max="3" width="2.5" style="151" customWidth="1"/>
    <col min="4" max="4" width="2.5" style="163" customWidth="1"/>
    <col min="5" max="11" width="2.5" style="151" customWidth="1"/>
    <col min="12" max="12" width="3.125" style="151" customWidth="1"/>
    <col min="13" max="19" width="2.5" style="151" customWidth="1"/>
    <col min="20" max="20" width="2.25" style="151" customWidth="1"/>
    <col min="21" max="21" width="2.125" style="151" customWidth="1"/>
    <col min="22" max="33" width="2.5" style="151" customWidth="1"/>
    <col min="34" max="34" width="2.75" style="151" customWidth="1"/>
    <col min="35" max="36" width="2.5" style="151" customWidth="1"/>
    <col min="37" max="37" width="2.25" style="151" customWidth="1"/>
    <col min="38" max="38" width="4.125" style="151" customWidth="1"/>
    <col min="39" max="40" width="2.875" style="151" customWidth="1"/>
    <col min="41" max="44" width="2.5" style="151" customWidth="1"/>
    <col min="45" max="45" width="2.375" style="151" customWidth="1"/>
    <col min="46" max="142" width="2.5" style="151" customWidth="1"/>
    <col min="143" max="16384" width="9" style="151"/>
  </cols>
  <sheetData>
    <row r="1" spans="1:45" ht="30.75" customHeight="1">
      <c r="A1" s="150" t="s">
        <v>837</v>
      </c>
      <c r="D1" s="152"/>
      <c r="E1" s="152"/>
      <c r="AJ1" s="153"/>
      <c r="AK1" s="153"/>
      <c r="AL1" s="153"/>
      <c r="AM1" s="153"/>
      <c r="AR1" s="154" t="s">
        <v>838</v>
      </c>
    </row>
    <row r="2" spans="1:45" ht="30.75" customHeight="1">
      <c r="A2" s="155" t="s">
        <v>839</v>
      </c>
      <c r="B2" s="599" t="s">
        <v>840</v>
      </c>
      <c r="C2" s="599"/>
      <c r="D2" s="599"/>
      <c r="E2" s="599"/>
      <c r="F2" s="599"/>
      <c r="G2" s="599"/>
      <c r="H2" s="599"/>
      <c r="I2" s="599"/>
      <c r="J2" s="599"/>
      <c r="K2" s="599" t="s">
        <v>841</v>
      </c>
      <c r="L2" s="599"/>
      <c r="M2" s="599"/>
      <c r="N2" s="599"/>
      <c r="O2" s="599"/>
      <c r="P2" s="599"/>
      <c r="Q2" s="599"/>
      <c r="R2" s="599"/>
      <c r="S2" s="599"/>
      <c r="T2" s="599" t="s">
        <v>842</v>
      </c>
      <c r="U2" s="599"/>
      <c r="V2" s="599"/>
      <c r="W2" s="599"/>
      <c r="X2" s="599"/>
      <c r="Y2" s="599"/>
      <c r="Z2" s="599"/>
      <c r="AA2" s="599"/>
      <c r="AB2" s="599"/>
      <c r="AC2" s="599"/>
      <c r="AD2" s="599"/>
      <c r="AE2" s="599"/>
      <c r="AF2" s="599"/>
      <c r="AG2" s="600" t="s">
        <v>843</v>
      </c>
      <c r="AH2" s="601"/>
      <c r="AI2" s="601"/>
      <c r="AJ2" s="601"/>
      <c r="AK2" s="601"/>
      <c r="AL2" s="601"/>
      <c r="AM2" s="601"/>
      <c r="AN2" s="601"/>
      <c r="AO2" s="601"/>
      <c r="AP2" s="601"/>
      <c r="AQ2" s="601"/>
      <c r="AR2" s="601"/>
      <c r="AS2" s="602"/>
    </row>
    <row r="3" spans="1:45" ht="30.75" customHeight="1">
      <c r="A3" s="156" t="s">
        <v>844</v>
      </c>
      <c r="B3" s="603" t="s">
        <v>845</v>
      </c>
      <c r="C3" s="604"/>
      <c r="D3" s="604"/>
      <c r="E3" s="604"/>
      <c r="F3" s="157" t="s">
        <v>846</v>
      </c>
      <c r="G3" s="604" t="s">
        <v>847</v>
      </c>
      <c r="H3" s="604"/>
      <c r="I3" s="604"/>
      <c r="J3" s="605"/>
      <c r="K3" s="600" t="s">
        <v>848</v>
      </c>
      <c r="L3" s="601"/>
      <c r="M3" s="601"/>
      <c r="N3" s="601"/>
      <c r="O3" s="158" t="s">
        <v>846</v>
      </c>
      <c r="P3" s="601" t="s">
        <v>849</v>
      </c>
      <c r="Q3" s="601"/>
      <c r="R3" s="601"/>
      <c r="S3" s="601"/>
      <c r="T3" s="606" t="s">
        <v>850</v>
      </c>
      <c r="U3" s="606"/>
      <c r="V3" s="606"/>
      <c r="W3" s="606"/>
      <c r="X3" s="606"/>
      <c r="Y3" s="606"/>
      <c r="Z3" s="606"/>
      <c r="AA3" s="606"/>
      <c r="AB3" s="606"/>
      <c r="AC3" s="606"/>
      <c r="AD3" s="606"/>
      <c r="AE3" s="606"/>
      <c r="AF3" s="606"/>
      <c r="AG3" s="607" t="s">
        <v>851</v>
      </c>
      <c r="AH3" s="607"/>
      <c r="AI3" s="607"/>
      <c r="AJ3" s="607"/>
      <c r="AK3" s="608"/>
      <c r="AL3" s="159" t="s">
        <v>852</v>
      </c>
      <c r="AM3" s="607" t="s">
        <v>853</v>
      </c>
      <c r="AN3" s="607"/>
      <c r="AO3" s="607"/>
      <c r="AP3" s="607"/>
      <c r="AQ3" s="608"/>
      <c r="AR3" s="612" t="s">
        <v>854</v>
      </c>
      <c r="AS3" s="613"/>
    </row>
    <row r="4" spans="1:45" ht="30.75" customHeight="1">
      <c r="A4" s="160" t="s">
        <v>164</v>
      </c>
      <c r="B4" s="599" t="s">
        <v>855</v>
      </c>
      <c r="C4" s="599"/>
      <c r="D4" s="599"/>
      <c r="E4" s="599"/>
      <c r="F4" s="599"/>
      <c r="G4" s="599"/>
      <c r="H4" s="599"/>
      <c r="I4" s="599"/>
      <c r="J4" s="599"/>
      <c r="K4" s="607" t="s">
        <v>164</v>
      </c>
      <c r="L4" s="607"/>
      <c r="M4" s="607"/>
      <c r="N4" s="607"/>
      <c r="O4" s="607"/>
      <c r="P4" s="607"/>
      <c r="Q4" s="607"/>
      <c r="R4" s="607"/>
      <c r="S4" s="607"/>
      <c r="T4" s="606" t="s">
        <v>856</v>
      </c>
      <c r="U4" s="606"/>
      <c r="V4" s="606"/>
      <c r="W4" s="606"/>
      <c r="X4" s="606"/>
      <c r="Y4" s="606"/>
      <c r="Z4" s="606"/>
      <c r="AA4" s="606"/>
      <c r="AB4" s="606"/>
      <c r="AC4" s="606"/>
      <c r="AD4" s="606"/>
      <c r="AE4" s="606"/>
      <c r="AF4" s="606"/>
      <c r="AG4" s="599" t="s">
        <v>851</v>
      </c>
      <c r="AH4" s="599"/>
      <c r="AI4" s="599"/>
      <c r="AJ4" s="599"/>
      <c r="AK4" s="600"/>
      <c r="AL4" s="159" t="s">
        <v>857</v>
      </c>
      <c r="AM4" s="599" t="s">
        <v>853</v>
      </c>
      <c r="AN4" s="599"/>
      <c r="AO4" s="599"/>
      <c r="AP4" s="599"/>
      <c r="AQ4" s="600"/>
      <c r="AR4" s="612" t="s">
        <v>854</v>
      </c>
      <c r="AS4" s="613"/>
    </row>
    <row r="5" spans="1:45" ht="30.75" customHeight="1">
      <c r="A5" s="156" t="s">
        <v>164</v>
      </c>
      <c r="B5" s="599" t="s">
        <v>855</v>
      </c>
      <c r="C5" s="599"/>
      <c r="D5" s="599"/>
      <c r="E5" s="599"/>
      <c r="F5" s="599"/>
      <c r="G5" s="599"/>
      <c r="H5" s="599"/>
      <c r="I5" s="599"/>
      <c r="J5" s="599"/>
      <c r="K5" s="609" t="s">
        <v>164</v>
      </c>
      <c r="L5" s="610"/>
      <c r="M5" s="610"/>
      <c r="N5" s="610"/>
      <c r="O5" s="610"/>
      <c r="P5" s="610"/>
      <c r="Q5" s="610"/>
      <c r="R5" s="610"/>
      <c r="S5" s="611"/>
      <c r="T5" s="606" t="s">
        <v>858</v>
      </c>
      <c r="U5" s="606"/>
      <c r="V5" s="606"/>
      <c r="W5" s="606"/>
      <c r="X5" s="606"/>
      <c r="Y5" s="606"/>
      <c r="Z5" s="606"/>
      <c r="AA5" s="606"/>
      <c r="AB5" s="606"/>
      <c r="AC5" s="606"/>
      <c r="AD5" s="606"/>
      <c r="AE5" s="606"/>
      <c r="AF5" s="606"/>
      <c r="AG5" s="599" t="s">
        <v>851</v>
      </c>
      <c r="AH5" s="599"/>
      <c r="AI5" s="599"/>
      <c r="AJ5" s="599"/>
      <c r="AK5" s="600"/>
      <c r="AL5" s="159" t="s">
        <v>859</v>
      </c>
      <c r="AM5" s="599" t="s">
        <v>853</v>
      </c>
      <c r="AN5" s="599"/>
      <c r="AO5" s="599"/>
      <c r="AP5" s="599"/>
      <c r="AQ5" s="600"/>
      <c r="AR5" s="612" t="s">
        <v>860</v>
      </c>
      <c r="AS5" s="613"/>
    </row>
    <row r="6" spans="1:45" ht="30.75" customHeight="1">
      <c r="A6" s="156" t="s">
        <v>861</v>
      </c>
      <c r="B6" s="600" t="s">
        <v>862</v>
      </c>
      <c r="C6" s="601"/>
      <c r="D6" s="601"/>
      <c r="E6" s="601"/>
      <c r="F6" s="161" t="s">
        <v>863</v>
      </c>
      <c r="G6" s="601" t="s">
        <v>864</v>
      </c>
      <c r="H6" s="601"/>
      <c r="I6" s="601"/>
      <c r="J6" s="602"/>
      <c r="K6" s="600" t="s">
        <v>865</v>
      </c>
      <c r="L6" s="601"/>
      <c r="M6" s="601"/>
      <c r="N6" s="601"/>
      <c r="O6" s="161" t="s">
        <v>863</v>
      </c>
      <c r="P6" s="601" t="s">
        <v>866</v>
      </c>
      <c r="Q6" s="601"/>
      <c r="R6" s="601"/>
      <c r="S6" s="601"/>
      <c r="T6" s="606" t="s">
        <v>867</v>
      </c>
      <c r="U6" s="606"/>
      <c r="V6" s="606"/>
      <c r="W6" s="606"/>
      <c r="X6" s="606"/>
      <c r="Y6" s="606"/>
      <c r="Z6" s="606"/>
      <c r="AA6" s="606"/>
      <c r="AB6" s="606"/>
      <c r="AC6" s="606"/>
      <c r="AD6" s="606"/>
      <c r="AE6" s="606"/>
      <c r="AF6" s="606"/>
      <c r="AG6" s="599" t="s">
        <v>868</v>
      </c>
      <c r="AH6" s="599"/>
      <c r="AI6" s="599"/>
      <c r="AJ6" s="599"/>
      <c r="AK6" s="600"/>
      <c r="AL6" s="159" t="s">
        <v>860</v>
      </c>
      <c r="AM6" s="599" t="s">
        <v>869</v>
      </c>
      <c r="AN6" s="599"/>
      <c r="AO6" s="599"/>
      <c r="AP6" s="599"/>
      <c r="AQ6" s="600"/>
      <c r="AR6" s="612" t="s">
        <v>860</v>
      </c>
      <c r="AS6" s="613"/>
    </row>
    <row r="7" spans="1:45" ht="30.75" customHeight="1">
      <c r="A7" s="155" t="s">
        <v>200</v>
      </c>
      <c r="B7" s="600"/>
      <c r="C7" s="601"/>
      <c r="D7" s="601"/>
      <c r="E7" s="601"/>
      <c r="F7" s="601"/>
      <c r="G7" s="601"/>
      <c r="H7" s="601"/>
      <c r="I7" s="601"/>
      <c r="J7" s="602"/>
      <c r="K7" s="600"/>
      <c r="L7" s="601"/>
      <c r="M7" s="601"/>
      <c r="N7" s="601"/>
      <c r="O7" s="601"/>
      <c r="P7" s="601"/>
      <c r="Q7" s="601"/>
      <c r="R7" s="601"/>
      <c r="S7" s="602"/>
      <c r="T7" s="615"/>
      <c r="U7" s="615"/>
      <c r="V7" s="615"/>
      <c r="W7" s="615"/>
      <c r="X7" s="615"/>
      <c r="Y7" s="615"/>
      <c r="Z7" s="615"/>
      <c r="AA7" s="615"/>
      <c r="AB7" s="615"/>
      <c r="AC7" s="615"/>
      <c r="AD7" s="615"/>
      <c r="AE7" s="615"/>
      <c r="AF7" s="615"/>
      <c r="AG7" s="616" t="s">
        <v>870</v>
      </c>
      <c r="AH7" s="616"/>
      <c r="AI7" s="616"/>
      <c r="AJ7" s="616"/>
      <c r="AK7" s="616"/>
      <c r="AL7" s="616"/>
      <c r="AM7" s="613" t="s">
        <v>871</v>
      </c>
      <c r="AN7" s="613"/>
      <c r="AO7" s="613"/>
      <c r="AP7" s="613"/>
      <c r="AQ7" s="613"/>
      <c r="AR7" s="613"/>
      <c r="AS7" s="613"/>
    </row>
    <row r="8" spans="1:45" ht="30.75" customHeight="1">
      <c r="A8" s="162" t="s">
        <v>872</v>
      </c>
    </row>
    <row r="9" spans="1:45" ht="21.75" customHeight="1">
      <c r="A9" s="162"/>
      <c r="AN9" s="153"/>
      <c r="AO9" s="153"/>
      <c r="AP9" s="153"/>
      <c r="AQ9" s="153"/>
      <c r="AR9" s="153"/>
      <c r="AS9" s="153"/>
    </row>
    <row r="10" spans="1:45" ht="30.75" customHeight="1">
      <c r="A10" s="150" t="s">
        <v>873</v>
      </c>
      <c r="AJ10" s="164"/>
      <c r="AK10" s="165"/>
      <c r="AL10" s="165"/>
      <c r="AM10" s="165"/>
      <c r="AN10" s="153"/>
      <c r="AO10" s="153"/>
      <c r="AP10" s="153"/>
      <c r="AR10" s="153"/>
      <c r="AS10" s="166" t="s">
        <v>838</v>
      </c>
    </row>
    <row r="11" spans="1:45" ht="30.75" customHeight="1">
      <c r="A11" s="599" t="s">
        <v>874</v>
      </c>
      <c r="B11" s="599"/>
      <c r="C11" s="599"/>
      <c r="D11" s="599" t="s">
        <v>875</v>
      </c>
      <c r="E11" s="599"/>
      <c r="F11" s="599"/>
      <c r="G11" s="599" t="s">
        <v>876</v>
      </c>
      <c r="H11" s="599"/>
      <c r="I11" s="599"/>
      <c r="J11" s="599" t="s">
        <v>877</v>
      </c>
      <c r="K11" s="599"/>
      <c r="L11" s="599"/>
      <c r="M11" s="599" t="s">
        <v>878</v>
      </c>
      <c r="N11" s="599"/>
      <c r="O11" s="599"/>
      <c r="P11" s="599" t="s">
        <v>879</v>
      </c>
      <c r="Q11" s="599"/>
      <c r="R11" s="599"/>
      <c r="S11" s="599" t="s">
        <v>880</v>
      </c>
      <c r="T11" s="599"/>
      <c r="U11" s="599"/>
      <c r="V11" s="599" t="s">
        <v>881</v>
      </c>
      <c r="W11" s="599"/>
      <c r="X11" s="599"/>
      <c r="Y11" s="599" t="s">
        <v>882</v>
      </c>
      <c r="Z11" s="599"/>
      <c r="AA11" s="599"/>
      <c r="AB11" s="607" t="s">
        <v>883</v>
      </c>
      <c r="AC11" s="607"/>
      <c r="AD11" s="607"/>
      <c r="AE11" s="599" t="s">
        <v>884</v>
      </c>
      <c r="AF11" s="599"/>
      <c r="AG11" s="599"/>
      <c r="AH11" s="599" t="s">
        <v>885</v>
      </c>
      <c r="AI11" s="599"/>
      <c r="AJ11" s="599"/>
      <c r="AK11" s="599" t="s">
        <v>886</v>
      </c>
      <c r="AL11" s="599"/>
      <c r="AM11" s="599"/>
      <c r="AN11" s="599" t="s">
        <v>887</v>
      </c>
      <c r="AO11" s="599"/>
      <c r="AP11" s="599"/>
      <c r="AQ11" s="599" t="s">
        <v>888</v>
      </c>
      <c r="AR11" s="599"/>
      <c r="AS11" s="599"/>
    </row>
    <row r="12" spans="1:45" ht="30.75" customHeight="1">
      <c r="A12" s="617" t="s">
        <v>889</v>
      </c>
      <c r="B12" s="617"/>
      <c r="C12" s="617"/>
      <c r="D12" s="614" t="s">
        <v>890</v>
      </c>
      <c r="E12" s="614"/>
      <c r="F12" s="614"/>
      <c r="G12" s="614" t="s">
        <v>891</v>
      </c>
      <c r="H12" s="614"/>
      <c r="I12" s="614"/>
      <c r="J12" s="614" t="s">
        <v>892</v>
      </c>
      <c r="K12" s="614"/>
      <c r="L12" s="614"/>
      <c r="M12" s="614" t="s">
        <v>893</v>
      </c>
      <c r="N12" s="614"/>
      <c r="O12" s="614"/>
      <c r="P12" s="614"/>
      <c r="Q12" s="614"/>
      <c r="R12" s="614"/>
      <c r="S12" s="614" t="s">
        <v>894</v>
      </c>
      <c r="T12" s="614"/>
      <c r="U12" s="614"/>
      <c r="V12" s="614"/>
      <c r="W12" s="614"/>
      <c r="X12" s="614"/>
      <c r="Y12" s="614"/>
      <c r="Z12" s="614"/>
      <c r="AA12" s="614"/>
      <c r="AB12" s="614" t="s">
        <v>895</v>
      </c>
      <c r="AC12" s="614"/>
      <c r="AD12" s="614"/>
      <c r="AE12" s="614"/>
      <c r="AF12" s="614"/>
      <c r="AG12" s="614"/>
      <c r="AH12" s="614"/>
      <c r="AI12" s="614"/>
      <c r="AJ12" s="614"/>
      <c r="AK12" s="614"/>
      <c r="AL12" s="614"/>
      <c r="AM12" s="614"/>
      <c r="AN12" s="614"/>
      <c r="AO12" s="614"/>
      <c r="AP12" s="614"/>
      <c r="AQ12" s="614" t="s">
        <v>896</v>
      </c>
      <c r="AR12" s="614"/>
      <c r="AS12" s="614"/>
    </row>
    <row r="13" spans="1:45" ht="30.75" customHeight="1">
      <c r="A13" s="617" t="s">
        <v>897</v>
      </c>
      <c r="B13" s="617"/>
      <c r="C13" s="617"/>
      <c r="D13" s="614" t="s">
        <v>898</v>
      </c>
      <c r="E13" s="614"/>
      <c r="F13" s="614"/>
      <c r="G13" s="614" t="s">
        <v>899</v>
      </c>
      <c r="H13" s="614"/>
      <c r="I13" s="614"/>
      <c r="J13" s="614"/>
      <c r="K13" s="614"/>
      <c r="L13" s="614"/>
      <c r="M13" s="614"/>
      <c r="N13" s="614"/>
      <c r="O13" s="614"/>
      <c r="P13" s="614"/>
      <c r="Q13" s="614"/>
      <c r="R13" s="614"/>
      <c r="S13" s="614" t="s">
        <v>900</v>
      </c>
      <c r="T13" s="614"/>
      <c r="U13" s="614"/>
      <c r="V13" s="614"/>
      <c r="W13" s="614"/>
      <c r="X13" s="614"/>
      <c r="Y13" s="614"/>
      <c r="Z13" s="614"/>
      <c r="AA13" s="614"/>
      <c r="AB13" s="614" t="s">
        <v>892</v>
      </c>
      <c r="AC13" s="614"/>
      <c r="AD13" s="614"/>
      <c r="AE13" s="614"/>
      <c r="AF13" s="614"/>
      <c r="AG13" s="614"/>
      <c r="AH13" s="614" t="s">
        <v>892</v>
      </c>
      <c r="AI13" s="614"/>
      <c r="AJ13" s="614"/>
      <c r="AK13" s="614"/>
      <c r="AL13" s="614"/>
      <c r="AM13" s="614"/>
      <c r="AN13" s="614"/>
      <c r="AO13" s="614"/>
      <c r="AP13" s="614"/>
      <c r="AQ13" s="614" t="s">
        <v>901</v>
      </c>
      <c r="AR13" s="614"/>
      <c r="AS13" s="614"/>
    </row>
    <row r="14" spans="1:45" ht="30.75" customHeight="1">
      <c r="A14" s="617" t="s">
        <v>902</v>
      </c>
      <c r="B14" s="617"/>
      <c r="C14" s="617"/>
      <c r="D14" s="614" t="s">
        <v>903</v>
      </c>
      <c r="E14" s="614"/>
      <c r="F14" s="614"/>
      <c r="G14" s="614" t="s">
        <v>903</v>
      </c>
      <c r="H14" s="614"/>
      <c r="I14" s="614"/>
      <c r="J14" s="614"/>
      <c r="K14" s="614"/>
      <c r="L14" s="614"/>
      <c r="M14" s="614" t="s">
        <v>904</v>
      </c>
      <c r="N14" s="614"/>
      <c r="O14" s="614"/>
      <c r="P14" s="614" t="s">
        <v>892</v>
      </c>
      <c r="Q14" s="614"/>
      <c r="R14" s="614"/>
      <c r="S14" s="614" t="s">
        <v>905</v>
      </c>
      <c r="T14" s="614"/>
      <c r="U14" s="614"/>
      <c r="V14" s="614" t="s">
        <v>892</v>
      </c>
      <c r="W14" s="614"/>
      <c r="X14" s="614"/>
      <c r="Y14" s="614" t="s">
        <v>893</v>
      </c>
      <c r="Z14" s="614"/>
      <c r="AA14" s="614"/>
      <c r="AB14" s="614" t="s">
        <v>904</v>
      </c>
      <c r="AC14" s="614"/>
      <c r="AD14" s="614"/>
      <c r="AE14" s="614"/>
      <c r="AF14" s="614"/>
      <c r="AG14" s="614"/>
      <c r="AH14" s="614" t="s">
        <v>893</v>
      </c>
      <c r="AI14" s="614"/>
      <c r="AJ14" s="614"/>
      <c r="AK14" s="614" t="s">
        <v>906</v>
      </c>
      <c r="AL14" s="614"/>
      <c r="AM14" s="614"/>
      <c r="AN14" s="614" t="s">
        <v>893</v>
      </c>
      <c r="AO14" s="614"/>
      <c r="AP14" s="614"/>
      <c r="AQ14" s="614" t="s">
        <v>907</v>
      </c>
      <c r="AR14" s="614"/>
      <c r="AS14" s="614"/>
    </row>
    <row r="15" spans="1:45" ht="30.75" customHeight="1">
      <c r="A15" s="619" t="s">
        <v>908</v>
      </c>
      <c r="B15" s="619"/>
      <c r="C15" s="619"/>
      <c r="D15" s="620"/>
      <c r="E15" s="621"/>
      <c r="F15" s="622"/>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t="s">
        <v>892</v>
      </c>
      <c r="AR15" s="614"/>
      <c r="AS15" s="614"/>
    </row>
    <row r="16" spans="1:45" ht="30.75" customHeight="1">
      <c r="A16" s="618" t="s">
        <v>909</v>
      </c>
      <c r="B16" s="618"/>
      <c r="C16" s="618"/>
      <c r="D16" s="614" t="s">
        <v>910</v>
      </c>
      <c r="E16" s="614"/>
      <c r="F16" s="614"/>
      <c r="G16" s="614" t="s">
        <v>911</v>
      </c>
      <c r="H16" s="614"/>
      <c r="I16" s="614"/>
      <c r="J16" s="614" t="s">
        <v>892</v>
      </c>
      <c r="K16" s="614"/>
      <c r="L16" s="614"/>
      <c r="M16" s="614" t="s">
        <v>857</v>
      </c>
      <c r="N16" s="614"/>
      <c r="O16" s="614"/>
      <c r="P16" s="614" t="s">
        <v>892</v>
      </c>
      <c r="Q16" s="614"/>
      <c r="R16" s="614"/>
      <c r="S16" s="614" t="s">
        <v>912</v>
      </c>
      <c r="T16" s="614"/>
      <c r="U16" s="614"/>
      <c r="V16" s="614" t="s">
        <v>892</v>
      </c>
      <c r="W16" s="614"/>
      <c r="X16" s="614"/>
      <c r="Y16" s="614" t="s">
        <v>893</v>
      </c>
      <c r="Z16" s="614"/>
      <c r="AA16" s="614"/>
      <c r="AB16" s="614" t="s">
        <v>852</v>
      </c>
      <c r="AC16" s="614"/>
      <c r="AD16" s="614"/>
      <c r="AE16" s="614">
        <v>0</v>
      </c>
      <c r="AF16" s="614"/>
      <c r="AG16" s="614"/>
      <c r="AH16" s="614" t="s">
        <v>913</v>
      </c>
      <c r="AI16" s="614"/>
      <c r="AJ16" s="614"/>
      <c r="AK16" s="614" t="s">
        <v>906</v>
      </c>
      <c r="AL16" s="614"/>
      <c r="AM16" s="614"/>
      <c r="AN16" s="614" t="s">
        <v>893</v>
      </c>
      <c r="AO16" s="614"/>
      <c r="AP16" s="614"/>
      <c r="AQ16" s="614" t="s">
        <v>914</v>
      </c>
      <c r="AR16" s="614"/>
      <c r="AS16" s="614"/>
    </row>
    <row r="17" spans="1:1" ht="30.75" customHeight="1">
      <c r="A17" s="167" t="s">
        <v>915</v>
      </c>
    </row>
    <row r="18" spans="1:1" ht="21" customHeight="1"/>
    <row r="19" spans="1:1" ht="21" customHeight="1"/>
    <row r="20" spans="1:1" ht="21" customHeight="1"/>
    <row r="21" spans="1:1" ht="21" customHeight="1"/>
    <row r="22" spans="1:1" ht="21" customHeight="1"/>
    <row r="23" spans="1:1" ht="21" customHeight="1"/>
    <row r="24" spans="1:1" ht="21" customHeight="1"/>
    <row r="25" spans="1:1" ht="21" customHeight="1"/>
    <row r="26" spans="1:1" ht="21" customHeight="1"/>
  </sheetData>
  <mergeCells count="127">
    <mergeCell ref="AN16:AP16"/>
    <mergeCell ref="AQ16:AS16"/>
    <mergeCell ref="V16:X16"/>
    <mergeCell ref="Y16:AA16"/>
    <mergeCell ref="AB16:AD16"/>
    <mergeCell ref="AE16:AG16"/>
    <mergeCell ref="AH16:AJ16"/>
    <mergeCell ref="AK16:AM16"/>
    <mergeCell ref="AK15:AM15"/>
    <mergeCell ref="AN15:AP15"/>
    <mergeCell ref="AQ15:AS15"/>
    <mergeCell ref="Y15:AA15"/>
    <mergeCell ref="AB15:AD15"/>
    <mergeCell ref="AE15:AG15"/>
    <mergeCell ref="AH15:AJ15"/>
    <mergeCell ref="S16:U16"/>
    <mergeCell ref="S15:U15"/>
    <mergeCell ref="V15:X15"/>
    <mergeCell ref="A15:C15"/>
    <mergeCell ref="D15:F15"/>
    <mergeCell ref="G15:I15"/>
    <mergeCell ref="J15:L15"/>
    <mergeCell ref="M15:O15"/>
    <mergeCell ref="P15:R15"/>
    <mergeCell ref="G13:I13"/>
    <mergeCell ref="J13:L13"/>
    <mergeCell ref="M13:O13"/>
    <mergeCell ref="P13:R13"/>
    <mergeCell ref="A16:C16"/>
    <mergeCell ref="D16:F16"/>
    <mergeCell ref="G16:I16"/>
    <mergeCell ref="J16:L16"/>
    <mergeCell ref="M16:O16"/>
    <mergeCell ref="P16:R16"/>
    <mergeCell ref="AB14:AD14"/>
    <mergeCell ref="AE14:AG14"/>
    <mergeCell ref="AH14:AJ14"/>
    <mergeCell ref="AK14:AM14"/>
    <mergeCell ref="AN14:AP14"/>
    <mergeCell ref="AQ14:AS14"/>
    <mergeCell ref="AQ13:AS13"/>
    <mergeCell ref="A14:C14"/>
    <mergeCell ref="D14:F14"/>
    <mergeCell ref="G14:I14"/>
    <mergeCell ref="J14:L14"/>
    <mergeCell ref="M14:O14"/>
    <mergeCell ref="P14:R14"/>
    <mergeCell ref="S14:U14"/>
    <mergeCell ref="V14:X14"/>
    <mergeCell ref="Y14:AA14"/>
    <mergeCell ref="Y13:AA13"/>
    <mergeCell ref="AB13:AD13"/>
    <mergeCell ref="AE13:AG13"/>
    <mergeCell ref="AH13:AJ13"/>
    <mergeCell ref="AK13:AM13"/>
    <mergeCell ref="AN13:AP13"/>
    <mergeCell ref="A13:C13"/>
    <mergeCell ref="D13:F13"/>
    <mergeCell ref="S13:U13"/>
    <mergeCell ref="V13:X13"/>
    <mergeCell ref="V12:X12"/>
    <mergeCell ref="AK11:AM11"/>
    <mergeCell ref="AN11:AP11"/>
    <mergeCell ref="AQ11:AS11"/>
    <mergeCell ref="A12:C12"/>
    <mergeCell ref="D12:F12"/>
    <mergeCell ref="G12:I12"/>
    <mergeCell ref="J12:L12"/>
    <mergeCell ref="M12:O12"/>
    <mergeCell ref="P12:R12"/>
    <mergeCell ref="S12:U12"/>
    <mergeCell ref="S11:U11"/>
    <mergeCell ref="V11:X11"/>
    <mergeCell ref="Y11:AA11"/>
    <mergeCell ref="AB11:AD11"/>
    <mergeCell ref="AE11:AG11"/>
    <mergeCell ref="AH11:AJ11"/>
    <mergeCell ref="A11:C11"/>
    <mergeCell ref="D11:F11"/>
    <mergeCell ref="G11:I11"/>
    <mergeCell ref="J11:L11"/>
    <mergeCell ref="M11:O11"/>
    <mergeCell ref="P11:R11"/>
    <mergeCell ref="AN12:AP12"/>
    <mergeCell ref="AQ12:AS12"/>
    <mergeCell ref="AM6:AQ6"/>
    <mergeCell ref="AR6:AS6"/>
    <mergeCell ref="B7:J7"/>
    <mergeCell ref="K7:S7"/>
    <mergeCell ref="T7:AF7"/>
    <mergeCell ref="AG7:AL7"/>
    <mergeCell ref="AM7:AS7"/>
    <mergeCell ref="B6:E6"/>
    <mergeCell ref="G6:J6"/>
    <mergeCell ref="K6:N6"/>
    <mergeCell ref="P6:S6"/>
    <mergeCell ref="T6:AF6"/>
    <mergeCell ref="AG6:AK6"/>
    <mergeCell ref="Y12:AA12"/>
    <mergeCell ref="AB12:AD12"/>
    <mergeCell ref="AE12:AG12"/>
    <mergeCell ref="AH12:AJ12"/>
    <mergeCell ref="AK12:AM12"/>
    <mergeCell ref="B5:J5"/>
    <mergeCell ref="K5:S5"/>
    <mergeCell ref="T5:AF5"/>
    <mergeCell ref="AG5:AK5"/>
    <mergeCell ref="AM5:AQ5"/>
    <mergeCell ref="AR5:AS5"/>
    <mergeCell ref="AM3:AQ3"/>
    <mergeCell ref="AR3:AS3"/>
    <mergeCell ref="B4:J4"/>
    <mergeCell ref="K4:S4"/>
    <mergeCell ref="T4:AF4"/>
    <mergeCell ref="AG4:AK4"/>
    <mergeCell ref="AM4:AQ4"/>
    <mergeCell ref="AR4:AS4"/>
    <mergeCell ref="B2:J2"/>
    <mergeCell ref="K2:S2"/>
    <mergeCell ref="T2:AF2"/>
    <mergeCell ref="AG2:AS2"/>
    <mergeCell ref="B3:E3"/>
    <mergeCell ref="G3:J3"/>
    <mergeCell ref="K3:N3"/>
    <mergeCell ref="P3:S3"/>
    <mergeCell ref="T3:AF3"/>
    <mergeCell ref="AG3:AK3"/>
  </mergeCells>
  <phoneticPr fontId="1"/>
  <pageMargins left="0.78740157480314965" right="0.39370078740157483" top="0.39370078740157483" bottom="0.39370078740157483" header="0" footer="0"/>
  <pageSetup paperSize="9" scale="98" orientation="landscape" r:id="rId1"/>
  <headerFooter scaleWithDoc="0" alignWithMargins="0">
    <oddFooter>&amp;C&amp;"ＭＳ 明朝,標準"&amp;10－１８－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23"/>
  <sheetViews>
    <sheetView view="pageLayout" zoomScaleNormal="100" workbookViewId="0"/>
  </sheetViews>
  <sheetFormatPr defaultRowHeight="14.25"/>
  <cols>
    <col min="1" max="4" width="2.625" style="170" customWidth="1"/>
    <col min="5" max="5" width="2.5" style="170" customWidth="1"/>
    <col min="6" max="8" width="2.375" style="170" customWidth="1"/>
    <col min="9" max="41" width="2.875" style="170" customWidth="1"/>
    <col min="42" max="42" width="2.375" style="170" customWidth="1"/>
    <col min="43" max="352" width="2.625" style="170" customWidth="1"/>
    <col min="353" max="16384" width="9" style="170"/>
  </cols>
  <sheetData>
    <row r="3" spans="1:42" s="168" customFormat="1" ht="23.25" customHeight="1">
      <c r="A3" s="168" t="s">
        <v>916</v>
      </c>
      <c r="AP3" s="169" t="s">
        <v>917</v>
      </c>
    </row>
    <row r="4" spans="1:42" ht="24" customHeight="1">
      <c r="A4" s="636"/>
      <c r="B4" s="637"/>
      <c r="C4" s="637"/>
      <c r="D4" s="637"/>
      <c r="E4" s="637"/>
      <c r="F4" s="637"/>
      <c r="G4" s="637"/>
      <c r="H4" s="638"/>
      <c r="I4" s="633" t="s">
        <v>918</v>
      </c>
      <c r="J4" s="634"/>
      <c r="K4" s="634"/>
      <c r="L4" s="634"/>
      <c r="M4" s="634"/>
      <c r="N4" s="634"/>
      <c r="O4" s="634"/>
      <c r="P4" s="634"/>
      <c r="Q4" s="634"/>
      <c r="R4" s="634"/>
      <c r="S4" s="635"/>
      <c r="T4" s="633" t="s">
        <v>919</v>
      </c>
      <c r="U4" s="634"/>
      <c r="V4" s="633" t="s">
        <v>920</v>
      </c>
      <c r="W4" s="634"/>
      <c r="X4" s="634"/>
      <c r="Y4" s="634"/>
      <c r="Z4" s="634"/>
      <c r="AA4" s="634"/>
      <c r="AB4" s="635"/>
      <c r="AC4" s="633" t="s">
        <v>921</v>
      </c>
      <c r="AD4" s="634"/>
      <c r="AE4" s="634"/>
      <c r="AF4" s="634"/>
      <c r="AG4" s="634"/>
      <c r="AH4" s="634"/>
      <c r="AI4" s="634"/>
      <c r="AJ4" s="634"/>
      <c r="AK4" s="634"/>
      <c r="AL4" s="634"/>
      <c r="AM4" s="634"/>
      <c r="AN4" s="634"/>
      <c r="AO4" s="634"/>
      <c r="AP4" s="635"/>
    </row>
    <row r="5" spans="1:42" ht="24" customHeight="1">
      <c r="A5" s="639" t="s">
        <v>922</v>
      </c>
      <c r="B5" s="640"/>
      <c r="C5" s="640"/>
      <c r="D5" s="640"/>
      <c r="E5" s="640"/>
      <c r="F5" s="640"/>
      <c r="G5" s="640"/>
      <c r="H5" s="641"/>
      <c r="I5" s="171"/>
      <c r="J5" s="626" t="s">
        <v>923</v>
      </c>
      <c r="K5" s="626"/>
      <c r="L5" s="626"/>
      <c r="M5" s="626"/>
      <c r="N5" s="626"/>
      <c r="O5" s="626"/>
      <c r="P5" s="626"/>
      <c r="Q5" s="626"/>
      <c r="R5" s="626"/>
      <c r="S5" s="172"/>
      <c r="T5" s="624">
        <v>1</v>
      </c>
      <c r="U5" s="625"/>
      <c r="V5" s="171"/>
      <c r="W5" s="626" t="s">
        <v>924</v>
      </c>
      <c r="X5" s="626"/>
      <c r="Y5" s="626"/>
      <c r="Z5" s="626"/>
      <c r="AA5" s="626"/>
      <c r="AB5" s="173"/>
      <c r="AC5" s="627" t="s">
        <v>925</v>
      </c>
      <c r="AD5" s="628"/>
      <c r="AE5" s="628"/>
      <c r="AF5" s="628"/>
      <c r="AG5" s="628"/>
      <c r="AH5" s="628"/>
      <c r="AI5" s="628"/>
      <c r="AJ5" s="628"/>
      <c r="AK5" s="628"/>
      <c r="AL5" s="628"/>
      <c r="AM5" s="628"/>
      <c r="AN5" s="628"/>
      <c r="AO5" s="628"/>
      <c r="AP5" s="629"/>
    </row>
    <row r="6" spans="1:42" ht="24" customHeight="1">
      <c r="A6" s="642"/>
      <c r="B6" s="643"/>
      <c r="C6" s="643"/>
      <c r="D6" s="643"/>
      <c r="E6" s="643"/>
      <c r="F6" s="643"/>
      <c r="G6" s="643"/>
      <c r="H6" s="644"/>
      <c r="I6" s="174"/>
      <c r="J6" s="623" t="s">
        <v>926</v>
      </c>
      <c r="K6" s="623"/>
      <c r="L6" s="623"/>
      <c r="M6" s="623"/>
      <c r="N6" s="623"/>
      <c r="O6" s="623"/>
      <c r="P6" s="623"/>
      <c r="Q6" s="623"/>
      <c r="R6" s="623"/>
      <c r="S6" s="175"/>
      <c r="T6" s="624">
        <v>1</v>
      </c>
      <c r="U6" s="625"/>
      <c r="V6" s="171"/>
      <c r="W6" s="626" t="s">
        <v>927</v>
      </c>
      <c r="X6" s="626"/>
      <c r="Y6" s="626"/>
      <c r="Z6" s="626"/>
      <c r="AA6" s="626"/>
      <c r="AB6" s="173"/>
      <c r="AC6" s="627" t="s">
        <v>928</v>
      </c>
      <c r="AD6" s="628"/>
      <c r="AE6" s="628"/>
      <c r="AF6" s="628"/>
      <c r="AG6" s="628"/>
      <c r="AH6" s="628"/>
      <c r="AI6" s="628"/>
      <c r="AJ6" s="628"/>
      <c r="AK6" s="628"/>
      <c r="AL6" s="628"/>
      <c r="AM6" s="628"/>
      <c r="AN6" s="628"/>
      <c r="AO6" s="628"/>
      <c r="AP6" s="629"/>
    </row>
    <row r="7" spans="1:42" ht="24" customHeight="1">
      <c r="A7" s="176"/>
      <c r="B7" s="176"/>
      <c r="C7" s="176"/>
      <c r="D7" s="176"/>
      <c r="E7" s="176"/>
      <c r="F7" s="176"/>
      <c r="G7" s="176"/>
      <c r="H7" s="176"/>
      <c r="I7" s="177"/>
      <c r="J7" s="178"/>
      <c r="K7" s="178"/>
      <c r="L7" s="178"/>
      <c r="M7" s="178"/>
      <c r="N7" s="178"/>
      <c r="O7" s="178"/>
      <c r="P7" s="178"/>
      <c r="Q7" s="178"/>
      <c r="R7" s="178"/>
      <c r="S7" s="177"/>
      <c r="T7" s="179"/>
      <c r="U7" s="179"/>
      <c r="V7" s="177"/>
      <c r="W7" s="178"/>
      <c r="X7" s="178"/>
      <c r="Y7" s="178"/>
      <c r="Z7" s="178"/>
      <c r="AA7" s="178"/>
      <c r="AB7" s="177"/>
      <c r="AC7" s="177"/>
      <c r="AD7" s="177"/>
      <c r="AE7" s="177"/>
      <c r="AF7" s="177"/>
      <c r="AG7" s="177"/>
      <c r="AH7" s="177"/>
      <c r="AI7" s="177"/>
      <c r="AJ7" s="177"/>
      <c r="AK7" s="177"/>
      <c r="AL7" s="177"/>
      <c r="AM7" s="177"/>
      <c r="AN7" s="177"/>
      <c r="AO7" s="177"/>
      <c r="AP7" s="177"/>
    </row>
    <row r="8" spans="1:42" ht="24" customHeight="1"/>
    <row r="9" spans="1:42" s="168" customFormat="1" ht="24" customHeight="1">
      <c r="A9" s="168" t="s">
        <v>929</v>
      </c>
      <c r="AI9" s="169" t="s">
        <v>917</v>
      </c>
      <c r="AL9" s="180"/>
    </row>
    <row r="10" spans="1:42" ht="24" customHeight="1">
      <c r="A10" s="630" t="s">
        <v>930</v>
      </c>
      <c r="B10" s="631"/>
      <c r="C10" s="631"/>
      <c r="D10" s="631"/>
      <c r="E10" s="631"/>
      <c r="F10" s="631"/>
      <c r="G10" s="631"/>
      <c r="H10" s="632"/>
      <c r="I10" s="633" t="s">
        <v>931</v>
      </c>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5"/>
    </row>
    <row r="11" spans="1:42" ht="24" customHeight="1">
      <c r="A11" s="646" t="s">
        <v>932</v>
      </c>
      <c r="B11" s="647"/>
      <c r="C11" s="647"/>
      <c r="D11" s="647"/>
      <c r="E11" s="647"/>
      <c r="F11" s="647"/>
      <c r="G11" s="647"/>
      <c r="H11" s="648"/>
      <c r="I11" s="633" t="s">
        <v>933</v>
      </c>
      <c r="J11" s="634"/>
      <c r="K11" s="635"/>
      <c r="L11" s="633" t="s">
        <v>934</v>
      </c>
      <c r="M11" s="634"/>
      <c r="N11" s="635"/>
      <c r="O11" s="633" t="s">
        <v>935</v>
      </c>
      <c r="P11" s="634"/>
      <c r="Q11" s="635"/>
      <c r="R11" s="633" t="s">
        <v>936</v>
      </c>
      <c r="S11" s="634"/>
      <c r="T11" s="635"/>
      <c r="U11" s="633" t="s">
        <v>937</v>
      </c>
      <c r="V11" s="634"/>
      <c r="W11" s="635"/>
      <c r="X11" s="633" t="s">
        <v>938</v>
      </c>
      <c r="Y11" s="634"/>
      <c r="Z11" s="635"/>
      <c r="AA11" s="633" t="s">
        <v>939</v>
      </c>
      <c r="AB11" s="634"/>
      <c r="AC11" s="635"/>
      <c r="AD11" s="633" t="s">
        <v>632</v>
      </c>
      <c r="AE11" s="634"/>
      <c r="AF11" s="635"/>
      <c r="AG11" s="633" t="s">
        <v>940</v>
      </c>
      <c r="AH11" s="634"/>
      <c r="AI11" s="635"/>
    </row>
    <row r="12" spans="1:42" ht="24" customHeight="1">
      <c r="A12" s="645" t="s">
        <v>941</v>
      </c>
      <c r="B12" s="645"/>
      <c r="C12" s="645"/>
      <c r="D12" s="645"/>
      <c r="E12" s="645"/>
      <c r="F12" s="645"/>
      <c r="G12" s="645"/>
      <c r="H12" s="645"/>
      <c r="I12" s="627">
        <v>14</v>
      </c>
      <c r="J12" s="628"/>
      <c r="K12" s="629"/>
      <c r="L12" s="627">
        <v>2</v>
      </c>
      <c r="M12" s="628"/>
      <c r="N12" s="629"/>
      <c r="O12" s="627">
        <v>9</v>
      </c>
      <c r="P12" s="628"/>
      <c r="Q12" s="629"/>
      <c r="R12" s="627">
        <v>2</v>
      </c>
      <c r="S12" s="628"/>
      <c r="T12" s="629"/>
      <c r="U12" s="627">
        <v>5</v>
      </c>
      <c r="V12" s="628"/>
      <c r="W12" s="629"/>
      <c r="X12" s="627">
        <v>7</v>
      </c>
      <c r="Y12" s="628"/>
      <c r="Z12" s="629"/>
      <c r="AA12" s="627">
        <v>11</v>
      </c>
      <c r="AB12" s="628"/>
      <c r="AC12" s="629"/>
      <c r="AD12" s="627">
        <v>11</v>
      </c>
      <c r="AE12" s="628"/>
      <c r="AF12" s="629"/>
      <c r="AG12" s="627">
        <f>SUM(I12:AF12)</f>
        <v>61</v>
      </c>
      <c r="AH12" s="628"/>
      <c r="AI12" s="629"/>
    </row>
    <row r="13" spans="1:42" ht="24" customHeight="1">
      <c r="A13" s="645" t="s">
        <v>942</v>
      </c>
      <c r="B13" s="645"/>
      <c r="C13" s="645"/>
      <c r="D13" s="645"/>
      <c r="E13" s="645"/>
      <c r="F13" s="645"/>
      <c r="G13" s="645"/>
      <c r="H13" s="645"/>
      <c r="I13" s="627">
        <v>11</v>
      </c>
      <c r="J13" s="628"/>
      <c r="K13" s="629"/>
      <c r="L13" s="627"/>
      <c r="M13" s="628"/>
      <c r="N13" s="629"/>
      <c r="O13" s="627">
        <v>2</v>
      </c>
      <c r="P13" s="628"/>
      <c r="Q13" s="629"/>
      <c r="R13" s="627"/>
      <c r="S13" s="628"/>
      <c r="T13" s="629"/>
      <c r="U13" s="627"/>
      <c r="V13" s="628"/>
      <c r="W13" s="629"/>
      <c r="X13" s="627"/>
      <c r="Y13" s="628"/>
      <c r="Z13" s="629"/>
      <c r="AA13" s="627">
        <v>2</v>
      </c>
      <c r="AB13" s="628"/>
      <c r="AC13" s="629"/>
      <c r="AD13" s="627">
        <v>42</v>
      </c>
      <c r="AE13" s="628"/>
      <c r="AF13" s="629"/>
      <c r="AG13" s="627">
        <f>SUM(I13:AF13)</f>
        <v>57</v>
      </c>
      <c r="AH13" s="628"/>
      <c r="AI13" s="629"/>
    </row>
    <row r="14" spans="1:42" ht="24" customHeight="1">
      <c r="A14" s="645" t="s">
        <v>943</v>
      </c>
      <c r="B14" s="645"/>
      <c r="C14" s="645"/>
      <c r="D14" s="645"/>
      <c r="E14" s="645"/>
      <c r="F14" s="645"/>
      <c r="G14" s="645"/>
      <c r="H14" s="645"/>
      <c r="I14" s="627">
        <v>2</v>
      </c>
      <c r="J14" s="628"/>
      <c r="K14" s="629"/>
      <c r="L14" s="627">
        <v>1</v>
      </c>
      <c r="M14" s="628"/>
      <c r="N14" s="629"/>
      <c r="O14" s="627">
        <v>8</v>
      </c>
      <c r="P14" s="628"/>
      <c r="Q14" s="629"/>
      <c r="R14" s="627"/>
      <c r="S14" s="628"/>
      <c r="T14" s="629"/>
      <c r="U14" s="627">
        <v>7</v>
      </c>
      <c r="V14" s="628"/>
      <c r="W14" s="629"/>
      <c r="X14" s="627">
        <v>1</v>
      </c>
      <c r="Y14" s="628"/>
      <c r="Z14" s="629"/>
      <c r="AA14" s="627"/>
      <c r="AB14" s="628"/>
      <c r="AC14" s="629"/>
      <c r="AD14" s="627">
        <v>2</v>
      </c>
      <c r="AE14" s="628"/>
      <c r="AF14" s="629"/>
      <c r="AG14" s="627">
        <f>SUM(I14:AF14)</f>
        <v>21</v>
      </c>
      <c r="AH14" s="628"/>
      <c r="AI14" s="629"/>
    </row>
    <row r="15" spans="1:42" ht="24" customHeight="1">
      <c r="A15" s="645" t="s">
        <v>944</v>
      </c>
      <c r="B15" s="645"/>
      <c r="C15" s="645"/>
      <c r="D15" s="645"/>
      <c r="E15" s="645"/>
      <c r="F15" s="645"/>
      <c r="G15" s="645"/>
      <c r="H15" s="645"/>
      <c r="I15" s="627">
        <f>SUM(I12:K14)</f>
        <v>27</v>
      </c>
      <c r="J15" s="628"/>
      <c r="K15" s="629"/>
      <c r="L15" s="627">
        <f>SUM(L12:N14)</f>
        <v>3</v>
      </c>
      <c r="M15" s="628"/>
      <c r="N15" s="629"/>
      <c r="O15" s="627">
        <f>SUM(O12:Q14)</f>
        <v>19</v>
      </c>
      <c r="P15" s="628"/>
      <c r="Q15" s="629"/>
      <c r="R15" s="627">
        <f>SUM(R12:T14)</f>
        <v>2</v>
      </c>
      <c r="S15" s="628"/>
      <c r="T15" s="629"/>
      <c r="U15" s="627">
        <f>SUM(U12:W14)</f>
        <v>12</v>
      </c>
      <c r="V15" s="628"/>
      <c r="W15" s="629"/>
      <c r="X15" s="627">
        <f>SUM(X12:Z14)</f>
        <v>8</v>
      </c>
      <c r="Y15" s="628"/>
      <c r="Z15" s="629"/>
      <c r="AA15" s="627">
        <f>SUM(AA12:AC14)</f>
        <v>13</v>
      </c>
      <c r="AB15" s="628"/>
      <c r="AC15" s="629"/>
      <c r="AD15" s="627">
        <f>SUM(AD12:AF14)</f>
        <v>55</v>
      </c>
      <c r="AE15" s="628"/>
      <c r="AF15" s="629"/>
      <c r="AG15" s="627">
        <f>SUM(AG12:AI14)</f>
        <v>139</v>
      </c>
      <c r="AH15" s="628"/>
      <c r="AI15" s="629"/>
    </row>
    <row r="16" spans="1:42" ht="24" customHeight="1">
      <c r="A16" s="176"/>
      <c r="B16" s="176"/>
      <c r="C16" s="176"/>
      <c r="D16" s="176"/>
      <c r="E16" s="176"/>
      <c r="F16" s="176"/>
      <c r="G16" s="176"/>
      <c r="H16" s="176"/>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row>
    <row r="17" spans="1:41" ht="24" customHeight="1"/>
    <row r="18" spans="1:41" s="168" customFormat="1" ht="24" customHeight="1">
      <c r="A18" s="41" t="s">
        <v>945</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2"/>
      <c r="AG18" s="42"/>
      <c r="AH18" s="42"/>
      <c r="AI18" s="42"/>
      <c r="AJ18" s="40"/>
      <c r="AK18" s="40"/>
      <c r="AL18" s="40"/>
      <c r="AM18" s="40"/>
      <c r="AN18" s="181"/>
      <c r="AO18" s="181" t="s">
        <v>917</v>
      </c>
    </row>
    <row r="19" spans="1:41" ht="24" customHeight="1">
      <c r="A19" s="446" t="s">
        <v>946</v>
      </c>
      <c r="B19" s="447"/>
      <c r="C19" s="447"/>
      <c r="D19" s="447"/>
      <c r="E19" s="447"/>
      <c r="F19" s="447"/>
      <c r="G19" s="447"/>
      <c r="H19" s="501"/>
      <c r="I19" s="481" t="s">
        <v>947</v>
      </c>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480" t="s">
        <v>948</v>
      </c>
      <c r="AK19" s="480"/>
      <c r="AL19" s="480"/>
      <c r="AM19" s="480" t="s">
        <v>940</v>
      </c>
      <c r="AN19" s="480"/>
      <c r="AO19" s="480"/>
    </row>
    <row r="20" spans="1:41" ht="24" customHeight="1">
      <c r="A20" s="506" t="s">
        <v>949</v>
      </c>
      <c r="B20" s="649"/>
      <c r="C20" s="649"/>
      <c r="D20" s="649"/>
      <c r="E20" s="649"/>
      <c r="F20" s="649"/>
      <c r="G20" s="649"/>
      <c r="H20" s="507"/>
      <c r="I20" s="481" t="s">
        <v>933</v>
      </c>
      <c r="J20" s="650"/>
      <c r="K20" s="482"/>
      <c r="L20" s="481" t="s">
        <v>934</v>
      </c>
      <c r="M20" s="650"/>
      <c r="N20" s="482"/>
      <c r="O20" s="481" t="s">
        <v>935</v>
      </c>
      <c r="P20" s="650"/>
      <c r="Q20" s="482"/>
      <c r="R20" s="481" t="s">
        <v>936</v>
      </c>
      <c r="S20" s="650"/>
      <c r="T20" s="482"/>
      <c r="U20" s="481" t="s">
        <v>937</v>
      </c>
      <c r="V20" s="650"/>
      <c r="W20" s="482"/>
      <c r="X20" s="481" t="s">
        <v>938</v>
      </c>
      <c r="Y20" s="650"/>
      <c r="Z20" s="482"/>
      <c r="AA20" s="481" t="s">
        <v>939</v>
      </c>
      <c r="AB20" s="650"/>
      <c r="AC20" s="482"/>
      <c r="AD20" s="481" t="s">
        <v>632</v>
      </c>
      <c r="AE20" s="650"/>
      <c r="AF20" s="482"/>
      <c r="AG20" s="481" t="s">
        <v>950</v>
      </c>
      <c r="AH20" s="650"/>
      <c r="AI20" s="650"/>
      <c r="AJ20" s="480"/>
      <c r="AK20" s="480"/>
      <c r="AL20" s="480"/>
      <c r="AM20" s="480"/>
      <c r="AN20" s="480"/>
      <c r="AO20" s="480"/>
    </row>
    <row r="21" spans="1:41" ht="24" customHeight="1">
      <c r="A21" s="480" t="s">
        <v>951</v>
      </c>
      <c r="B21" s="480"/>
      <c r="C21" s="480"/>
      <c r="D21" s="480"/>
      <c r="E21" s="480"/>
      <c r="F21" s="480"/>
      <c r="G21" s="480"/>
      <c r="H21" s="480"/>
      <c r="I21" s="652">
        <v>10</v>
      </c>
      <c r="J21" s="653"/>
      <c r="K21" s="654"/>
      <c r="L21" s="652">
        <v>3</v>
      </c>
      <c r="M21" s="653"/>
      <c r="N21" s="654"/>
      <c r="O21" s="652">
        <v>11</v>
      </c>
      <c r="P21" s="653"/>
      <c r="Q21" s="654"/>
      <c r="R21" s="652">
        <v>5</v>
      </c>
      <c r="S21" s="653"/>
      <c r="T21" s="654"/>
      <c r="U21" s="652">
        <v>7</v>
      </c>
      <c r="V21" s="653"/>
      <c r="W21" s="654"/>
      <c r="X21" s="652">
        <v>5</v>
      </c>
      <c r="Y21" s="653"/>
      <c r="Z21" s="654"/>
      <c r="AA21" s="652">
        <v>5</v>
      </c>
      <c r="AB21" s="653"/>
      <c r="AC21" s="654"/>
      <c r="AD21" s="652">
        <v>15</v>
      </c>
      <c r="AE21" s="653"/>
      <c r="AF21" s="654"/>
      <c r="AG21" s="652">
        <f>SUM(I21:AF21)</f>
        <v>61</v>
      </c>
      <c r="AH21" s="653"/>
      <c r="AI21" s="653"/>
      <c r="AJ21" s="651">
        <v>70</v>
      </c>
      <c r="AK21" s="651"/>
      <c r="AL21" s="651"/>
      <c r="AM21" s="651">
        <f>AG21+AJ21</f>
        <v>131</v>
      </c>
      <c r="AN21" s="651"/>
      <c r="AO21" s="651"/>
    </row>
    <row r="22" spans="1:41" ht="24" customHeight="1">
      <c r="A22" s="480" t="s">
        <v>952</v>
      </c>
      <c r="B22" s="480"/>
      <c r="C22" s="480"/>
      <c r="D22" s="480"/>
      <c r="E22" s="480"/>
      <c r="F22" s="480"/>
      <c r="G22" s="480"/>
      <c r="H22" s="480"/>
      <c r="I22" s="655">
        <v>11</v>
      </c>
      <c r="J22" s="656"/>
      <c r="K22" s="657"/>
      <c r="L22" s="655">
        <v>3</v>
      </c>
      <c r="M22" s="656"/>
      <c r="N22" s="657"/>
      <c r="O22" s="655">
        <v>11</v>
      </c>
      <c r="P22" s="656"/>
      <c r="Q22" s="657"/>
      <c r="R22" s="655">
        <v>5</v>
      </c>
      <c r="S22" s="656"/>
      <c r="T22" s="657"/>
      <c r="U22" s="655">
        <v>7</v>
      </c>
      <c r="V22" s="656"/>
      <c r="W22" s="657"/>
      <c r="X22" s="655">
        <v>4</v>
      </c>
      <c r="Y22" s="656"/>
      <c r="Z22" s="657"/>
      <c r="AA22" s="655">
        <v>6</v>
      </c>
      <c r="AB22" s="656"/>
      <c r="AC22" s="657"/>
      <c r="AD22" s="655">
        <v>15</v>
      </c>
      <c r="AE22" s="656"/>
      <c r="AF22" s="657"/>
      <c r="AG22" s="655">
        <f>SUM(I22:AF22)</f>
        <v>62</v>
      </c>
      <c r="AH22" s="656"/>
      <c r="AI22" s="656"/>
      <c r="AJ22" s="658">
        <v>71</v>
      </c>
      <c r="AK22" s="658"/>
      <c r="AL22" s="658"/>
      <c r="AM22" s="651">
        <f>AG22+AJ22</f>
        <v>133</v>
      </c>
      <c r="AN22" s="651"/>
      <c r="AO22" s="651"/>
    </row>
    <row r="23" spans="1:41" ht="16.5" customHeight="1"/>
  </sheetData>
  <mergeCells count="104">
    <mergeCell ref="AM22:AO22"/>
    <mergeCell ref="AD21:AF21"/>
    <mergeCell ref="AG21:AI21"/>
    <mergeCell ref="AJ21:AL21"/>
    <mergeCell ref="AM21:AO21"/>
    <mergeCell ref="A22:H22"/>
    <mergeCell ref="I22:K22"/>
    <mergeCell ref="L22:N22"/>
    <mergeCell ref="O22:Q22"/>
    <mergeCell ref="R22:T22"/>
    <mergeCell ref="U22:W22"/>
    <mergeCell ref="X22:Z22"/>
    <mergeCell ref="AA22:AC22"/>
    <mergeCell ref="AD22:AF22"/>
    <mergeCell ref="AG22:AI22"/>
    <mergeCell ref="A21:H21"/>
    <mergeCell ref="I21:K21"/>
    <mergeCell ref="L21:N21"/>
    <mergeCell ref="O21:Q21"/>
    <mergeCell ref="R21:T21"/>
    <mergeCell ref="U21:W21"/>
    <mergeCell ref="X21:Z21"/>
    <mergeCell ref="AA21:AC21"/>
    <mergeCell ref="AJ22:AL22"/>
    <mergeCell ref="A15:H15"/>
    <mergeCell ref="I15:K15"/>
    <mergeCell ref="L15:N15"/>
    <mergeCell ref="O15:Q15"/>
    <mergeCell ref="R15:T15"/>
    <mergeCell ref="U15:W15"/>
    <mergeCell ref="AJ19:AL20"/>
    <mergeCell ref="AM19:AO20"/>
    <mergeCell ref="A20:H20"/>
    <mergeCell ref="I20:K20"/>
    <mergeCell ref="L20:N20"/>
    <mergeCell ref="O20:Q20"/>
    <mergeCell ref="R20:T20"/>
    <mergeCell ref="U20:W20"/>
    <mergeCell ref="X20:Z20"/>
    <mergeCell ref="AA20:AC20"/>
    <mergeCell ref="A19:H19"/>
    <mergeCell ref="I19:AI19"/>
    <mergeCell ref="AD20:AF20"/>
    <mergeCell ref="AG20:AI20"/>
    <mergeCell ref="AG13:AI13"/>
    <mergeCell ref="A14:H14"/>
    <mergeCell ref="I14:K14"/>
    <mergeCell ref="L14:N14"/>
    <mergeCell ref="O14:Q14"/>
    <mergeCell ref="R14:T14"/>
    <mergeCell ref="U14:W14"/>
    <mergeCell ref="X15:Z15"/>
    <mergeCell ref="AA15:AC15"/>
    <mergeCell ref="AD15:AF15"/>
    <mergeCell ref="AG15:AI15"/>
    <mergeCell ref="A13:H13"/>
    <mergeCell ref="I13:K13"/>
    <mergeCell ref="L13:N13"/>
    <mergeCell ref="O13:Q13"/>
    <mergeCell ref="R13:T13"/>
    <mergeCell ref="U13:W13"/>
    <mergeCell ref="X13:Z13"/>
    <mergeCell ref="AA13:AC13"/>
    <mergeCell ref="AD13:AF13"/>
    <mergeCell ref="X14:Z14"/>
    <mergeCell ref="AA14:AC14"/>
    <mergeCell ref="AD14:AF14"/>
    <mergeCell ref="AG14:AI14"/>
    <mergeCell ref="X11:Z11"/>
    <mergeCell ref="AA11:AC11"/>
    <mergeCell ref="AD11:AF11"/>
    <mergeCell ref="AG11:AI11"/>
    <mergeCell ref="A12:H12"/>
    <mergeCell ref="I12:K12"/>
    <mergeCell ref="L12:N12"/>
    <mergeCell ref="O12:Q12"/>
    <mergeCell ref="R12:T12"/>
    <mergeCell ref="U12:W12"/>
    <mergeCell ref="A11:H11"/>
    <mergeCell ref="I11:K11"/>
    <mergeCell ref="L11:N11"/>
    <mergeCell ref="O11:Q11"/>
    <mergeCell ref="R11:T11"/>
    <mergeCell ref="U11:W11"/>
    <mergeCell ref="X12:Z12"/>
    <mergeCell ref="AA12:AC12"/>
    <mergeCell ref="AD12:AF12"/>
    <mergeCell ref="AG12:AI12"/>
    <mergeCell ref="J6:R6"/>
    <mergeCell ref="T6:U6"/>
    <mergeCell ref="W6:AA6"/>
    <mergeCell ref="AC6:AP6"/>
    <mergeCell ref="A10:H10"/>
    <mergeCell ref="I10:AI10"/>
    <mergeCell ref="A4:H4"/>
    <mergeCell ref="I4:S4"/>
    <mergeCell ref="T4:U4"/>
    <mergeCell ref="V4:AB4"/>
    <mergeCell ref="AC4:AP4"/>
    <mergeCell ref="A5:H6"/>
    <mergeCell ref="J5:R5"/>
    <mergeCell ref="T5:U5"/>
    <mergeCell ref="W5:AA5"/>
    <mergeCell ref="AC5:AP5"/>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Layout" zoomScale="110" zoomScaleNormal="100" zoomScaleSheetLayoutView="100" zoomScalePageLayoutView="110" workbookViewId="0">
      <selection activeCell="A2" sqref="A2"/>
    </sheetView>
  </sheetViews>
  <sheetFormatPr defaultRowHeight="14.25"/>
  <cols>
    <col min="1" max="1" width="10.375" style="58" customWidth="1"/>
    <col min="2" max="2" width="12.375" style="58" customWidth="1"/>
    <col min="3" max="3" width="9" style="58"/>
    <col min="4" max="4" width="13.125" style="58" customWidth="1"/>
    <col min="5" max="5" width="10.25" style="58" customWidth="1"/>
    <col min="6" max="6" width="12.375" style="58" customWidth="1"/>
    <col min="7" max="7" width="21.5" style="58" customWidth="1"/>
    <col min="8" max="8" width="5.5" style="58" customWidth="1"/>
    <col min="9" max="9" width="6.25" style="58" customWidth="1"/>
    <col min="10" max="10" width="6.125" style="58" customWidth="1"/>
    <col min="11" max="11" width="19.5" style="58" customWidth="1"/>
    <col min="12" max="12" width="8" style="58" customWidth="1"/>
    <col min="13" max="16384" width="9" style="58"/>
  </cols>
  <sheetData>
    <row r="2" spans="1:12" ht="20.25">
      <c r="A2" s="182" t="s">
        <v>953</v>
      </c>
      <c r="B2" s="183"/>
    </row>
    <row r="4" spans="1:12">
      <c r="A4" s="58" t="s">
        <v>954</v>
      </c>
    </row>
    <row r="5" spans="1:12">
      <c r="A5" s="58" t="s">
        <v>955</v>
      </c>
    </row>
    <row r="6" spans="1:12">
      <c r="A6" s="58" t="s">
        <v>956</v>
      </c>
    </row>
    <row r="7" spans="1:12">
      <c r="A7" s="58" t="s">
        <v>957</v>
      </c>
    </row>
    <row r="8" spans="1:12">
      <c r="A8" s="58" t="s">
        <v>958</v>
      </c>
    </row>
    <row r="9" spans="1:12" ht="15.75" customHeight="1"/>
    <row r="10" spans="1:12" ht="18" customHeight="1">
      <c r="A10" s="184" t="s">
        <v>959</v>
      </c>
      <c r="B10" s="185"/>
      <c r="C10" s="185" t="s">
        <v>960</v>
      </c>
      <c r="D10" s="186" t="s">
        <v>961</v>
      </c>
      <c r="E10" s="185" t="s">
        <v>962</v>
      </c>
      <c r="F10" s="185"/>
      <c r="G10" s="185"/>
      <c r="H10" s="185"/>
      <c r="I10" s="185"/>
      <c r="J10" s="185"/>
      <c r="K10" s="185"/>
      <c r="L10" s="187"/>
    </row>
    <row r="11" spans="1:12" ht="15" customHeight="1">
      <c r="A11" s="188"/>
      <c r="B11" s="660" t="s">
        <v>963</v>
      </c>
      <c r="C11" s="660"/>
      <c r="D11" s="660"/>
      <c r="E11" s="547"/>
      <c r="F11" s="548" t="s">
        <v>964</v>
      </c>
      <c r="G11" s="660"/>
      <c r="H11" s="660"/>
      <c r="I11" s="189"/>
      <c r="J11" s="660" t="s">
        <v>965</v>
      </c>
      <c r="K11" s="660"/>
      <c r="L11" s="547"/>
    </row>
    <row r="12" spans="1:12" ht="15" customHeight="1">
      <c r="A12" s="188"/>
      <c r="B12" s="190"/>
      <c r="C12" s="185"/>
      <c r="D12" s="191"/>
      <c r="E12" s="192" t="s">
        <v>966</v>
      </c>
      <c r="F12" s="193" t="s">
        <v>967</v>
      </c>
      <c r="G12" s="191" t="s">
        <v>968</v>
      </c>
      <c r="H12" s="194" t="s">
        <v>961</v>
      </c>
      <c r="I12" s="195"/>
      <c r="J12" s="185"/>
      <c r="K12" s="185"/>
      <c r="L12" s="196" t="s">
        <v>969</v>
      </c>
    </row>
    <row r="13" spans="1:12" ht="15" customHeight="1">
      <c r="A13" s="188"/>
      <c r="B13" s="190"/>
      <c r="C13" s="191"/>
      <c r="D13" s="191"/>
      <c r="E13" s="192"/>
      <c r="F13" s="197"/>
      <c r="G13" s="191"/>
      <c r="H13" s="194"/>
      <c r="I13" s="198"/>
      <c r="J13" s="191"/>
      <c r="K13" s="191"/>
      <c r="L13" s="192"/>
    </row>
    <row r="14" spans="1:12" ht="15" customHeight="1">
      <c r="A14" s="188"/>
      <c r="B14" s="191"/>
      <c r="C14" s="191"/>
      <c r="D14" s="191"/>
      <c r="E14" s="192"/>
      <c r="F14" s="197"/>
      <c r="G14" s="191"/>
      <c r="H14" s="194"/>
      <c r="I14" s="198"/>
      <c r="J14" s="191"/>
      <c r="K14" s="191"/>
      <c r="L14" s="192"/>
    </row>
    <row r="15" spans="1:12" ht="15" customHeight="1">
      <c r="A15" s="188"/>
      <c r="B15" s="191"/>
      <c r="C15" s="191"/>
      <c r="D15" s="191"/>
      <c r="E15" s="192"/>
      <c r="F15" s="197"/>
      <c r="G15" s="191"/>
      <c r="H15" s="194"/>
      <c r="I15" s="198"/>
      <c r="J15" s="191"/>
      <c r="K15" s="191"/>
      <c r="L15" s="192"/>
    </row>
    <row r="16" spans="1:12" ht="15" customHeight="1">
      <c r="A16" s="188" t="s">
        <v>970</v>
      </c>
      <c r="B16" s="199"/>
      <c r="C16" s="199"/>
      <c r="D16" s="199"/>
      <c r="E16" s="200"/>
      <c r="F16" s="201"/>
      <c r="G16" s="199"/>
      <c r="H16" s="199"/>
      <c r="I16" s="202"/>
      <c r="J16" s="199"/>
      <c r="K16" s="199"/>
      <c r="L16" s="203"/>
    </row>
    <row r="17" spans="1:12" ht="21" customHeight="1">
      <c r="A17" s="204"/>
      <c r="B17" s="548" t="s">
        <v>971</v>
      </c>
      <c r="C17" s="660"/>
      <c r="D17" s="205" t="s">
        <v>972</v>
      </c>
      <c r="E17" s="205" t="s">
        <v>973</v>
      </c>
      <c r="F17" s="206"/>
      <c r="G17" s="206"/>
      <c r="H17" s="206"/>
      <c r="I17" s="207"/>
      <c r="J17" s="206"/>
      <c r="K17" s="206"/>
      <c r="L17" s="208"/>
    </row>
    <row r="18" spans="1:12" ht="21" customHeight="1">
      <c r="A18" s="189" t="s">
        <v>974</v>
      </c>
      <c r="B18" s="548" t="s">
        <v>971</v>
      </c>
      <c r="C18" s="660"/>
      <c r="D18" s="205" t="s">
        <v>972</v>
      </c>
      <c r="E18" s="205" t="s">
        <v>973</v>
      </c>
      <c r="F18" s="209"/>
      <c r="G18" s="209"/>
      <c r="H18" s="209"/>
      <c r="I18" s="210"/>
      <c r="J18" s="209"/>
      <c r="K18" s="209"/>
      <c r="L18" s="211"/>
    </row>
    <row r="19" spans="1:12" ht="18" customHeight="1">
      <c r="A19" s="204" t="s">
        <v>975</v>
      </c>
      <c r="B19" s="548"/>
      <c r="C19" s="660"/>
      <c r="D19" s="212" t="s">
        <v>976</v>
      </c>
      <c r="E19" s="212" t="s">
        <v>962</v>
      </c>
      <c r="F19" s="199"/>
      <c r="G19" s="199"/>
      <c r="H19" s="199"/>
      <c r="I19" s="202"/>
      <c r="J19" s="199"/>
      <c r="K19" s="199"/>
      <c r="L19" s="200"/>
    </row>
    <row r="20" spans="1:12" ht="15.75" customHeight="1">
      <c r="A20" s="58" t="s">
        <v>977</v>
      </c>
    </row>
    <row r="21" spans="1:12" ht="15.75" customHeight="1"/>
    <row r="22" spans="1:12" ht="16.5" customHeight="1">
      <c r="A22" s="108" t="s">
        <v>2034</v>
      </c>
    </row>
    <row r="23" spans="1:12" ht="15.75" customHeight="1">
      <c r="A23" s="58" t="s">
        <v>978</v>
      </c>
    </row>
    <row r="24" spans="1:12">
      <c r="K24" s="58" t="s">
        <v>979</v>
      </c>
    </row>
    <row r="26" spans="1:12" ht="18">
      <c r="A26" s="213" t="s">
        <v>980</v>
      </c>
    </row>
    <row r="27" spans="1:12">
      <c r="A27" s="214" t="s">
        <v>981</v>
      </c>
      <c r="B27" s="58" t="s">
        <v>982</v>
      </c>
      <c r="E27" s="214" t="s">
        <v>983</v>
      </c>
      <c r="F27" s="58" t="s">
        <v>984</v>
      </c>
      <c r="J27" s="58" t="s">
        <v>985</v>
      </c>
    </row>
    <row r="28" spans="1:12">
      <c r="A28" s="214" t="s">
        <v>986</v>
      </c>
      <c r="B28" s="58" t="s">
        <v>987</v>
      </c>
      <c r="E28" s="214"/>
      <c r="F28" s="58" t="s">
        <v>988</v>
      </c>
      <c r="J28" s="58" t="s">
        <v>989</v>
      </c>
    </row>
    <row r="29" spans="1:12">
      <c r="A29" s="214" t="s">
        <v>990</v>
      </c>
      <c r="B29" s="58" t="s">
        <v>991</v>
      </c>
      <c r="E29" s="214" t="s">
        <v>992</v>
      </c>
      <c r="F29" s="58" t="s">
        <v>993</v>
      </c>
      <c r="J29" s="58" t="s">
        <v>994</v>
      </c>
    </row>
    <row r="30" spans="1:12">
      <c r="A30" s="214"/>
      <c r="B30" s="58" t="s">
        <v>995</v>
      </c>
      <c r="E30" s="214"/>
      <c r="F30" s="58" t="s">
        <v>996</v>
      </c>
      <c r="J30" s="58" t="s">
        <v>997</v>
      </c>
      <c r="K30" s="58" t="s">
        <v>998</v>
      </c>
    </row>
    <row r="31" spans="1:12">
      <c r="A31" s="214"/>
      <c r="B31" s="58" t="s">
        <v>999</v>
      </c>
      <c r="E31" s="214"/>
      <c r="F31" s="58" t="s">
        <v>1000</v>
      </c>
      <c r="H31" s="659" t="s">
        <v>1001</v>
      </c>
      <c r="I31" s="659"/>
      <c r="J31" s="58" t="s">
        <v>1002</v>
      </c>
    </row>
    <row r="32" spans="1:12">
      <c r="A32" s="214"/>
      <c r="B32" s="58" t="s">
        <v>1003</v>
      </c>
      <c r="E32" s="214"/>
      <c r="F32" s="58" t="s">
        <v>1004</v>
      </c>
      <c r="J32" s="58" t="s">
        <v>1005</v>
      </c>
    </row>
    <row r="33" spans="1:10">
      <c r="A33" s="214" t="s">
        <v>1006</v>
      </c>
      <c r="B33" s="58" t="s">
        <v>1007</v>
      </c>
      <c r="E33" s="214"/>
      <c r="F33" s="58" t="s">
        <v>1008</v>
      </c>
      <c r="H33" s="58" t="s">
        <v>1009</v>
      </c>
      <c r="J33" s="101" t="s">
        <v>1010</v>
      </c>
    </row>
    <row r="34" spans="1:10">
      <c r="A34" s="214" t="s">
        <v>1011</v>
      </c>
      <c r="B34" s="58" t="s">
        <v>1012</v>
      </c>
      <c r="E34" s="214"/>
      <c r="F34" s="58" t="s">
        <v>1013</v>
      </c>
    </row>
    <row r="35" spans="1:10">
      <c r="A35" s="214" t="s">
        <v>1014</v>
      </c>
      <c r="B35" s="58" t="s">
        <v>1015</v>
      </c>
      <c r="E35" s="214"/>
      <c r="F35" s="58" t="s">
        <v>1016</v>
      </c>
    </row>
    <row r="36" spans="1:10">
      <c r="A36" s="214"/>
      <c r="E36" s="214"/>
    </row>
    <row r="37" spans="1:10">
      <c r="A37" s="214"/>
      <c r="E37" s="214"/>
    </row>
    <row r="38" spans="1:10">
      <c r="E38" s="214"/>
    </row>
  </sheetData>
  <mergeCells count="7">
    <mergeCell ref="H31:I31"/>
    <mergeCell ref="B11:E11"/>
    <mergeCell ref="F11:H11"/>
    <mergeCell ref="J11:L11"/>
    <mergeCell ref="B17:C17"/>
    <mergeCell ref="B18:C18"/>
    <mergeCell ref="B19:C19"/>
  </mergeCells>
  <phoneticPr fontId="1"/>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Layout" zoomScaleNormal="100" workbookViewId="0">
      <selection activeCell="A17" sqref="A17"/>
    </sheetView>
  </sheetViews>
  <sheetFormatPr defaultRowHeight="15.75"/>
  <cols>
    <col min="1" max="1" width="11.125" style="215" customWidth="1"/>
    <col min="2" max="2" width="5.5" style="215" customWidth="1"/>
    <col min="3" max="3" width="5.625" style="215" customWidth="1"/>
    <col min="4" max="11" width="12.625" style="215" customWidth="1"/>
    <col min="12" max="12" width="7.625" style="215" customWidth="1"/>
    <col min="13" max="17" width="21" style="215" customWidth="1"/>
    <col min="18" max="16384" width="9" style="215"/>
  </cols>
  <sheetData>
    <row r="1" spans="1:11" ht="20.25" customHeight="1"/>
    <row r="2" spans="1:11" ht="20.25" customHeight="1">
      <c r="A2" s="216" t="s">
        <v>1017</v>
      </c>
      <c r="B2" s="217"/>
    </row>
    <row r="3" spans="1:11" ht="18" customHeight="1">
      <c r="A3" s="218"/>
      <c r="B3" s="217"/>
    </row>
    <row r="4" spans="1:11" ht="20.25" customHeight="1">
      <c r="A4" s="217" t="s">
        <v>1018</v>
      </c>
      <c r="B4" s="217"/>
    </row>
    <row r="5" spans="1:11" ht="20.25" customHeight="1">
      <c r="A5" s="219" t="s">
        <v>1019</v>
      </c>
      <c r="B5" s="217"/>
      <c r="C5" s="220" t="s">
        <v>1020</v>
      </c>
    </row>
    <row r="6" spans="1:11" ht="20.25" customHeight="1">
      <c r="A6" s="219" t="s">
        <v>1021</v>
      </c>
      <c r="B6" s="217"/>
      <c r="C6" s="217" t="s">
        <v>1022</v>
      </c>
    </row>
    <row r="7" spans="1:11" ht="20.25" customHeight="1">
      <c r="A7" s="219" t="s">
        <v>1023</v>
      </c>
      <c r="B7" s="217"/>
      <c r="C7" s="217" t="s">
        <v>1024</v>
      </c>
    </row>
    <row r="8" spans="1:11" ht="20.25" customHeight="1">
      <c r="A8" s="221" t="s">
        <v>1025</v>
      </c>
      <c r="B8" s="662" t="s">
        <v>1026</v>
      </c>
      <c r="C8" s="662"/>
      <c r="D8" s="662"/>
      <c r="E8" s="662"/>
      <c r="F8" s="662"/>
      <c r="G8" s="662"/>
      <c r="H8" s="662"/>
      <c r="I8" s="662"/>
      <c r="J8" s="662"/>
      <c r="K8" s="221" t="s">
        <v>1027</v>
      </c>
    </row>
    <row r="9" spans="1:11" ht="20.25" customHeight="1">
      <c r="A9" s="221" t="s">
        <v>1028</v>
      </c>
      <c r="B9" s="662" t="s">
        <v>1029</v>
      </c>
      <c r="C9" s="662"/>
      <c r="D9" s="221">
        <v>2140</v>
      </c>
      <c r="E9" s="221">
        <v>2182</v>
      </c>
      <c r="F9" s="221" t="s">
        <v>1030</v>
      </c>
      <c r="G9" s="221">
        <v>4411</v>
      </c>
      <c r="H9" s="221">
        <v>4420</v>
      </c>
      <c r="I9" s="221">
        <v>8794</v>
      </c>
      <c r="J9" s="221">
        <v>8740</v>
      </c>
      <c r="K9" s="221" t="s">
        <v>1031</v>
      </c>
    </row>
    <row r="10" spans="1:11" ht="18" customHeight="1">
      <c r="A10" s="222"/>
      <c r="B10" s="222"/>
      <c r="C10" s="222"/>
      <c r="D10" s="222"/>
      <c r="E10" s="222"/>
      <c r="F10" s="222"/>
      <c r="G10" s="222"/>
      <c r="H10" s="222"/>
      <c r="I10" s="222"/>
      <c r="J10" s="222"/>
      <c r="K10" s="222"/>
    </row>
    <row r="11" spans="1:11" ht="20.25" customHeight="1">
      <c r="A11" s="219" t="s">
        <v>1032</v>
      </c>
      <c r="B11" s="217"/>
      <c r="C11" s="663" t="s">
        <v>1033</v>
      </c>
      <c r="D11" s="663"/>
      <c r="E11" s="223" t="s">
        <v>1034</v>
      </c>
      <c r="H11" s="223" t="s">
        <v>1035</v>
      </c>
    </row>
    <row r="12" spans="1:11" ht="20.25" customHeight="1">
      <c r="C12" s="663" t="s">
        <v>1036</v>
      </c>
      <c r="D12" s="663"/>
      <c r="E12" s="217" t="s">
        <v>1037</v>
      </c>
      <c r="H12" s="223" t="s">
        <v>1038</v>
      </c>
    </row>
    <row r="13" spans="1:11" ht="20.25" customHeight="1">
      <c r="C13" s="663" t="s">
        <v>1039</v>
      </c>
      <c r="D13" s="663"/>
      <c r="E13" s="217" t="s">
        <v>1040</v>
      </c>
    </row>
    <row r="14" spans="1:11" ht="18" customHeight="1">
      <c r="C14" s="217"/>
      <c r="G14" s="217"/>
    </row>
    <row r="15" spans="1:11" ht="20.25" customHeight="1">
      <c r="A15" s="224" t="s">
        <v>1041</v>
      </c>
    </row>
    <row r="16" spans="1:11" ht="18" customHeight="1"/>
    <row r="17" spans="1:6" ht="20.25" customHeight="1">
      <c r="A17" s="224" t="s">
        <v>1042</v>
      </c>
    </row>
    <row r="18" spans="1:6" ht="20.25" customHeight="1">
      <c r="A18" s="661" t="s">
        <v>1043</v>
      </c>
      <c r="B18" s="661"/>
      <c r="C18" s="661"/>
      <c r="D18" s="661"/>
      <c r="E18" s="225" t="s">
        <v>1044</v>
      </c>
      <c r="F18" s="225" t="s">
        <v>1045</v>
      </c>
    </row>
    <row r="19" spans="1:6" ht="20.25" customHeight="1">
      <c r="A19" s="661" t="s">
        <v>1046</v>
      </c>
      <c r="B19" s="664" t="s">
        <v>1047</v>
      </c>
      <c r="C19" s="664"/>
      <c r="D19" s="664"/>
      <c r="E19" s="226">
        <v>453</v>
      </c>
      <c r="F19" s="227" t="s">
        <v>1048</v>
      </c>
    </row>
    <row r="20" spans="1:6" ht="20.25" customHeight="1">
      <c r="A20" s="661"/>
      <c r="B20" s="664" t="s">
        <v>1049</v>
      </c>
      <c r="C20" s="664"/>
      <c r="D20" s="664"/>
      <c r="E20" s="226">
        <v>977</v>
      </c>
      <c r="F20" s="227" t="s">
        <v>1050</v>
      </c>
    </row>
    <row r="21" spans="1:6" ht="20.25" customHeight="1">
      <c r="A21" s="661"/>
      <c r="B21" s="664" t="s">
        <v>1051</v>
      </c>
      <c r="C21" s="664"/>
      <c r="D21" s="664"/>
      <c r="E21" s="226">
        <v>1112</v>
      </c>
      <c r="F21" s="227" t="s">
        <v>1052</v>
      </c>
    </row>
    <row r="22" spans="1:6" ht="20.25" customHeight="1">
      <c r="A22" s="661"/>
      <c r="B22" s="664" t="s">
        <v>1053</v>
      </c>
      <c r="C22" s="664"/>
      <c r="D22" s="664"/>
      <c r="E22" s="226">
        <v>2300</v>
      </c>
      <c r="F22" s="227" t="s">
        <v>1054</v>
      </c>
    </row>
    <row r="23" spans="1:6" ht="20.25" customHeight="1">
      <c r="A23" s="661"/>
      <c r="B23" s="664" t="s">
        <v>1055</v>
      </c>
      <c r="C23" s="664"/>
      <c r="D23" s="664"/>
      <c r="E23" s="226">
        <v>7</v>
      </c>
      <c r="F23" s="227" t="s">
        <v>1056</v>
      </c>
    </row>
    <row r="24" spans="1:6" ht="20.25" customHeight="1">
      <c r="A24" s="661"/>
      <c r="B24" s="664" t="s">
        <v>1057</v>
      </c>
      <c r="C24" s="664"/>
      <c r="D24" s="664"/>
      <c r="E24" s="226">
        <v>4849</v>
      </c>
      <c r="F24" s="227" t="s">
        <v>1058</v>
      </c>
    </row>
    <row r="25" spans="1:6" ht="20.25" customHeight="1">
      <c r="A25" s="661" t="s">
        <v>1059</v>
      </c>
      <c r="B25" s="661"/>
      <c r="C25" s="661"/>
      <c r="D25" s="661"/>
      <c r="E25" s="226">
        <v>4092</v>
      </c>
      <c r="F25" s="227" t="s">
        <v>1060</v>
      </c>
    </row>
    <row r="26" spans="1:6" ht="20.25" customHeight="1">
      <c r="A26" s="661" t="s">
        <v>1061</v>
      </c>
      <c r="B26" s="661"/>
      <c r="C26" s="661"/>
      <c r="D26" s="661"/>
      <c r="E26" s="226">
        <v>8941</v>
      </c>
      <c r="F26" s="227" t="s">
        <v>1062</v>
      </c>
    </row>
    <row r="27" spans="1:6" ht="18"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5">
    <mergeCell ref="A25:D25"/>
    <mergeCell ref="A26:D26"/>
    <mergeCell ref="A19:A24"/>
    <mergeCell ref="B19:D19"/>
    <mergeCell ref="B20:D20"/>
    <mergeCell ref="B21:D21"/>
    <mergeCell ref="B22:D22"/>
    <mergeCell ref="B23:D23"/>
    <mergeCell ref="B24:D24"/>
    <mergeCell ref="A18:D18"/>
    <mergeCell ref="B8:J8"/>
    <mergeCell ref="B9:C9"/>
    <mergeCell ref="C11:D11"/>
    <mergeCell ref="C12:D12"/>
    <mergeCell ref="C13:D13"/>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Layout" zoomScaleNormal="100" workbookViewId="0"/>
  </sheetViews>
  <sheetFormatPr defaultRowHeight="14.25"/>
  <cols>
    <col min="1" max="1" width="2.125" style="228" customWidth="1"/>
    <col min="2" max="2" width="16.875" style="228" customWidth="1"/>
    <col min="3" max="3" width="2.125" style="228" customWidth="1"/>
    <col min="4" max="4" width="9.625" style="228" customWidth="1"/>
    <col min="5" max="5" width="11.25" style="228" customWidth="1"/>
    <col min="6" max="9" width="21.625" style="228" customWidth="1"/>
    <col min="10" max="16384" width="9" style="228"/>
  </cols>
  <sheetData>
    <row r="1" spans="1:9" ht="19.5" customHeight="1"/>
    <row r="2" spans="1:9" ht="19.5" customHeight="1"/>
    <row r="3" spans="1:9" ht="19.5" customHeight="1"/>
    <row r="4" spans="1:9" ht="19.5" customHeight="1">
      <c r="B4" s="426" t="s">
        <v>2042</v>
      </c>
      <c r="C4" s="229"/>
      <c r="D4" s="229"/>
      <c r="E4" s="229"/>
      <c r="F4" s="229"/>
      <c r="G4" s="229"/>
      <c r="H4" s="229"/>
      <c r="I4" s="229"/>
    </row>
    <row r="5" spans="1:9" ht="19.5" customHeight="1">
      <c r="A5" s="230"/>
      <c r="B5" s="231" t="s">
        <v>1063</v>
      </c>
      <c r="C5" s="232"/>
      <c r="D5" s="665" t="s">
        <v>1064</v>
      </c>
      <c r="E5" s="666"/>
      <c r="F5" s="233" t="s">
        <v>1065</v>
      </c>
      <c r="G5" s="233" t="s">
        <v>1066</v>
      </c>
      <c r="H5" s="233" t="s">
        <v>1067</v>
      </c>
      <c r="I5" s="233" t="s">
        <v>1068</v>
      </c>
    </row>
    <row r="6" spans="1:9" ht="19.5" customHeight="1">
      <c r="A6" s="230"/>
      <c r="B6" s="234" t="s">
        <v>1069</v>
      </c>
      <c r="C6" s="232"/>
      <c r="D6" s="667">
        <v>22370</v>
      </c>
      <c r="E6" s="668"/>
      <c r="F6" s="235">
        <v>24007</v>
      </c>
      <c r="G6" s="235">
        <v>26243</v>
      </c>
      <c r="H6" s="235">
        <v>27310</v>
      </c>
      <c r="I6" s="235">
        <v>28669</v>
      </c>
    </row>
    <row r="7" spans="1:9" ht="19.5" customHeight="1">
      <c r="A7" s="230"/>
      <c r="B7" s="234" t="s">
        <v>1070</v>
      </c>
      <c r="C7" s="232"/>
      <c r="D7" s="665" t="s">
        <v>1071</v>
      </c>
      <c r="E7" s="666"/>
      <c r="F7" s="233" t="s">
        <v>1072</v>
      </c>
      <c r="G7" s="233" t="s">
        <v>1073</v>
      </c>
      <c r="H7" s="233" t="s">
        <v>1074</v>
      </c>
      <c r="I7" s="233" t="s">
        <v>1075</v>
      </c>
    </row>
    <row r="8" spans="1:9" ht="19.5" customHeight="1">
      <c r="A8" s="230"/>
      <c r="B8" s="234" t="s">
        <v>1076</v>
      </c>
      <c r="C8" s="232"/>
      <c r="D8" s="665" t="s">
        <v>1077</v>
      </c>
      <c r="E8" s="666"/>
      <c r="F8" s="233" t="s">
        <v>1077</v>
      </c>
      <c r="G8" s="233" t="s">
        <v>1077</v>
      </c>
      <c r="H8" s="233" t="s">
        <v>1077</v>
      </c>
      <c r="I8" s="233" t="s">
        <v>1077</v>
      </c>
    </row>
    <row r="9" spans="1:9" ht="19.5" customHeight="1">
      <c r="A9" s="230"/>
      <c r="B9" s="234" t="s">
        <v>1078</v>
      </c>
      <c r="C9" s="232"/>
      <c r="D9" s="665" t="s">
        <v>1079</v>
      </c>
      <c r="E9" s="666"/>
      <c r="F9" s="233" t="s">
        <v>1079</v>
      </c>
      <c r="G9" s="233" t="s">
        <v>1080</v>
      </c>
      <c r="H9" s="233" t="s">
        <v>1081</v>
      </c>
      <c r="I9" s="233" t="s">
        <v>1082</v>
      </c>
    </row>
    <row r="10" spans="1:9" ht="19.5" customHeight="1">
      <c r="A10" s="230"/>
      <c r="B10" s="234" t="s">
        <v>1083</v>
      </c>
      <c r="C10" s="232"/>
      <c r="D10" s="665" t="s">
        <v>1084</v>
      </c>
      <c r="E10" s="666"/>
      <c r="F10" s="233" t="s">
        <v>1084</v>
      </c>
      <c r="G10" s="233" t="s">
        <v>1084</v>
      </c>
      <c r="H10" s="233" t="s">
        <v>1084</v>
      </c>
      <c r="I10" s="233" t="s">
        <v>1084</v>
      </c>
    </row>
    <row r="11" spans="1:9" ht="19.5" customHeight="1">
      <c r="A11" s="230"/>
      <c r="B11" s="234" t="s">
        <v>1085</v>
      </c>
      <c r="C11" s="232"/>
      <c r="D11" s="671">
        <v>36</v>
      </c>
      <c r="E11" s="672"/>
      <c r="F11" s="236">
        <v>40</v>
      </c>
      <c r="G11" s="236">
        <v>29</v>
      </c>
      <c r="H11" s="236">
        <v>41</v>
      </c>
      <c r="I11" s="236">
        <v>7</v>
      </c>
    </row>
    <row r="12" spans="1:9" ht="19.5" customHeight="1">
      <c r="A12" s="237"/>
      <c r="B12" s="673" t="s">
        <v>1086</v>
      </c>
      <c r="C12" s="238"/>
      <c r="D12" s="674" t="s">
        <v>1087</v>
      </c>
      <c r="E12" s="675"/>
      <c r="F12" s="669" t="s">
        <v>1088</v>
      </c>
      <c r="G12" s="669" t="s">
        <v>1089</v>
      </c>
      <c r="H12" s="669" t="s">
        <v>1090</v>
      </c>
      <c r="I12" s="669" t="s">
        <v>1091</v>
      </c>
    </row>
    <row r="13" spans="1:9" ht="19.5" customHeight="1">
      <c r="A13" s="239"/>
      <c r="B13" s="673"/>
      <c r="C13" s="240"/>
      <c r="D13" s="676"/>
      <c r="E13" s="677"/>
      <c r="F13" s="670"/>
      <c r="G13" s="670"/>
      <c r="H13" s="670"/>
      <c r="I13" s="670"/>
    </row>
    <row r="14" spans="1:9" ht="19.5" customHeight="1">
      <c r="B14" s="241"/>
      <c r="C14" s="241"/>
      <c r="D14" s="241"/>
    </row>
    <row r="15" spans="1:9" ht="19.5" customHeight="1">
      <c r="B15" s="241"/>
      <c r="C15" s="241"/>
      <c r="D15" s="241"/>
    </row>
    <row r="16" spans="1:9" ht="19.5" customHeight="1">
      <c r="B16" s="427" t="s">
        <v>1042</v>
      </c>
    </row>
    <row r="17" spans="1:6" ht="19.5" customHeight="1">
      <c r="A17" s="230"/>
      <c r="B17" s="231" t="s">
        <v>1092</v>
      </c>
      <c r="C17" s="232"/>
      <c r="D17" s="665" t="s">
        <v>1093</v>
      </c>
      <c r="E17" s="666"/>
      <c r="F17" s="233" t="s">
        <v>1094</v>
      </c>
    </row>
    <row r="18" spans="1:6" ht="19.5" customHeight="1">
      <c r="A18" s="230"/>
      <c r="B18" s="234" t="s">
        <v>1095</v>
      </c>
      <c r="C18" s="232"/>
      <c r="D18" s="242">
        <v>752</v>
      </c>
      <c r="E18" s="243" t="s">
        <v>1096</v>
      </c>
      <c r="F18" s="236"/>
    </row>
    <row r="19" spans="1:6" ht="19.5" customHeight="1">
      <c r="A19" s="230"/>
      <c r="B19" s="234" t="s">
        <v>1097</v>
      </c>
      <c r="C19" s="232"/>
      <c r="D19" s="244">
        <v>1002</v>
      </c>
      <c r="E19" s="243" t="s">
        <v>1096</v>
      </c>
      <c r="F19" s="236"/>
    </row>
    <row r="20" spans="1:6" ht="19.5" customHeight="1">
      <c r="A20" s="230"/>
      <c r="B20" s="234" t="s">
        <v>1098</v>
      </c>
      <c r="C20" s="232"/>
      <c r="D20" s="244">
        <v>1754</v>
      </c>
      <c r="E20" s="243" t="s">
        <v>1096</v>
      </c>
      <c r="F20" s="236"/>
    </row>
  </sheetData>
  <mergeCells count="14">
    <mergeCell ref="I12:I13"/>
    <mergeCell ref="D17:E17"/>
    <mergeCell ref="D11:E11"/>
    <mergeCell ref="B12:B13"/>
    <mergeCell ref="D12:E13"/>
    <mergeCell ref="F12:F13"/>
    <mergeCell ref="G12:G13"/>
    <mergeCell ref="H12:H13"/>
    <mergeCell ref="D10:E10"/>
    <mergeCell ref="D5:E5"/>
    <mergeCell ref="D6:E6"/>
    <mergeCell ref="D7:E7"/>
    <mergeCell ref="D8:E8"/>
    <mergeCell ref="D9:E9"/>
  </mergeCells>
  <phoneticPr fontId="1"/>
  <pageMargins left="0.78740157480314965" right="0.39370078740157483" top="0.39370078740157483" bottom="0.39370078740157483" header="0" footer="0"/>
  <pageSetup paperSize="9" scale="96" orientation="landscape" r:id="rId1"/>
  <headerFooter scaleWithDoc="0" alignWithMargins="0">
    <oddFooter>&amp;C&amp;"ＭＳ 明朝,標準"&amp;10－２２－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zoomScaleNormal="75" workbookViewId="0"/>
  </sheetViews>
  <sheetFormatPr defaultColWidth="9" defaultRowHeight="14.25"/>
  <cols>
    <col min="1" max="1" width="10.5" style="58" customWidth="1"/>
    <col min="2" max="2" width="12.125" style="58" customWidth="1"/>
    <col min="3" max="3" width="1.25" style="58" customWidth="1"/>
    <col min="4" max="4" width="9.75" style="58" customWidth="1"/>
    <col min="5" max="5" width="30" style="58" customWidth="1"/>
    <col min="6" max="6" width="9.75" style="58" customWidth="1"/>
    <col min="7" max="7" width="8.5" style="58" customWidth="1"/>
    <col min="8" max="8" width="10.5" style="58" customWidth="1"/>
    <col min="9" max="9" width="8.125" style="58" customWidth="1"/>
    <col min="10" max="10" width="8.875" style="58" customWidth="1"/>
    <col min="11" max="11" width="8.125" style="58" customWidth="1"/>
    <col min="12" max="12" width="9.75" style="58" customWidth="1"/>
    <col min="13" max="13" width="11.5" style="58" customWidth="1"/>
    <col min="14" max="16384" width="9" style="58"/>
  </cols>
  <sheetData>
    <row r="1" spans="1:13" s="63" customFormat="1" ht="21" customHeight="1">
      <c r="A1" s="245" t="s">
        <v>1099</v>
      </c>
      <c r="B1" s="245"/>
    </row>
    <row r="2" spans="1:13" s="63" customFormat="1" ht="13.5" customHeight="1"/>
    <row r="3" spans="1:13" ht="21" customHeight="1">
      <c r="A3" s="246" t="s">
        <v>1100</v>
      </c>
      <c r="B3" s="246"/>
      <c r="C3" s="246"/>
      <c r="D3" s="246"/>
    </row>
    <row r="4" spans="1:13" ht="67.5" customHeight="1">
      <c r="A4" s="678" t="s">
        <v>1101</v>
      </c>
      <c r="B4" s="678"/>
      <c r="C4" s="678"/>
      <c r="D4" s="678"/>
      <c r="E4" s="678"/>
      <c r="F4" s="678"/>
      <c r="G4" s="678"/>
      <c r="H4" s="678"/>
      <c r="I4" s="678"/>
      <c r="J4" s="678"/>
      <c r="K4" s="678"/>
      <c r="L4" s="678"/>
      <c r="M4" s="678"/>
    </row>
    <row r="5" spans="1:13" ht="15.75" customHeight="1">
      <c r="A5" s="247"/>
      <c r="B5" s="247"/>
      <c r="C5" s="247"/>
      <c r="D5" s="247"/>
      <c r="E5" s="247"/>
      <c r="F5" s="247"/>
      <c r="G5" s="247"/>
      <c r="H5" s="247"/>
      <c r="I5" s="247"/>
      <c r="J5" s="247"/>
      <c r="K5" s="247"/>
      <c r="L5" s="247"/>
      <c r="M5" s="248" t="s">
        <v>1102</v>
      </c>
    </row>
    <row r="6" spans="1:13" ht="18" customHeight="1">
      <c r="A6" s="679" t="s">
        <v>1103</v>
      </c>
      <c r="B6" s="682" t="s">
        <v>1104</v>
      </c>
      <c r="C6" s="685" t="s">
        <v>1105</v>
      </c>
      <c r="D6" s="686"/>
      <c r="E6" s="686"/>
      <c r="F6" s="687"/>
      <c r="G6" s="679" t="s">
        <v>1106</v>
      </c>
      <c r="H6" s="548" t="s">
        <v>1107</v>
      </c>
      <c r="I6" s="660"/>
      <c r="J6" s="660"/>
      <c r="K6" s="547"/>
      <c r="L6" s="685" t="s">
        <v>1108</v>
      </c>
      <c r="M6" s="687"/>
    </row>
    <row r="7" spans="1:13" ht="18" customHeight="1">
      <c r="A7" s="680"/>
      <c r="B7" s="683"/>
      <c r="C7" s="688"/>
      <c r="D7" s="689"/>
      <c r="E7" s="689"/>
      <c r="F7" s="690"/>
      <c r="G7" s="680"/>
      <c r="H7" s="693" t="s">
        <v>2035</v>
      </c>
      <c r="I7" s="694"/>
      <c r="J7" s="685" t="s">
        <v>1109</v>
      </c>
      <c r="K7" s="687"/>
      <c r="L7" s="688"/>
      <c r="M7" s="690"/>
    </row>
    <row r="8" spans="1:13" ht="18" customHeight="1">
      <c r="A8" s="681"/>
      <c r="B8" s="684"/>
      <c r="C8" s="691"/>
      <c r="D8" s="549"/>
      <c r="E8" s="549"/>
      <c r="F8" s="692"/>
      <c r="G8" s="681"/>
      <c r="H8" s="695"/>
      <c r="I8" s="696"/>
      <c r="J8" s="691"/>
      <c r="K8" s="692"/>
      <c r="L8" s="691"/>
      <c r="M8" s="692"/>
    </row>
    <row r="9" spans="1:13" ht="17.25" customHeight="1">
      <c r="A9" s="679" t="s">
        <v>1110</v>
      </c>
      <c r="B9" s="679" t="s">
        <v>1111</v>
      </c>
      <c r="C9" s="249"/>
      <c r="D9" s="697" t="s">
        <v>1112</v>
      </c>
      <c r="E9" s="697"/>
      <c r="F9" s="698"/>
      <c r="G9" s="699">
        <v>236850</v>
      </c>
      <c r="H9" s="701">
        <f>(G9*8/10)</f>
        <v>189480</v>
      </c>
      <c r="I9" s="703" t="s">
        <v>1113</v>
      </c>
      <c r="J9" s="701">
        <f>(G9*2/10)</f>
        <v>47370</v>
      </c>
      <c r="K9" s="703" t="s">
        <v>1114</v>
      </c>
      <c r="L9" s="720" t="s">
        <v>1115</v>
      </c>
      <c r="M9" s="716"/>
    </row>
    <row r="10" spans="1:13" ht="17.25" customHeight="1">
      <c r="A10" s="680"/>
      <c r="B10" s="680"/>
      <c r="C10" s="202"/>
      <c r="D10" s="250" t="s">
        <v>1116</v>
      </c>
      <c r="E10" s="251" t="s">
        <v>1117</v>
      </c>
      <c r="F10" s="247" t="s">
        <v>1118</v>
      </c>
      <c r="G10" s="700"/>
      <c r="H10" s="702"/>
      <c r="I10" s="704"/>
      <c r="J10" s="702"/>
      <c r="K10" s="704"/>
      <c r="L10" s="721"/>
      <c r="M10" s="722"/>
    </row>
    <row r="11" spans="1:13" ht="17.25" customHeight="1">
      <c r="A11" s="680"/>
      <c r="B11" s="680"/>
      <c r="C11" s="252"/>
      <c r="D11" s="715" t="s">
        <v>1119</v>
      </c>
      <c r="E11" s="715"/>
      <c r="F11" s="716"/>
      <c r="G11" s="699">
        <v>75300</v>
      </c>
      <c r="H11" s="717">
        <v>58400</v>
      </c>
      <c r="I11" s="723" t="s">
        <v>1120</v>
      </c>
      <c r="J11" s="717">
        <f>G11-H11</f>
        <v>16900</v>
      </c>
      <c r="K11" s="723" t="s">
        <v>1121</v>
      </c>
      <c r="L11" s="720" t="s">
        <v>1122</v>
      </c>
      <c r="M11" s="716"/>
    </row>
    <row r="12" spans="1:13" ht="17.25" customHeight="1">
      <c r="A12" s="680"/>
      <c r="B12" s="680"/>
      <c r="C12" s="252"/>
      <c r="D12" s="705" t="s">
        <v>1123</v>
      </c>
      <c r="E12" s="706"/>
      <c r="F12" s="247" t="s">
        <v>1124</v>
      </c>
      <c r="G12" s="700"/>
      <c r="H12" s="718"/>
      <c r="I12" s="692"/>
      <c r="J12" s="718"/>
      <c r="K12" s="692"/>
      <c r="L12" s="721"/>
      <c r="M12" s="722"/>
    </row>
    <row r="13" spans="1:13" ht="17.25" customHeight="1">
      <c r="A13" s="680"/>
      <c r="B13" s="680"/>
      <c r="C13" s="707"/>
      <c r="D13" s="709" t="s">
        <v>1125</v>
      </c>
      <c r="E13" s="709"/>
      <c r="F13" s="710"/>
      <c r="G13" s="711">
        <v>35000</v>
      </c>
      <c r="H13" s="713">
        <f>(G13*0.8)</f>
        <v>28000</v>
      </c>
      <c r="I13" s="687" t="s">
        <v>1113</v>
      </c>
      <c r="J13" s="717">
        <f>(G13*0.2)</f>
        <v>7000</v>
      </c>
      <c r="K13" s="687" t="s">
        <v>1114</v>
      </c>
      <c r="L13" s="685"/>
      <c r="M13" s="687"/>
    </row>
    <row r="14" spans="1:13" ht="17.25" customHeight="1">
      <c r="A14" s="680"/>
      <c r="B14" s="681"/>
      <c r="C14" s="708"/>
      <c r="D14" s="719" t="s">
        <v>1126</v>
      </c>
      <c r="E14" s="719"/>
      <c r="F14" s="253" t="s">
        <v>1124</v>
      </c>
      <c r="G14" s="712"/>
      <c r="H14" s="714"/>
      <c r="I14" s="692"/>
      <c r="J14" s="718"/>
      <c r="K14" s="692"/>
      <c r="L14" s="691"/>
      <c r="M14" s="692"/>
    </row>
    <row r="15" spans="1:13" ht="17.25" customHeight="1">
      <c r="A15" s="680"/>
      <c r="B15" s="679" t="s">
        <v>1127</v>
      </c>
      <c r="C15" s="249"/>
      <c r="D15" s="715" t="s">
        <v>1119</v>
      </c>
      <c r="E15" s="715"/>
      <c r="F15" s="716"/>
      <c r="G15" s="699">
        <v>113000</v>
      </c>
      <c r="H15" s="701">
        <f>(G15*5/10)</f>
        <v>56500</v>
      </c>
      <c r="I15" s="703" t="s">
        <v>1128</v>
      </c>
      <c r="J15" s="701">
        <f>(G15*5/10)</f>
        <v>56500</v>
      </c>
      <c r="K15" s="703" t="s">
        <v>1128</v>
      </c>
      <c r="L15" s="720" t="s">
        <v>1129</v>
      </c>
      <c r="M15" s="716"/>
    </row>
    <row r="16" spans="1:13" ht="17.25" customHeight="1">
      <c r="A16" s="680"/>
      <c r="B16" s="680"/>
      <c r="C16" s="202"/>
      <c r="D16" s="724" t="s">
        <v>1130</v>
      </c>
      <c r="E16" s="724"/>
      <c r="F16" s="247" t="s">
        <v>1124</v>
      </c>
      <c r="G16" s="700"/>
      <c r="H16" s="702"/>
      <c r="I16" s="704"/>
      <c r="J16" s="702"/>
      <c r="K16" s="704"/>
      <c r="L16" s="721"/>
      <c r="M16" s="722"/>
    </row>
    <row r="17" spans="1:13" ht="17.25" customHeight="1">
      <c r="A17" s="680"/>
      <c r="B17" s="680"/>
      <c r="C17" s="254"/>
      <c r="D17" s="725" t="s">
        <v>1131</v>
      </c>
      <c r="E17" s="715"/>
      <c r="F17" s="716"/>
      <c r="G17" s="711">
        <v>62000</v>
      </c>
      <c r="H17" s="701">
        <f>(G17*5/10)</f>
        <v>31000</v>
      </c>
      <c r="I17" s="703" t="s">
        <v>1128</v>
      </c>
      <c r="J17" s="701">
        <f>(G17*5/10)</f>
        <v>31000</v>
      </c>
      <c r="K17" s="703" t="s">
        <v>1128</v>
      </c>
      <c r="L17" s="720" t="s">
        <v>1132</v>
      </c>
      <c r="M17" s="716"/>
    </row>
    <row r="18" spans="1:13" ht="17.25" customHeight="1">
      <c r="A18" s="680"/>
      <c r="B18" s="681"/>
      <c r="C18" s="255"/>
      <c r="D18" s="726" t="s">
        <v>1133</v>
      </c>
      <c r="E18" s="726"/>
      <c r="F18" s="247" t="s">
        <v>1124</v>
      </c>
      <c r="G18" s="712"/>
      <c r="H18" s="702"/>
      <c r="I18" s="704"/>
      <c r="J18" s="702"/>
      <c r="K18" s="704"/>
      <c r="L18" s="721"/>
      <c r="M18" s="722"/>
    </row>
    <row r="19" spans="1:13" ht="17.25" customHeight="1">
      <c r="A19" s="680"/>
      <c r="B19" s="679" t="s">
        <v>1134</v>
      </c>
      <c r="C19" s="249"/>
      <c r="D19" s="697" t="s">
        <v>1112</v>
      </c>
      <c r="E19" s="697"/>
      <c r="F19" s="698"/>
      <c r="G19" s="699">
        <v>110000</v>
      </c>
      <c r="H19" s="701">
        <f>(G19*5/10)</f>
        <v>55000</v>
      </c>
      <c r="I19" s="703" t="s">
        <v>1128</v>
      </c>
      <c r="J19" s="701">
        <f>(G19*5/10)</f>
        <v>55000</v>
      </c>
      <c r="K19" s="703" t="s">
        <v>1128</v>
      </c>
      <c r="L19" s="727"/>
      <c r="M19" s="723"/>
    </row>
    <row r="20" spans="1:13" ht="17.25" customHeight="1">
      <c r="A20" s="680"/>
      <c r="B20" s="680"/>
      <c r="C20" s="202"/>
      <c r="D20" s="247" t="s">
        <v>1135</v>
      </c>
      <c r="E20" s="256" t="s">
        <v>1136</v>
      </c>
      <c r="F20" s="247" t="s">
        <v>1137</v>
      </c>
      <c r="G20" s="700"/>
      <c r="H20" s="702"/>
      <c r="I20" s="704"/>
      <c r="J20" s="702"/>
      <c r="K20" s="704"/>
      <c r="L20" s="728"/>
      <c r="M20" s="729"/>
    </row>
    <row r="21" spans="1:13" ht="17.25" customHeight="1">
      <c r="A21" s="680"/>
      <c r="B21" s="680"/>
      <c r="C21" s="249"/>
      <c r="D21" s="715" t="s">
        <v>1119</v>
      </c>
      <c r="E21" s="715"/>
      <c r="F21" s="716"/>
      <c r="G21" s="699">
        <v>13000</v>
      </c>
      <c r="H21" s="701">
        <f>(G21*5/10)</f>
        <v>6500</v>
      </c>
      <c r="I21" s="703" t="s">
        <v>1128</v>
      </c>
      <c r="J21" s="701">
        <f>(G21*5/10)</f>
        <v>6500</v>
      </c>
      <c r="K21" s="703" t="s">
        <v>1128</v>
      </c>
      <c r="L21" s="720" t="s">
        <v>1138</v>
      </c>
      <c r="M21" s="716"/>
    </row>
    <row r="22" spans="1:13" ht="17.25" customHeight="1">
      <c r="A22" s="680"/>
      <c r="B22" s="681"/>
      <c r="C22" s="202"/>
      <c r="D22" s="724" t="s">
        <v>1139</v>
      </c>
      <c r="E22" s="724"/>
      <c r="F22" s="247" t="s">
        <v>1124</v>
      </c>
      <c r="G22" s="700"/>
      <c r="H22" s="702"/>
      <c r="I22" s="704"/>
      <c r="J22" s="702"/>
      <c r="K22" s="704"/>
      <c r="L22" s="721"/>
      <c r="M22" s="722"/>
    </row>
    <row r="23" spans="1:13" ht="17.25" customHeight="1">
      <c r="A23" s="680"/>
      <c r="B23" s="687" t="s">
        <v>1140</v>
      </c>
      <c r="C23" s="249"/>
      <c r="D23" s="715" t="s">
        <v>1119</v>
      </c>
      <c r="E23" s="715"/>
      <c r="F23" s="716"/>
      <c r="G23" s="699">
        <v>13000</v>
      </c>
      <c r="H23" s="701">
        <f>(G23*5/10)</f>
        <v>6500</v>
      </c>
      <c r="I23" s="703" t="s">
        <v>1128</v>
      </c>
      <c r="J23" s="701">
        <f>(G23*5/10)</f>
        <v>6500</v>
      </c>
      <c r="K23" s="703" t="s">
        <v>1128</v>
      </c>
      <c r="L23" s="720" t="s">
        <v>1138</v>
      </c>
      <c r="M23" s="716"/>
    </row>
    <row r="24" spans="1:13" ht="17.25" customHeight="1">
      <c r="A24" s="680"/>
      <c r="B24" s="692"/>
      <c r="C24" s="202"/>
      <c r="D24" s="724" t="s">
        <v>1139</v>
      </c>
      <c r="E24" s="724"/>
      <c r="F24" s="247" t="s">
        <v>1124</v>
      </c>
      <c r="G24" s="700"/>
      <c r="H24" s="702"/>
      <c r="I24" s="704"/>
      <c r="J24" s="702"/>
      <c r="K24" s="704"/>
      <c r="L24" s="721"/>
      <c r="M24" s="722"/>
    </row>
    <row r="25" spans="1:13" ht="17.25" customHeight="1">
      <c r="A25" s="680"/>
      <c r="B25" s="679" t="s">
        <v>1141</v>
      </c>
      <c r="C25" s="257"/>
      <c r="D25" s="715" t="s">
        <v>1119</v>
      </c>
      <c r="E25" s="715"/>
      <c r="F25" s="716"/>
      <c r="G25" s="699">
        <v>7000</v>
      </c>
      <c r="H25" s="701">
        <f>(G25*5/10)</f>
        <v>3500</v>
      </c>
      <c r="I25" s="703" t="s">
        <v>1128</v>
      </c>
      <c r="J25" s="701">
        <f>(G25*5/10)</f>
        <v>3500</v>
      </c>
      <c r="K25" s="703" t="s">
        <v>1128</v>
      </c>
      <c r="L25" s="720"/>
      <c r="M25" s="716"/>
    </row>
    <row r="26" spans="1:13" ht="17.25" customHeight="1">
      <c r="A26" s="680"/>
      <c r="B26" s="680"/>
      <c r="C26" s="257"/>
      <c r="D26" s="705" t="s">
        <v>1142</v>
      </c>
      <c r="E26" s="705"/>
      <c r="F26" s="258" t="s">
        <v>1124</v>
      </c>
      <c r="G26" s="700"/>
      <c r="H26" s="702"/>
      <c r="I26" s="704"/>
      <c r="J26" s="702"/>
      <c r="K26" s="704"/>
      <c r="L26" s="721"/>
      <c r="M26" s="722"/>
    </row>
    <row r="27" spans="1:13" ht="17.25" customHeight="1">
      <c r="A27" s="680"/>
      <c r="B27" s="680"/>
      <c r="C27" s="254"/>
      <c r="D27" s="725" t="s">
        <v>1131</v>
      </c>
      <c r="E27" s="715"/>
      <c r="F27" s="716"/>
      <c r="G27" s="711">
        <v>19000</v>
      </c>
      <c r="H27" s="701">
        <f>(G27*5/10)</f>
        <v>9500</v>
      </c>
      <c r="I27" s="703" t="s">
        <v>1128</v>
      </c>
      <c r="J27" s="701">
        <f>(G27*5/10)</f>
        <v>9500</v>
      </c>
      <c r="K27" s="703" t="s">
        <v>1128</v>
      </c>
      <c r="L27" s="720" t="s">
        <v>1143</v>
      </c>
      <c r="M27" s="716"/>
    </row>
    <row r="28" spans="1:13" ht="17.25" customHeight="1">
      <c r="A28" s="680"/>
      <c r="B28" s="681"/>
      <c r="C28" s="255"/>
      <c r="D28" s="726" t="s">
        <v>1139</v>
      </c>
      <c r="E28" s="726"/>
      <c r="F28" s="247" t="s">
        <v>1124</v>
      </c>
      <c r="G28" s="712"/>
      <c r="H28" s="702"/>
      <c r="I28" s="704"/>
      <c r="J28" s="702"/>
      <c r="K28" s="704"/>
      <c r="L28" s="721"/>
      <c r="M28" s="722"/>
    </row>
    <row r="29" spans="1:13" ht="17.25" customHeight="1">
      <c r="A29" s="680"/>
      <c r="B29" s="687" t="s">
        <v>1144</v>
      </c>
      <c r="C29" s="254"/>
      <c r="D29" s="725" t="s">
        <v>1131</v>
      </c>
      <c r="E29" s="715"/>
      <c r="F29" s="716"/>
      <c r="G29" s="711">
        <v>27000</v>
      </c>
      <c r="H29" s="701">
        <f>(G29*5/10)</f>
        <v>13500</v>
      </c>
      <c r="I29" s="703" t="s">
        <v>1128</v>
      </c>
      <c r="J29" s="701">
        <f>(G29*5/10)</f>
        <v>13500</v>
      </c>
      <c r="K29" s="703" t="s">
        <v>1128</v>
      </c>
      <c r="L29" s="720" t="s">
        <v>1145</v>
      </c>
      <c r="M29" s="716"/>
    </row>
    <row r="30" spans="1:13" ht="17.25" customHeight="1">
      <c r="A30" s="680"/>
      <c r="B30" s="692"/>
      <c r="C30" s="255"/>
      <c r="D30" s="726" t="s">
        <v>1146</v>
      </c>
      <c r="E30" s="726"/>
      <c r="F30" s="247" t="s">
        <v>1124</v>
      </c>
      <c r="G30" s="712"/>
      <c r="H30" s="702"/>
      <c r="I30" s="704"/>
      <c r="J30" s="702"/>
      <c r="K30" s="704"/>
      <c r="L30" s="721"/>
      <c r="M30" s="722"/>
    </row>
    <row r="31" spans="1:13" ht="17.25" customHeight="1">
      <c r="A31" s="680"/>
      <c r="B31" s="687" t="s">
        <v>1147</v>
      </c>
      <c r="C31" s="254"/>
      <c r="D31" s="725" t="s">
        <v>1148</v>
      </c>
      <c r="E31" s="725"/>
      <c r="F31" s="735"/>
      <c r="G31" s="711">
        <v>53000</v>
      </c>
      <c r="H31" s="717">
        <f>(G31*5/10)</f>
        <v>26500</v>
      </c>
      <c r="I31" s="731" t="s">
        <v>1128</v>
      </c>
      <c r="J31" s="717">
        <f>(G31*5/10)</f>
        <v>26500</v>
      </c>
      <c r="K31" s="731" t="s">
        <v>1128</v>
      </c>
      <c r="L31" s="730"/>
      <c r="M31" s="731"/>
    </row>
    <row r="32" spans="1:13" ht="17.25" customHeight="1">
      <c r="A32" s="681"/>
      <c r="B32" s="692"/>
      <c r="C32" s="255"/>
      <c r="D32" s="734" t="s">
        <v>1149</v>
      </c>
      <c r="E32" s="734"/>
      <c r="F32" s="247" t="s">
        <v>1124</v>
      </c>
      <c r="G32" s="712"/>
      <c r="H32" s="718"/>
      <c r="I32" s="733"/>
      <c r="J32" s="718"/>
      <c r="K32" s="733"/>
      <c r="L32" s="732"/>
      <c r="M32" s="733"/>
    </row>
  </sheetData>
  <sheetProtection selectLockedCells="1" selectUnlockedCells="1"/>
  <mergeCells count="112">
    <mergeCell ref="B31:B32"/>
    <mergeCell ref="D31:F31"/>
    <mergeCell ref="G31:G32"/>
    <mergeCell ref="H31:H32"/>
    <mergeCell ref="I31:I32"/>
    <mergeCell ref="J31:J32"/>
    <mergeCell ref="K31:K32"/>
    <mergeCell ref="B29:B30"/>
    <mergeCell ref="D29:F29"/>
    <mergeCell ref="G29:G30"/>
    <mergeCell ref="H29:H30"/>
    <mergeCell ref="I29:I30"/>
    <mergeCell ref="J29:J30"/>
    <mergeCell ref="J27:J28"/>
    <mergeCell ref="K27:K28"/>
    <mergeCell ref="L27:M28"/>
    <mergeCell ref="D28:E28"/>
    <mergeCell ref="L31:M32"/>
    <mergeCell ref="D32:E32"/>
    <mergeCell ref="K29:K30"/>
    <mergeCell ref="L29:M30"/>
    <mergeCell ref="D30:E30"/>
    <mergeCell ref="J21:J22"/>
    <mergeCell ref="K21:K22"/>
    <mergeCell ref="L21:M22"/>
    <mergeCell ref="D22:E22"/>
    <mergeCell ref="K23:K24"/>
    <mergeCell ref="L23:M24"/>
    <mergeCell ref="D24:E24"/>
    <mergeCell ref="B25:B28"/>
    <mergeCell ref="D25:F25"/>
    <mergeCell ref="G25:G26"/>
    <mergeCell ref="H25:H26"/>
    <mergeCell ref="I25:I26"/>
    <mergeCell ref="J25:J26"/>
    <mergeCell ref="K25:K26"/>
    <mergeCell ref="B23:B24"/>
    <mergeCell ref="D23:F23"/>
    <mergeCell ref="G23:G24"/>
    <mergeCell ref="H23:H24"/>
    <mergeCell ref="I23:I24"/>
    <mergeCell ref="J23:J24"/>
    <mergeCell ref="L25:M26"/>
    <mergeCell ref="D26:E26"/>
    <mergeCell ref="D27:F27"/>
    <mergeCell ref="G27:G28"/>
    <mergeCell ref="J19:J20"/>
    <mergeCell ref="K15:K16"/>
    <mergeCell ref="L15:M16"/>
    <mergeCell ref="D16:E16"/>
    <mergeCell ref="D17:F17"/>
    <mergeCell ref="G17:G18"/>
    <mergeCell ref="H17:H18"/>
    <mergeCell ref="I17:I18"/>
    <mergeCell ref="J17:J18"/>
    <mergeCell ref="K17:K18"/>
    <mergeCell ref="L17:M18"/>
    <mergeCell ref="D15:F15"/>
    <mergeCell ref="G15:G16"/>
    <mergeCell ref="H15:H16"/>
    <mergeCell ref="I15:I16"/>
    <mergeCell ref="J15:J16"/>
    <mergeCell ref="D18:E18"/>
    <mergeCell ref="K19:K20"/>
    <mergeCell ref="L19:M20"/>
    <mergeCell ref="J13:J14"/>
    <mergeCell ref="K13:K14"/>
    <mergeCell ref="L13:M14"/>
    <mergeCell ref="D14:E14"/>
    <mergeCell ref="J9:J10"/>
    <mergeCell ref="K9:K10"/>
    <mergeCell ref="L9:M10"/>
    <mergeCell ref="D11:F11"/>
    <mergeCell ref="G11:G12"/>
    <mergeCell ref="H11:H12"/>
    <mergeCell ref="I11:I12"/>
    <mergeCell ref="J11:J12"/>
    <mergeCell ref="K11:K12"/>
    <mergeCell ref="L11:M12"/>
    <mergeCell ref="A9:A32"/>
    <mergeCell ref="B9:B14"/>
    <mergeCell ref="D9:F9"/>
    <mergeCell ref="G9:G10"/>
    <mergeCell ref="H9:H10"/>
    <mergeCell ref="I9:I10"/>
    <mergeCell ref="D12:E12"/>
    <mergeCell ref="C13:C14"/>
    <mergeCell ref="D13:F13"/>
    <mergeCell ref="G13:G14"/>
    <mergeCell ref="H13:H14"/>
    <mergeCell ref="I13:I14"/>
    <mergeCell ref="B19:B22"/>
    <mergeCell ref="D19:F19"/>
    <mergeCell ref="G19:G20"/>
    <mergeCell ref="H19:H20"/>
    <mergeCell ref="I19:I20"/>
    <mergeCell ref="B15:B18"/>
    <mergeCell ref="D21:F21"/>
    <mergeCell ref="G21:G22"/>
    <mergeCell ref="H21:H22"/>
    <mergeCell ref="I21:I22"/>
    <mergeCell ref="H27:H28"/>
    <mergeCell ref="I27:I28"/>
    <mergeCell ref="A4:M4"/>
    <mergeCell ref="A6:A8"/>
    <mergeCell ref="B6:B8"/>
    <mergeCell ref="C6:F8"/>
    <mergeCell ref="G6:G8"/>
    <mergeCell ref="H6:K6"/>
    <mergeCell ref="L6:M8"/>
    <mergeCell ref="H7:I8"/>
    <mergeCell ref="J7:K8"/>
  </mergeCells>
  <phoneticPr fontId="1"/>
  <printOptions verticalCentered="1"/>
  <pageMargins left="0.78740157480314965" right="0.39370078740157483" top="0.39370078740157483" bottom="0.39370078740157483" header="0" footer="0"/>
  <pageSetup paperSize="9" scale="88" firstPageNumber="0" orientation="landscape" r:id="rId1"/>
  <headerFooter scaleWithDoc="0" alignWithMargins="0">
    <oddFooter>&amp;C&amp;"ＭＳ 明朝,標準"&amp;10－２３－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view="pageLayout" zoomScale="70" zoomScaleNormal="70" zoomScaleSheetLayoutView="80" zoomScalePageLayoutView="70" workbookViewId="0">
      <selection sqref="A1:E1"/>
    </sheetView>
  </sheetViews>
  <sheetFormatPr defaultColWidth="11.625" defaultRowHeight="14.25"/>
  <cols>
    <col min="1" max="2" width="11.625" style="260" customWidth="1"/>
    <col min="3" max="4" width="14.125" style="260" customWidth="1"/>
    <col min="5" max="7" width="11.625" style="260" customWidth="1"/>
    <col min="8" max="8" width="10.75" style="260" customWidth="1"/>
    <col min="9" max="15" width="11.625" style="260" customWidth="1"/>
    <col min="16" max="16" width="46.25" style="260" customWidth="1"/>
    <col min="17" max="16384" width="11.625" style="260"/>
  </cols>
  <sheetData>
    <row r="1" spans="1:16" ht="27" customHeight="1">
      <c r="A1" s="738" t="s">
        <v>1150</v>
      </c>
      <c r="B1" s="738"/>
      <c r="C1" s="738"/>
      <c r="D1" s="738"/>
      <c r="E1" s="738"/>
      <c r="F1" s="259"/>
      <c r="G1" s="259"/>
      <c r="H1" s="259"/>
      <c r="I1" s="259"/>
      <c r="J1" s="259"/>
      <c r="K1" s="259"/>
      <c r="L1" s="259"/>
      <c r="M1" s="259"/>
      <c r="N1" s="259"/>
      <c r="O1" s="259"/>
      <c r="P1" s="259"/>
    </row>
    <row r="2" spans="1:16" s="259" customFormat="1" ht="31.5" customHeight="1">
      <c r="A2" s="739" t="s">
        <v>1151</v>
      </c>
      <c r="B2" s="739"/>
      <c r="C2" s="739"/>
      <c r="D2" s="739"/>
      <c r="E2" s="261"/>
      <c r="F2" s="261"/>
      <c r="G2" s="261"/>
      <c r="H2" s="261"/>
      <c r="I2" s="261"/>
      <c r="J2" s="261"/>
      <c r="K2" s="261"/>
      <c r="L2" s="261"/>
      <c r="M2" s="261"/>
      <c r="N2" s="261"/>
      <c r="O2" s="261"/>
      <c r="P2" s="261"/>
    </row>
    <row r="3" spans="1:16" ht="31.5" customHeight="1">
      <c r="A3" s="740" t="s">
        <v>1152</v>
      </c>
      <c r="B3" s="740"/>
      <c r="C3" s="740"/>
      <c r="D3" s="740"/>
      <c r="E3" s="740"/>
      <c r="F3" s="740"/>
      <c r="G3" s="740"/>
      <c r="H3" s="740"/>
      <c r="I3" s="740"/>
      <c r="J3" s="740"/>
      <c r="K3" s="740"/>
      <c r="L3" s="740"/>
      <c r="M3" s="740"/>
      <c r="N3" s="740"/>
      <c r="O3" s="740"/>
      <c r="P3" s="740"/>
    </row>
    <row r="4" spans="1:16" ht="31.5" customHeight="1">
      <c r="A4" s="740" t="s">
        <v>1153</v>
      </c>
      <c r="B4" s="740"/>
      <c r="C4" s="740"/>
      <c r="D4" s="740"/>
      <c r="E4" s="740"/>
      <c r="F4" s="740"/>
      <c r="G4" s="740"/>
      <c r="H4" s="740"/>
      <c r="I4" s="740"/>
      <c r="J4" s="740"/>
      <c r="K4" s="740"/>
      <c r="L4" s="740"/>
      <c r="M4" s="740"/>
      <c r="N4" s="740"/>
      <c r="O4" s="740"/>
      <c r="P4" s="740"/>
    </row>
    <row r="5" spans="1:16" ht="31.5" customHeight="1">
      <c r="A5" s="741"/>
      <c r="B5" s="741"/>
      <c r="C5" s="741"/>
      <c r="D5" s="741"/>
      <c r="E5" s="741"/>
      <c r="F5" s="741"/>
      <c r="G5" s="741"/>
      <c r="H5" s="741"/>
      <c r="I5" s="741"/>
      <c r="J5" s="741"/>
      <c r="K5" s="741"/>
      <c r="L5" s="741"/>
      <c r="M5" s="741"/>
      <c r="N5" s="741"/>
      <c r="O5" s="741"/>
      <c r="P5" s="741"/>
    </row>
    <row r="6" spans="1:16" ht="22.5" customHeight="1">
      <c r="A6" s="736" t="s">
        <v>1154</v>
      </c>
      <c r="B6" s="736"/>
      <c r="C6" s="736" t="s">
        <v>1155</v>
      </c>
      <c r="D6" s="736"/>
      <c r="E6" s="736" t="s">
        <v>1156</v>
      </c>
      <c r="F6" s="736"/>
      <c r="G6" s="736"/>
      <c r="H6" s="737" t="s">
        <v>1157</v>
      </c>
      <c r="I6" s="736" t="s">
        <v>1158</v>
      </c>
      <c r="J6" s="736"/>
      <c r="K6" s="736" t="s">
        <v>1159</v>
      </c>
      <c r="L6" s="737" t="s">
        <v>1160</v>
      </c>
      <c r="M6" s="736" t="s">
        <v>1161</v>
      </c>
      <c r="N6" s="736"/>
      <c r="O6" s="737" t="s">
        <v>1162</v>
      </c>
      <c r="P6" s="736" t="s">
        <v>1163</v>
      </c>
    </row>
    <row r="7" spans="1:16" s="263" customFormat="1" ht="29.25" customHeight="1">
      <c r="A7" s="262" t="s">
        <v>1164</v>
      </c>
      <c r="B7" s="262" t="s">
        <v>1165</v>
      </c>
      <c r="C7" s="736"/>
      <c r="D7" s="736"/>
      <c r="E7" s="262" t="s">
        <v>1166</v>
      </c>
      <c r="F7" s="262" t="s">
        <v>1167</v>
      </c>
      <c r="G7" s="262" t="s">
        <v>1168</v>
      </c>
      <c r="H7" s="737"/>
      <c r="I7" s="262" t="s">
        <v>1169</v>
      </c>
      <c r="J7" s="262" t="s">
        <v>1170</v>
      </c>
      <c r="K7" s="736"/>
      <c r="L7" s="736"/>
      <c r="M7" s="262" t="s">
        <v>1169</v>
      </c>
      <c r="N7" s="262" t="s">
        <v>1170</v>
      </c>
      <c r="O7" s="736"/>
      <c r="P7" s="736"/>
    </row>
    <row r="8" spans="1:16" s="263" customFormat="1" ht="61.5" customHeight="1">
      <c r="A8" s="737" t="s">
        <v>1171</v>
      </c>
      <c r="B8" s="262" t="s">
        <v>1172</v>
      </c>
      <c r="C8" s="743" t="s">
        <v>1173</v>
      </c>
      <c r="D8" s="743"/>
      <c r="E8" s="264">
        <v>14584</v>
      </c>
      <c r="F8" s="264">
        <v>13879</v>
      </c>
      <c r="G8" s="264">
        <f>E8+F8</f>
        <v>28463</v>
      </c>
      <c r="H8" s="264">
        <v>11888</v>
      </c>
      <c r="I8" s="264">
        <v>1555</v>
      </c>
      <c r="J8" s="264"/>
      <c r="K8" s="262" t="s">
        <v>1174</v>
      </c>
      <c r="L8" s="264">
        <v>9792</v>
      </c>
      <c r="M8" s="264">
        <v>674</v>
      </c>
      <c r="N8" s="264"/>
      <c r="O8" s="264">
        <v>8497</v>
      </c>
      <c r="P8" s="265" t="s">
        <v>1175</v>
      </c>
    </row>
    <row r="9" spans="1:16" ht="49.5" customHeight="1">
      <c r="A9" s="737"/>
      <c r="B9" s="262" t="s">
        <v>1176</v>
      </c>
      <c r="C9" s="743" t="s">
        <v>1177</v>
      </c>
      <c r="D9" s="743"/>
      <c r="E9" s="264">
        <v>17914</v>
      </c>
      <c r="F9" s="264">
        <v>16232</v>
      </c>
      <c r="G9" s="264">
        <f>E9+F9</f>
        <v>34146</v>
      </c>
      <c r="H9" s="264">
        <v>13710</v>
      </c>
      <c r="I9" s="264">
        <v>3190</v>
      </c>
      <c r="J9" s="264"/>
      <c r="K9" s="262" t="s">
        <v>1178</v>
      </c>
      <c r="L9" s="264">
        <v>10340</v>
      </c>
      <c r="M9" s="264">
        <v>300</v>
      </c>
      <c r="N9" s="264"/>
      <c r="O9" s="264">
        <v>9637</v>
      </c>
      <c r="P9" s="265" t="s">
        <v>1179</v>
      </c>
    </row>
    <row r="10" spans="1:16" ht="33" customHeight="1">
      <c r="A10" s="737"/>
      <c r="B10" s="262" t="s">
        <v>1180</v>
      </c>
      <c r="C10" s="743" t="s">
        <v>1181</v>
      </c>
      <c r="D10" s="743"/>
      <c r="E10" s="264">
        <v>223</v>
      </c>
      <c r="F10" s="264">
        <v>339</v>
      </c>
      <c r="G10" s="264">
        <f>E10+F10</f>
        <v>562</v>
      </c>
      <c r="H10" s="264">
        <v>60</v>
      </c>
      <c r="I10" s="264"/>
      <c r="J10" s="264"/>
      <c r="K10" s="262" t="s">
        <v>1182</v>
      </c>
      <c r="L10" s="264">
        <v>60</v>
      </c>
      <c r="M10" s="264"/>
      <c r="N10" s="264"/>
      <c r="O10" s="264">
        <v>60</v>
      </c>
      <c r="P10" s="266"/>
    </row>
    <row r="11" spans="1:16" ht="33" customHeight="1">
      <c r="A11" s="737"/>
      <c r="B11" s="262" t="s">
        <v>1183</v>
      </c>
      <c r="C11" s="743" t="s">
        <v>1184</v>
      </c>
      <c r="D11" s="743"/>
      <c r="E11" s="264">
        <v>5187</v>
      </c>
      <c r="F11" s="264">
        <v>5851</v>
      </c>
      <c r="G11" s="264">
        <f>E11+F11</f>
        <v>11038</v>
      </c>
      <c r="H11" s="264">
        <v>5591</v>
      </c>
      <c r="I11" s="267"/>
      <c r="J11" s="264"/>
      <c r="K11" s="262" t="s">
        <v>1183</v>
      </c>
      <c r="L11" s="264">
        <v>5386</v>
      </c>
      <c r="M11" s="267">
        <v>377</v>
      </c>
      <c r="N11" s="264"/>
      <c r="O11" s="264">
        <v>4947</v>
      </c>
      <c r="P11" s="265" t="s">
        <v>1185</v>
      </c>
    </row>
    <row r="12" spans="1:16" ht="33" customHeight="1">
      <c r="A12" s="737"/>
      <c r="B12" s="737" t="s">
        <v>1186</v>
      </c>
      <c r="C12" s="737"/>
      <c r="D12" s="737"/>
      <c r="E12" s="264">
        <f>SUM(E8:E11)</f>
        <v>37908</v>
      </c>
      <c r="F12" s="264">
        <f>SUM(F8:F11)</f>
        <v>36301</v>
      </c>
      <c r="G12" s="264">
        <f>+E12+F12</f>
        <v>74209</v>
      </c>
      <c r="H12" s="264">
        <f>SUM(H8:H11)</f>
        <v>31249</v>
      </c>
      <c r="I12" s="264">
        <f>SUM(I8:I11)</f>
        <v>4745</v>
      </c>
      <c r="J12" s="264">
        <f>SUM(J8:J11)</f>
        <v>0</v>
      </c>
      <c r="K12" s="262" t="s">
        <v>1186</v>
      </c>
      <c r="L12" s="264">
        <f>SUM(L8:L11)</f>
        <v>25578</v>
      </c>
      <c r="M12" s="264"/>
      <c r="N12" s="264"/>
      <c r="O12" s="264">
        <f>SUM(O8:O11)</f>
        <v>23141</v>
      </c>
      <c r="P12" s="266"/>
    </row>
    <row r="13" spans="1:16" ht="33" customHeight="1">
      <c r="A13" s="742" t="s">
        <v>1187</v>
      </c>
      <c r="B13" s="742"/>
      <c r="C13" s="743" t="s">
        <v>1188</v>
      </c>
      <c r="D13" s="743"/>
      <c r="E13" s="264">
        <v>1052</v>
      </c>
      <c r="F13" s="264">
        <v>1410</v>
      </c>
      <c r="G13" s="264">
        <f>+E13+F13</f>
        <v>2462</v>
      </c>
      <c r="H13" s="264">
        <v>1408</v>
      </c>
      <c r="I13" s="264"/>
      <c r="J13" s="264"/>
      <c r="K13" s="262" t="s">
        <v>1187</v>
      </c>
      <c r="L13" s="264">
        <v>1355</v>
      </c>
      <c r="M13" s="264"/>
      <c r="N13" s="264"/>
      <c r="O13" s="264">
        <v>1171</v>
      </c>
      <c r="P13" s="266"/>
    </row>
    <row r="14" spans="1:16" ht="33" customHeight="1">
      <c r="A14" s="744" t="s">
        <v>1189</v>
      </c>
      <c r="B14" s="70" t="s">
        <v>697</v>
      </c>
      <c r="C14" s="745" t="s">
        <v>1190</v>
      </c>
      <c r="D14" s="745"/>
      <c r="E14" s="268">
        <v>75</v>
      </c>
      <c r="F14" s="268">
        <v>224</v>
      </c>
      <c r="G14" s="268">
        <f>+E14+F14</f>
        <v>299</v>
      </c>
      <c r="H14" s="268">
        <v>144</v>
      </c>
      <c r="I14" s="268"/>
      <c r="J14" s="268">
        <v>300</v>
      </c>
      <c r="K14" s="70" t="s">
        <v>1191</v>
      </c>
      <c r="L14" s="268">
        <v>442</v>
      </c>
      <c r="M14" s="268"/>
      <c r="N14" s="268"/>
      <c r="O14" s="268">
        <v>439</v>
      </c>
      <c r="P14" s="269" t="s">
        <v>1192</v>
      </c>
    </row>
    <row r="15" spans="1:16" ht="33" customHeight="1">
      <c r="A15" s="744"/>
      <c r="B15" s="70" t="s">
        <v>690</v>
      </c>
      <c r="C15" s="745" t="s">
        <v>1193</v>
      </c>
      <c r="D15" s="745"/>
      <c r="E15" s="268">
        <v>25</v>
      </c>
      <c r="F15" s="268">
        <v>163</v>
      </c>
      <c r="G15" s="268">
        <f>+E15+F15</f>
        <v>188</v>
      </c>
      <c r="H15" s="268">
        <v>39</v>
      </c>
      <c r="I15" s="268"/>
      <c r="J15" s="268">
        <v>86</v>
      </c>
      <c r="K15" s="70" t="s">
        <v>1194</v>
      </c>
      <c r="L15" s="270">
        <v>125</v>
      </c>
      <c r="M15" s="268"/>
      <c r="N15" s="268"/>
      <c r="O15" s="268">
        <v>125</v>
      </c>
      <c r="P15" s="269" t="s">
        <v>1195</v>
      </c>
    </row>
    <row r="16" spans="1:16" ht="33" customHeight="1">
      <c r="A16" s="744"/>
      <c r="B16" s="70" t="s">
        <v>693</v>
      </c>
      <c r="C16" s="745" t="s">
        <v>1196</v>
      </c>
      <c r="D16" s="745"/>
      <c r="E16" s="268">
        <v>1021</v>
      </c>
      <c r="F16" s="268">
        <v>1324</v>
      </c>
      <c r="G16" s="268">
        <f t="shared" ref="G16:G21" si="0">+E16+F16</f>
        <v>2345</v>
      </c>
      <c r="H16" s="268">
        <v>1565</v>
      </c>
      <c r="I16" s="268">
        <v>330</v>
      </c>
      <c r="J16" s="268"/>
      <c r="K16" s="70" t="s">
        <v>692</v>
      </c>
      <c r="L16" s="268">
        <v>1235</v>
      </c>
      <c r="M16" s="268"/>
      <c r="N16" s="268"/>
      <c r="O16" s="268">
        <v>1049</v>
      </c>
      <c r="P16" s="269" t="s">
        <v>1197</v>
      </c>
    </row>
    <row r="17" spans="1:17" ht="33" customHeight="1">
      <c r="A17" s="744"/>
      <c r="B17" s="70" t="s">
        <v>687</v>
      </c>
      <c r="C17" s="745" t="s">
        <v>1198</v>
      </c>
      <c r="D17" s="745"/>
      <c r="E17" s="268">
        <v>928</v>
      </c>
      <c r="F17" s="268">
        <v>1585</v>
      </c>
      <c r="G17" s="268">
        <f t="shared" si="0"/>
        <v>2513</v>
      </c>
      <c r="H17" s="268">
        <v>737</v>
      </c>
      <c r="I17" s="268">
        <v>183</v>
      </c>
      <c r="J17" s="268"/>
      <c r="K17" s="70" t="s">
        <v>1199</v>
      </c>
      <c r="L17" s="268">
        <v>554</v>
      </c>
      <c r="M17" s="268"/>
      <c r="N17" s="268"/>
      <c r="O17" s="268">
        <v>502</v>
      </c>
      <c r="P17" s="269" t="s">
        <v>1200</v>
      </c>
    </row>
    <row r="18" spans="1:17" ht="33" customHeight="1">
      <c r="A18" s="744"/>
      <c r="B18" s="70" t="s">
        <v>685</v>
      </c>
      <c r="C18" s="745" t="s">
        <v>1201</v>
      </c>
      <c r="D18" s="745"/>
      <c r="E18" s="268">
        <v>232</v>
      </c>
      <c r="F18" s="268">
        <v>527</v>
      </c>
      <c r="G18" s="268">
        <f t="shared" si="0"/>
        <v>759</v>
      </c>
      <c r="H18" s="268">
        <v>603</v>
      </c>
      <c r="I18" s="268"/>
      <c r="J18" s="268">
        <v>300</v>
      </c>
      <c r="K18" s="70" t="s">
        <v>685</v>
      </c>
      <c r="L18" s="268">
        <v>903</v>
      </c>
      <c r="M18" s="268"/>
      <c r="N18" s="268"/>
      <c r="O18" s="268">
        <v>842</v>
      </c>
      <c r="P18" s="269" t="s">
        <v>1202</v>
      </c>
    </row>
    <row r="19" spans="1:17" ht="33" customHeight="1">
      <c r="A19" s="744"/>
      <c r="B19" s="70" t="s">
        <v>1203</v>
      </c>
      <c r="C19" s="745" t="s">
        <v>1204</v>
      </c>
      <c r="D19" s="745"/>
      <c r="E19" s="268">
        <v>161</v>
      </c>
      <c r="F19" s="268">
        <v>227</v>
      </c>
      <c r="G19" s="268">
        <f t="shared" si="0"/>
        <v>388</v>
      </c>
      <c r="H19" s="268">
        <v>350</v>
      </c>
      <c r="I19" s="268"/>
      <c r="J19" s="268"/>
      <c r="K19" s="70" t="s">
        <v>1203</v>
      </c>
      <c r="L19" s="268">
        <v>350</v>
      </c>
      <c r="M19" s="268"/>
      <c r="N19" s="268"/>
      <c r="O19" s="268">
        <v>347</v>
      </c>
      <c r="P19" s="269"/>
      <c r="Q19" s="271"/>
    </row>
    <row r="20" spans="1:17" ht="33" customHeight="1">
      <c r="A20" s="744"/>
      <c r="B20" s="70" t="s">
        <v>1205</v>
      </c>
      <c r="C20" s="745" t="s">
        <v>1206</v>
      </c>
      <c r="D20" s="745"/>
      <c r="E20" s="268"/>
      <c r="F20" s="268"/>
      <c r="G20" s="268">
        <f t="shared" si="0"/>
        <v>0</v>
      </c>
      <c r="H20" s="268">
        <v>0</v>
      </c>
      <c r="I20" s="268"/>
      <c r="J20" s="268"/>
      <c r="K20" s="746" t="s">
        <v>684</v>
      </c>
      <c r="L20" s="747">
        <v>565</v>
      </c>
      <c r="M20" s="268"/>
      <c r="N20" s="268"/>
      <c r="O20" s="748">
        <v>559</v>
      </c>
      <c r="P20" s="269"/>
    </row>
    <row r="21" spans="1:17" ht="33" customHeight="1">
      <c r="A21" s="744"/>
      <c r="B21" s="70" t="s">
        <v>1207</v>
      </c>
      <c r="C21" s="745" t="s">
        <v>164</v>
      </c>
      <c r="D21" s="745"/>
      <c r="E21" s="268">
        <v>13</v>
      </c>
      <c r="F21" s="268">
        <v>34</v>
      </c>
      <c r="G21" s="268">
        <f t="shared" si="0"/>
        <v>47</v>
      </c>
      <c r="H21" s="268">
        <v>29</v>
      </c>
      <c r="I21" s="268"/>
      <c r="J21" s="268"/>
      <c r="K21" s="746"/>
      <c r="L21" s="747"/>
      <c r="M21" s="268"/>
      <c r="N21" s="268"/>
      <c r="O21" s="749"/>
      <c r="P21" s="269"/>
    </row>
    <row r="22" spans="1:17" ht="33" customHeight="1">
      <c r="A22" s="744"/>
      <c r="B22" s="70" t="s">
        <v>684</v>
      </c>
      <c r="C22" s="745" t="s">
        <v>164</v>
      </c>
      <c r="D22" s="745"/>
      <c r="E22" s="268">
        <v>358</v>
      </c>
      <c r="F22" s="268">
        <v>784</v>
      </c>
      <c r="G22" s="268">
        <f>+E22+F22</f>
        <v>1142</v>
      </c>
      <c r="H22" s="268">
        <v>439</v>
      </c>
      <c r="I22" s="268"/>
      <c r="J22" s="268">
        <v>97</v>
      </c>
      <c r="K22" s="746"/>
      <c r="L22" s="747"/>
      <c r="M22" s="268"/>
      <c r="N22" s="268"/>
      <c r="O22" s="750"/>
      <c r="P22" s="269" t="s">
        <v>1208</v>
      </c>
    </row>
    <row r="23" spans="1:17" ht="33" customHeight="1">
      <c r="A23" s="744"/>
      <c r="B23" s="744" t="s">
        <v>1209</v>
      </c>
      <c r="C23" s="744"/>
      <c r="D23" s="744"/>
      <c r="E23" s="268">
        <f>SUM(E14:E22)</f>
        <v>2813</v>
      </c>
      <c r="F23" s="268">
        <f>SUM(F14:F22)</f>
        <v>4868</v>
      </c>
      <c r="G23" s="268">
        <f>SUM(E23:F23)</f>
        <v>7681</v>
      </c>
      <c r="H23" s="268">
        <f>SUM(H14:H22)</f>
        <v>3906</v>
      </c>
      <c r="I23" s="268">
        <f>SUM(I14:I22)</f>
        <v>513</v>
      </c>
      <c r="J23" s="268">
        <f>SUM(J14:J22)</f>
        <v>783</v>
      </c>
      <c r="K23" s="70" t="s">
        <v>1209</v>
      </c>
      <c r="L23" s="268">
        <f>SUM(L14:L22)</f>
        <v>4174</v>
      </c>
      <c r="M23" s="268"/>
      <c r="N23" s="268"/>
      <c r="O23" s="268">
        <f>SUM(O14:O22)</f>
        <v>3863</v>
      </c>
      <c r="P23" s="269"/>
    </row>
    <row r="24" spans="1:17" ht="63.75" customHeight="1">
      <c r="A24" s="736" t="s">
        <v>1210</v>
      </c>
      <c r="B24" s="736"/>
      <c r="C24" s="743" t="s">
        <v>1211</v>
      </c>
      <c r="D24" s="743"/>
      <c r="E24" s="264"/>
      <c r="F24" s="264"/>
      <c r="G24" s="264">
        <f>+E24+F24</f>
        <v>0</v>
      </c>
      <c r="H24" s="264">
        <v>0</v>
      </c>
      <c r="I24" s="264"/>
      <c r="J24" s="264"/>
      <c r="K24" s="262" t="s">
        <v>1210</v>
      </c>
      <c r="L24" s="264">
        <v>0</v>
      </c>
      <c r="M24" s="264"/>
      <c r="N24" s="264">
        <f>726+260+300+65</f>
        <v>1351</v>
      </c>
      <c r="O24" s="264">
        <f>712+260+300+65</f>
        <v>1337</v>
      </c>
      <c r="P24" s="265" t="s">
        <v>1212</v>
      </c>
    </row>
    <row r="25" spans="1:17" ht="33" customHeight="1">
      <c r="A25" s="736" t="s">
        <v>1213</v>
      </c>
      <c r="B25" s="736"/>
      <c r="C25" s="743" t="s">
        <v>1214</v>
      </c>
      <c r="D25" s="743"/>
      <c r="E25" s="264">
        <v>328</v>
      </c>
      <c r="F25" s="264">
        <v>369</v>
      </c>
      <c r="G25" s="264">
        <f>+E25+F25</f>
        <v>697</v>
      </c>
      <c r="H25" s="264">
        <v>431</v>
      </c>
      <c r="I25" s="264"/>
      <c r="J25" s="264">
        <v>209</v>
      </c>
      <c r="K25" s="262" t="s">
        <v>1215</v>
      </c>
      <c r="L25" s="264">
        <v>624</v>
      </c>
      <c r="M25" s="264"/>
      <c r="N25" s="264"/>
      <c r="O25" s="264">
        <v>618</v>
      </c>
      <c r="P25" s="265"/>
    </row>
    <row r="26" spans="1:17" ht="33" customHeight="1">
      <c r="A26" s="736" t="s">
        <v>1216</v>
      </c>
      <c r="B26" s="736"/>
      <c r="C26" s="743" t="s">
        <v>1217</v>
      </c>
      <c r="D26" s="743"/>
      <c r="E26" s="264"/>
      <c r="F26" s="264"/>
      <c r="G26" s="264">
        <f>+E26+F26</f>
        <v>0</v>
      </c>
      <c r="H26" s="751">
        <v>231</v>
      </c>
      <c r="I26" s="751"/>
      <c r="J26" s="751"/>
      <c r="K26" s="736" t="s">
        <v>1218</v>
      </c>
      <c r="L26" s="751">
        <v>227</v>
      </c>
      <c r="M26" s="751"/>
      <c r="N26" s="751"/>
      <c r="O26" s="751">
        <v>226</v>
      </c>
      <c r="P26" s="752"/>
    </row>
    <row r="27" spans="1:17" ht="33" customHeight="1">
      <c r="A27" s="736" t="s">
        <v>1219</v>
      </c>
      <c r="B27" s="736"/>
      <c r="C27" s="743" t="s">
        <v>1220</v>
      </c>
      <c r="D27" s="743"/>
      <c r="E27" s="264">
        <v>160</v>
      </c>
      <c r="F27" s="264">
        <v>196</v>
      </c>
      <c r="G27" s="264">
        <f>+E27+F27</f>
        <v>356</v>
      </c>
      <c r="H27" s="751"/>
      <c r="I27" s="751"/>
      <c r="J27" s="751"/>
      <c r="K27" s="736"/>
      <c r="L27" s="751"/>
      <c r="M27" s="751"/>
      <c r="N27" s="751"/>
      <c r="O27" s="751"/>
      <c r="P27" s="752"/>
    </row>
    <row r="28" spans="1:17" ht="33" customHeight="1">
      <c r="A28" s="736" t="s">
        <v>1221</v>
      </c>
      <c r="B28" s="736"/>
      <c r="C28" s="736"/>
      <c r="D28" s="736"/>
      <c r="E28" s="264">
        <f>SUM(E8:E11,E13:E22,E24:E27)</f>
        <v>42261</v>
      </c>
      <c r="F28" s="264">
        <f>SUM(F8:F11,F13:F22,F24:F27)</f>
        <v>43144</v>
      </c>
      <c r="G28" s="264">
        <f>SUM(E28:F28)</f>
        <v>85405</v>
      </c>
      <c r="H28" s="264">
        <f>SUM(H8:H11,H13:H22,H24:H27)</f>
        <v>37225</v>
      </c>
      <c r="I28" s="264">
        <f>SUM(I8:I11,I13:I22,I24:I27)</f>
        <v>5258</v>
      </c>
      <c r="J28" s="264">
        <f>SUM(J8:J11,J13:J22,J24:J27)</f>
        <v>992</v>
      </c>
      <c r="K28" s="262" t="s">
        <v>1221</v>
      </c>
      <c r="L28" s="264">
        <f>SUM(L8:L11,L13:L22,L24:L27)</f>
        <v>31958</v>
      </c>
      <c r="M28" s="264">
        <f>SUM(M8:M11,M13:M22,M24:M27)</f>
        <v>1351</v>
      </c>
      <c r="N28" s="264">
        <f>SUM(N8:N11,N13:N22,N24:N27)</f>
        <v>1351</v>
      </c>
      <c r="O28" s="264">
        <f>SUM(O8:O11,O13:O22,O24:O27)</f>
        <v>30356</v>
      </c>
      <c r="P28" s="272"/>
    </row>
    <row r="29" spans="1:17" ht="33" customHeight="1"/>
  </sheetData>
  <sheetProtection selectLockedCells="1" selectUnlockedCells="1"/>
  <mergeCells count="55">
    <mergeCell ref="N26:N27"/>
    <mergeCell ref="O26:O27"/>
    <mergeCell ref="P26:P27"/>
    <mergeCell ref="A27:B27"/>
    <mergeCell ref="C27:D27"/>
    <mergeCell ref="L26:L27"/>
    <mergeCell ref="M26:M27"/>
    <mergeCell ref="A28:D28"/>
    <mergeCell ref="H26:H27"/>
    <mergeCell ref="I26:I27"/>
    <mergeCell ref="J26:J27"/>
    <mergeCell ref="K26:K27"/>
    <mergeCell ref="A26:B26"/>
    <mergeCell ref="C26:D26"/>
    <mergeCell ref="B23:D23"/>
    <mergeCell ref="A24:B24"/>
    <mergeCell ref="C24:D24"/>
    <mergeCell ref="A25:B25"/>
    <mergeCell ref="C25:D25"/>
    <mergeCell ref="K20:K22"/>
    <mergeCell ref="L20:L22"/>
    <mergeCell ref="O20:O22"/>
    <mergeCell ref="C21:D21"/>
    <mergeCell ref="C22:D22"/>
    <mergeCell ref="B12:D12"/>
    <mergeCell ref="A13:B13"/>
    <mergeCell ref="C13:D13"/>
    <mergeCell ref="A14:A23"/>
    <mergeCell ref="C14:D14"/>
    <mergeCell ref="C15:D15"/>
    <mergeCell ref="C16:D16"/>
    <mergeCell ref="C17:D17"/>
    <mergeCell ref="C18:D18"/>
    <mergeCell ref="C19:D19"/>
    <mergeCell ref="A8:A12"/>
    <mergeCell ref="C8:D8"/>
    <mergeCell ref="C9:D9"/>
    <mergeCell ref="C10:D10"/>
    <mergeCell ref="C11:D11"/>
    <mergeCell ref="C20:D20"/>
    <mergeCell ref="K6:K7"/>
    <mergeCell ref="L6:L7"/>
    <mergeCell ref="M6:N6"/>
    <mergeCell ref="O6:O7"/>
    <mergeCell ref="P6:P7"/>
    <mergeCell ref="A1:E1"/>
    <mergeCell ref="A2:D2"/>
    <mergeCell ref="A3:P3"/>
    <mergeCell ref="A4:P4"/>
    <mergeCell ref="A5:P5"/>
    <mergeCell ref="A6:B6"/>
    <mergeCell ref="C6:D7"/>
    <mergeCell ref="E6:G6"/>
    <mergeCell ref="H6:H7"/>
    <mergeCell ref="I6:J6"/>
  </mergeCells>
  <phoneticPr fontId="1"/>
  <pageMargins left="0.78740157480314965" right="0.39370078740157483" top="0.39370078740157483" bottom="0.39370078740157483" header="0" footer="0"/>
  <pageSetup paperSize="9" scale="55" firstPageNumber="0" orientation="landscape" r:id="rId1"/>
  <headerFooter scaleWithDoc="0" alignWithMargins="0">
    <oddFooter>&amp;C&amp;"ＭＳ 明朝,標準"&amp;10－２４－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Layout" zoomScaleNormal="100" workbookViewId="0"/>
  </sheetViews>
  <sheetFormatPr defaultRowHeight="14.25"/>
  <cols>
    <col min="1" max="13" width="9" style="274"/>
    <col min="14" max="14" width="4.125" style="274" customWidth="1"/>
    <col min="15" max="15" width="3.5" style="274" customWidth="1"/>
    <col min="16" max="16384" width="9" style="274"/>
  </cols>
  <sheetData>
    <row r="1" spans="1:15">
      <c r="A1" s="273"/>
      <c r="B1" s="273"/>
      <c r="C1" s="273"/>
      <c r="D1" s="273"/>
      <c r="E1" s="273"/>
      <c r="F1" s="273"/>
      <c r="G1" s="273"/>
      <c r="H1" s="273"/>
      <c r="I1" s="273"/>
      <c r="J1" s="273"/>
      <c r="K1" s="273"/>
      <c r="L1" s="273"/>
      <c r="M1" s="273"/>
      <c r="N1" s="273"/>
      <c r="O1" s="273"/>
    </row>
    <row r="2" spans="1:15">
      <c r="A2" s="273"/>
      <c r="B2" s="273"/>
      <c r="C2" s="273"/>
      <c r="D2" s="273"/>
      <c r="E2" s="273"/>
      <c r="F2" s="273"/>
      <c r="G2" s="273"/>
      <c r="H2" s="273"/>
      <c r="I2" s="273"/>
      <c r="J2" s="273"/>
      <c r="K2" s="273"/>
      <c r="L2" s="273"/>
      <c r="M2" s="273"/>
      <c r="N2" s="273"/>
      <c r="O2" s="273"/>
    </row>
    <row r="3" spans="1:15">
      <c r="A3" s="273"/>
      <c r="B3" s="273"/>
      <c r="C3" s="273"/>
      <c r="D3" s="273"/>
      <c r="E3" s="273"/>
      <c r="F3" s="273"/>
      <c r="G3" s="273"/>
      <c r="H3" s="273"/>
      <c r="I3" s="273"/>
      <c r="J3" s="273"/>
      <c r="K3" s="273"/>
      <c r="L3" s="273"/>
      <c r="M3" s="273"/>
      <c r="N3" s="273"/>
      <c r="O3" s="273"/>
    </row>
    <row r="4" spans="1:15">
      <c r="A4" s="273"/>
      <c r="B4" s="273"/>
      <c r="C4" s="273"/>
      <c r="D4" s="273"/>
      <c r="E4" s="273"/>
      <c r="F4" s="273"/>
      <c r="G4" s="273"/>
      <c r="H4" s="273"/>
      <c r="I4" s="273"/>
      <c r="J4" s="273"/>
      <c r="K4" s="273"/>
      <c r="L4" s="273"/>
      <c r="M4" s="273"/>
      <c r="N4" s="273"/>
      <c r="O4" s="273"/>
    </row>
    <row r="5" spans="1:15">
      <c r="A5" s="273"/>
      <c r="B5" s="273"/>
      <c r="C5" s="273"/>
      <c r="D5" s="273"/>
      <c r="E5" s="273"/>
      <c r="F5" s="273"/>
      <c r="G5" s="273"/>
      <c r="H5" s="273"/>
      <c r="I5" s="273"/>
      <c r="J5" s="273"/>
      <c r="K5" s="273"/>
      <c r="L5" s="273"/>
      <c r="M5" s="273"/>
      <c r="N5" s="273"/>
      <c r="O5" s="273"/>
    </row>
    <row r="6" spans="1:15">
      <c r="A6" s="273"/>
      <c r="B6" s="273"/>
      <c r="C6" s="273"/>
      <c r="D6" s="273"/>
      <c r="E6" s="273"/>
      <c r="F6" s="273"/>
      <c r="G6" s="273"/>
      <c r="H6" s="273"/>
      <c r="I6" s="273"/>
      <c r="J6" s="273"/>
      <c r="K6" s="273"/>
      <c r="L6" s="273"/>
      <c r="M6" s="273"/>
      <c r="N6" s="273"/>
      <c r="O6" s="273"/>
    </row>
    <row r="7" spans="1:15">
      <c r="A7" s="273"/>
      <c r="B7" s="273"/>
      <c r="C7" s="273"/>
      <c r="D7" s="273"/>
      <c r="E7" s="273"/>
      <c r="F7" s="273"/>
      <c r="G7" s="273"/>
      <c r="H7" s="273"/>
      <c r="I7" s="273"/>
      <c r="J7" s="273"/>
      <c r="K7" s="273"/>
      <c r="L7" s="273"/>
      <c r="M7" s="273"/>
      <c r="N7" s="273"/>
      <c r="O7" s="273"/>
    </row>
    <row r="8" spans="1:15">
      <c r="A8" s="273"/>
      <c r="B8" s="273"/>
      <c r="C8" s="273"/>
      <c r="D8" s="273"/>
      <c r="E8" s="273"/>
      <c r="F8" s="273"/>
      <c r="G8" s="273"/>
      <c r="H8" s="273"/>
      <c r="I8" s="273"/>
      <c r="J8" s="273"/>
      <c r="K8" s="273"/>
      <c r="L8" s="273"/>
      <c r="M8" s="273"/>
      <c r="N8" s="273"/>
      <c r="O8" s="273"/>
    </row>
    <row r="9" spans="1:15">
      <c r="A9" s="273"/>
      <c r="B9" s="273"/>
      <c r="C9" s="273"/>
      <c r="D9" s="273"/>
      <c r="E9" s="273"/>
      <c r="F9" s="273"/>
      <c r="G9" s="273"/>
      <c r="H9" s="273"/>
      <c r="I9" s="273"/>
      <c r="J9" s="273"/>
      <c r="K9" s="273"/>
      <c r="L9" s="273"/>
      <c r="M9" s="273"/>
      <c r="N9" s="273"/>
      <c r="O9" s="273"/>
    </row>
    <row r="10" spans="1:15">
      <c r="A10" s="273"/>
      <c r="B10" s="273"/>
      <c r="C10" s="273"/>
      <c r="D10" s="273"/>
      <c r="E10" s="273"/>
      <c r="F10" s="273"/>
      <c r="G10" s="273"/>
      <c r="H10" s="273"/>
      <c r="I10" s="273"/>
      <c r="J10" s="273"/>
      <c r="K10" s="273"/>
      <c r="L10" s="273"/>
      <c r="M10" s="273"/>
      <c r="N10" s="273"/>
      <c r="O10" s="273"/>
    </row>
    <row r="11" spans="1:15">
      <c r="A11" s="273"/>
      <c r="B11" s="273"/>
      <c r="C11" s="273"/>
      <c r="D11" s="273"/>
      <c r="E11" s="273"/>
      <c r="F11" s="273"/>
      <c r="G11" s="273"/>
      <c r="H11" s="273"/>
      <c r="I11" s="273"/>
      <c r="J11" s="273"/>
      <c r="K11" s="273"/>
      <c r="L11" s="273"/>
      <c r="M11" s="273"/>
      <c r="N11" s="273"/>
      <c r="O11" s="273"/>
    </row>
    <row r="12" spans="1:15">
      <c r="A12" s="273"/>
      <c r="B12" s="273"/>
      <c r="C12" s="273"/>
      <c r="D12" s="273"/>
      <c r="E12" s="273"/>
      <c r="F12" s="273"/>
      <c r="G12" s="273"/>
      <c r="H12" s="273"/>
      <c r="I12" s="273"/>
      <c r="J12" s="273"/>
      <c r="K12" s="273"/>
      <c r="L12" s="273"/>
      <c r="M12" s="273"/>
      <c r="N12" s="273"/>
      <c r="O12" s="273"/>
    </row>
    <row r="13" spans="1:15">
      <c r="A13" s="273"/>
      <c r="B13" s="273"/>
      <c r="C13" s="273"/>
      <c r="D13" s="273"/>
      <c r="E13" s="273"/>
      <c r="F13" s="273"/>
      <c r="G13" s="273"/>
      <c r="H13" s="273"/>
      <c r="I13" s="273"/>
      <c r="J13" s="273"/>
      <c r="K13" s="273"/>
      <c r="L13" s="273"/>
      <c r="M13" s="273"/>
      <c r="N13" s="273"/>
      <c r="O13" s="273"/>
    </row>
    <row r="14" spans="1:15">
      <c r="A14" s="273"/>
      <c r="B14" s="273"/>
      <c r="C14" s="273"/>
      <c r="D14" s="273"/>
      <c r="E14" s="273"/>
      <c r="F14" s="273"/>
      <c r="G14" s="273"/>
      <c r="H14" s="273"/>
      <c r="I14" s="273"/>
      <c r="J14" s="273"/>
      <c r="K14" s="273"/>
      <c r="L14" s="273"/>
      <c r="M14" s="273"/>
      <c r="N14" s="273"/>
      <c r="O14" s="273"/>
    </row>
    <row r="15" spans="1:15">
      <c r="A15" s="273"/>
      <c r="B15" s="273"/>
      <c r="C15" s="273"/>
      <c r="D15" s="273"/>
      <c r="E15" s="273"/>
      <c r="F15" s="273"/>
      <c r="G15" s="273"/>
      <c r="H15" s="273"/>
      <c r="I15" s="273"/>
      <c r="J15" s="273"/>
      <c r="K15" s="273"/>
      <c r="L15" s="273"/>
      <c r="M15" s="273"/>
      <c r="N15" s="273"/>
      <c r="O15" s="273"/>
    </row>
    <row r="16" spans="1:15">
      <c r="A16" s="273"/>
      <c r="B16" s="273"/>
      <c r="C16" s="273"/>
      <c r="D16" s="273"/>
      <c r="E16" s="273"/>
      <c r="F16" s="273"/>
      <c r="G16" s="273"/>
      <c r="H16" s="273"/>
      <c r="I16" s="273"/>
      <c r="J16" s="273"/>
      <c r="K16" s="273"/>
      <c r="L16" s="273"/>
      <c r="M16" s="273"/>
      <c r="N16" s="273"/>
      <c r="O16" s="273"/>
    </row>
    <row r="17" spans="1:15">
      <c r="A17" s="273"/>
      <c r="B17" s="273"/>
      <c r="C17" s="273"/>
      <c r="D17" s="273"/>
      <c r="E17" s="273"/>
      <c r="F17" s="273"/>
      <c r="G17" s="273"/>
      <c r="H17" s="273"/>
      <c r="I17" s="273"/>
      <c r="J17" s="273"/>
      <c r="K17" s="273"/>
      <c r="L17" s="273"/>
      <c r="M17" s="273"/>
      <c r="N17" s="273"/>
      <c r="O17" s="273"/>
    </row>
    <row r="18" spans="1:15">
      <c r="A18" s="273"/>
      <c r="B18" s="273"/>
      <c r="C18" s="273"/>
      <c r="D18" s="273"/>
      <c r="E18" s="273"/>
      <c r="F18" s="273"/>
      <c r="G18" s="273"/>
      <c r="H18" s="273"/>
      <c r="I18" s="273"/>
      <c r="J18" s="273"/>
      <c r="K18" s="273"/>
      <c r="L18" s="273"/>
      <c r="M18" s="273"/>
      <c r="N18" s="273"/>
      <c r="O18" s="273"/>
    </row>
    <row r="19" spans="1:15">
      <c r="A19" s="273"/>
      <c r="B19" s="273"/>
      <c r="C19" s="273"/>
      <c r="D19" s="273"/>
      <c r="E19" s="273"/>
      <c r="F19" s="273"/>
      <c r="G19" s="273"/>
      <c r="H19" s="273"/>
      <c r="I19" s="273"/>
      <c r="J19" s="273"/>
      <c r="K19" s="273"/>
      <c r="L19" s="273"/>
      <c r="M19" s="273"/>
      <c r="N19" s="273"/>
      <c r="O19" s="273"/>
    </row>
    <row r="20" spans="1:15">
      <c r="A20" s="273"/>
      <c r="B20" s="273"/>
      <c r="C20" s="273"/>
      <c r="D20" s="273"/>
      <c r="E20" s="273"/>
      <c r="F20" s="273"/>
      <c r="G20" s="273"/>
      <c r="H20" s="273"/>
      <c r="I20" s="273"/>
      <c r="J20" s="273"/>
      <c r="K20" s="273"/>
      <c r="L20" s="273"/>
      <c r="M20" s="273"/>
      <c r="N20" s="273"/>
      <c r="O20" s="273"/>
    </row>
    <row r="21" spans="1:15">
      <c r="A21" s="273"/>
      <c r="B21" s="273"/>
      <c r="C21" s="273"/>
      <c r="D21" s="273"/>
      <c r="E21" s="273"/>
      <c r="F21" s="273"/>
      <c r="G21" s="273"/>
      <c r="H21" s="273"/>
      <c r="I21" s="273"/>
      <c r="J21" s="273"/>
      <c r="K21" s="273"/>
      <c r="L21" s="273"/>
      <c r="M21" s="273"/>
      <c r="N21" s="273"/>
      <c r="O21" s="273"/>
    </row>
    <row r="22" spans="1:15">
      <c r="A22" s="273"/>
      <c r="B22" s="273"/>
      <c r="C22" s="273"/>
      <c r="D22" s="273"/>
      <c r="E22" s="273"/>
      <c r="F22" s="273"/>
      <c r="G22" s="273"/>
      <c r="H22" s="273"/>
      <c r="I22" s="273"/>
      <c r="J22" s="273"/>
      <c r="K22" s="273"/>
      <c r="L22" s="273"/>
      <c r="M22" s="273"/>
      <c r="N22" s="273"/>
      <c r="O22" s="273"/>
    </row>
    <row r="23" spans="1:15">
      <c r="A23" s="273"/>
      <c r="B23" s="273"/>
      <c r="C23" s="273"/>
      <c r="D23" s="273"/>
      <c r="E23" s="273"/>
      <c r="F23" s="273"/>
      <c r="G23" s="273"/>
      <c r="H23" s="273"/>
      <c r="I23" s="273"/>
      <c r="J23" s="273"/>
      <c r="K23" s="273"/>
      <c r="L23" s="273"/>
      <c r="M23" s="273"/>
      <c r="N23" s="273"/>
      <c r="O23" s="273"/>
    </row>
    <row r="24" spans="1:15">
      <c r="A24" s="273"/>
      <c r="B24" s="273"/>
      <c r="C24" s="273"/>
      <c r="D24" s="273"/>
      <c r="E24" s="273"/>
      <c r="F24" s="273"/>
      <c r="G24" s="273"/>
      <c r="H24" s="273"/>
      <c r="I24" s="273"/>
      <c r="J24" s="273"/>
      <c r="K24" s="273"/>
      <c r="L24" s="273"/>
      <c r="M24" s="273"/>
      <c r="N24" s="273"/>
      <c r="O24" s="273"/>
    </row>
    <row r="25" spans="1:15">
      <c r="A25" s="273"/>
      <c r="B25" s="273"/>
      <c r="C25" s="273"/>
      <c r="D25" s="273"/>
      <c r="E25" s="273"/>
      <c r="F25" s="273"/>
      <c r="G25" s="273"/>
      <c r="H25" s="273"/>
      <c r="I25" s="273"/>
      <c r="J25" s="273"/>
      <c r="K25" s="273"/>
      <c r="L25" s="273"/>
      <c r="M25" s="273"/>
      <c r="N25" s="273"/>
      <c r="O25" s="273"/>
    </row>
    <row r="26" spans="1:15">
      <c r="A26" s="273"/>
      <c r="B26" s="273"/>
      <c r="C26" s="273"/>
      <c r="D26" s="273"/>
      <c r="E26" s="273"/>
      <c r="F26" s="273"/>
      <c r="G26" s="273"/>
      <c r="H26" s="273"/>
      <c r="I26" s="273"/>
      <c r="J26" s="273"/>
      <c r="K26" s="273"/>
      <c r="L26" s="273"/>
      <c r="M26" s="273"/>
      <c r="N26" s="273"/>
      <c r="O26" s="273"/>
    </row>
    <row r="27" spans="1:15">
      <c r="A27" s="273"/>
      <c r="B27" s="273"/>
      <c r="C27" s="273"/>
      <c r="D27" s="273"/>
      <c r="E27" s="273"/>
      <c r="F27" s="273"/>
      <c r="G27" s="273"/>
      <c r="H27" s="273"/>
      <c r="I27" s="273"/>
      <c r="J27" s="273"/>
      <c r="K27" s="273"/>
      <c r="L27" s="273"/>
      <c r="M27" s="273"/>
      <c r="N27" s="273"/>
      <c r="O27" s="273"/>
    </row>
    <row r="28" spans="1:15">
      <c r="A28" s="273"/>
      <c r="B28" s="273"/>
      <c r="C28" s="273"/>
      <c r="D28" s="273"/>
      <c r="E28" s="273"/>
      <c r="F28" s="273"/>
      <c r="G28" s="273"/>
      <c r="H28" s="273"/>
      <c r="I28" s="273"/>
      <c r="J28" s="273"/>
      <c r="K28" s="273"/>
      <c r="L28" s="273"/>
      <c r="M28" s="273"/>
      <c r="N28" s="273"/>
      <c r="O28" s="273"/>
    </row>
    <row r="29" spans="1:15">
      <c r="A29" s="273"/>
      <c r="B29" s="273"/>
      <c r="C29" s="273"/>
      <c r="D29" s="273"/>
      <c r="E29" s="273"/>
      <c r="F29" s="273"/>
      <c r="G29" s="273"/>
      <c r="H29" s="273"/>
      <c r="I29" s="273"/>
      <c r="J29" s="273"/>
      <c r="K29" s="273"/>
      <c r="L29" s="273"/>
      <c r="M29" s="273"/>
      <c r="N29" s="273"/>
      <c r="O29" s="273"/>
    </row>
    <row r="30" spans="1:15">
      <c r="A30" s="273"/>
      <c r="B30" s="273"/>
      <c r="C30" s="273"/>
      <c r="D30" s="273"/>
      <c r="E30" s="273"/>
      <c r="F30" s="273"/>
      <c r="G30" s="273"/>
      <c r="H30" s="273"/>
      <c r="I30" s="273"/>
      <c r="J30" s="273"/>
      <c r="K30" s="273"/>
      <c r="L30" s="273"/>
      <c r="M30" s="273"/>
      <c r="N30" s="273"/>
      <c r="O30" s="273"/>
    </row>
    <row r="31" spans="1:15">
      <c r="A31" s="273"/>
      <c r="B31" s="273"/>
      <c r="C31" s="273"/>
      <c r="D31" s="273"/>
      <c r="E31" s="273"/>
      <c r="F31" s="273"/>
      <c r="G31" s="273"/>
      <c r="H31" s="273"/>
      <c r="I31" s="273"/>
      <c r="J31" s="273"/>
      <c r="K31" s="273"/>
      <c r="L31" s="273"/>
      <c r="M31" s="273"/>
      <c r="N31" s="273"/>
      <c r="O31" s="273"/>
    </row>
    <row r="32" spans="1:15">
      <c r="A32" s="273"/>
      <c r="B32" s="273"/>
      <c r="C32" s="273"/>
      <c r="D32" s="273"/>
      <c r="E32" s="273"/>
      <c r="F32" s="273"/>
      <c r="G32" s="273"/>
      <c r="H32" s="273"/>
      <c r="I32" s="273"/>
      <c r="J32" s="273"/>
      <c r="K32" s="273"/>
      <c r="L32" s="273"/>
      <c r="M32" s="273"/>
      <c r="N32" s="273"/>
      <c r="O32" s="273"/>
    </row>
    <row r="33" spans="1:15">
      <c r="A33" s="273"/>
      <c r="B33" s="273"/>
      <c r="C33" s="273"/>
      <c r="D33" s="273"/>
      <c r="E33" s="273"/>
      <c r="F33" s="273"/>
      <c r="G33" s="273"/>
      <c r="H33" s="273"/>
      <c r="I33" s="273"/>
      <c r="J33" s="273"/>
      <c r="K33" s="273"/>
      <c r="L33" s="273"/>
      <c r="M33" s="273"/>
      <c r="N33" s="273"/>
      <c r="O33" s="273"/>
    </row>
    <row r="34" spans="1:15">
      <c r="A34" s="273"/>
      <c r="B34" s="273"/>
      <c r="C34" s="273"/>
      <c r="D34" s="273"/>
      <c r="E34" s="273"/>
      <c r="F34" s="273"/>
      <c r="G34" s="273"/>
      <c r="H34" s="273"/>
      <c r="I34" s="273"/>
      <c r="J34" s="273"/>
      <c r="K34" s="273"/>
      <c r="L34" s="273"/>
      <c r="M34" s="273"/>
      <c r="N34" s="273"/>
      <c r="O34" s="273"/>
    </row>
    <row r="35" spans="1:15">
      <c r="A35" s="273"/>
      <c r="B35" s="273"/>
      <c r="C35" s="273"/>
      <c r="D35" s="273"/>
      <c r="E35" s="273"/>
      <c r="F35" s="273"/>
      <c r="G35" s="273"/>
      <c r="H35" s="273"/>
      <c r="I35" s="273"/>
      <c r="J35" s="273"/>
      <c r="K35" s="273"/>
      <c r="L35" s="273"/>
      <c r="M35" s="273"/>
      <c r="N35" s="273"/>
      <c r="O35" s="273"/>
    </row>
    <row r="36" spans="1:15">
      <c r="A36" s="273"/>
      <c r="B36" s="273"/>
      <c r="C36" s="273"/>
      <c r="D36" s="273"/>
      <c r="E36" s="273"/>
      <c r="F36" s="273"/>
      <c r="G36" s="273"/>
      <c r="H36" s="273"/>
      <c r="I36" s="273"/>
      <c r="J36" s="273"/>
      <c r="K36" s="273"/>
      <c r="L36" s="273"/>
      <c r="M36" s="273"/>
      <c r="N36" s="273"/>
      <c r="O36" s="273"/>
    </row>
    <row r="37" spans="1:15">
      <c r="A37" s="273"/>
      <c r="B37" s="273"/>
      <c r="C37" s="273"/>
      <c r="D37" s="273"/>
      <c r="E37" s="273"/>
      <c r="F37" s="273"/>
      <c r="G37" s="273"/>
      <c r="H37" s="273"/>
      <c r="I37" s="273"/>
      <c r="J37" s="273"/>
      <c r="K37" s="273"/>
      <c r="L37" s="273"/>
      <c r="M37" s="273"/>
      <c r="N37" s="273"/>
      <c r="O37" s="273"/>
    </row>
    <row r="38" spans="1:15">
      <c r="A38" s="273"/>
      <c r="B38" s="273"/>
      <c r="C38" s="273"/>
      <c r="D38" s="273"/>
      <c r="E38" s="273"/>
      <c r="F38" s="273"/>
      <c r="G38" s="273"/>
      <c r="H38" s="273"/>
      <c r="I38" s="273"/>
      <c r="J38" s="273"/>
      <c r="K38" s="273"/>
      <c r="L38" s="273"/>
      <c r="M38" s="273"/>
      <c r="N38" s="273"/>
      <c r="O38" s="273"/>
    </row>
    <row r="39" spans="1:15">
      <c r="A39" s="273"/>
      <c r="B39" s="273"/>
      <c r="C39" s="273"/>
      <c r="D39" s="273"/>
      <c r="E39" s="273"/>
      <c r="F39" s="273"/>
      <c r="G39" s="273"/>
      <c r="H39" s="273"/>
      <c r="I39" s="273"/>
      <c r="J39" s="273"/>
      <c r="K39" s="273"/>
      <c r="L39" s="273"/>
      <c r="M39" s="273"/>
      <c r="N39" s="273"/>
      <c r="O39" s="273"/>
    </row>
    <row r="40" spans="1:15">
      <c r="A40" s="273"/>
      <c r="B40" s="273"/>
      <c r="C40" s="273"/>
      <c r="D40" s="273"/>
      <c r="E40" s="273"/>
      <c r="F40" s="273"/>
      <c r="G40" s="273"/>
      <c r="H40" s="273"/>
      <c r="I40" s="273"/>
      <c r="J40" s="273"/>
      <c r="K40" s="273"/>
      <c r="L40" s="273"/>
      <c r="M40" s="273"/>
      <c r="N40" s="273"/>
      <c r="O40" s="273"/>
    </row>
  </sheetData>
  <phoneticPr fontId="1"/>
  <pageMargins left="0.78740157480314965" right="0.39370078740157483" top="0.39370078740157483" bottom="0.39370078740157483" header="0" footer="0"/>
  <pageSetup paperSize="9" orientation="landscape" r:id="rId1"/>
  <headerFooter scaleWithDoc="0" alignWithMargins="0">
    <oddFooter>&amp;C&amp;"ＭＳ 明朝,標準"&amp;10－２５－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Layout" zoomScaleNormal="90" zoomScaleSheetLayoutView="80" workbookViewId="0"/>
  </sheetViews>
  <sheetFormatPr defaultRowHeight="14.25"/>
  <cols>
    <col min="1" max="2" width="6.125" style="58" customWidth="1"/>
    <col min="3" max="4" width="9" style="58" customWidth="1"/>
    <col min="5" max="11" width="9.25" style="58" customWidth="1"/>
    <col min="12" max="12" width="7.125" style="58" customWidth="1"/>
    <col min="13" max="13" width="15.625" style="58" customWidth="1"/>
    <col min="14" max="14" width="18.875" style="58" customWidth="1"/>
    <col min="15" max="16384" width="9" style="58"/>
  </cols>
  <sheetData>
    <row r="1" spans="1:14" s="63" customFormat="1" ht="21" customHeight="1">
      <c r="N1" s="275"/>
    </row>
    <row r="2" spans="1:14" ht="30" customHeight="1">
      <c r="A2" s="276" t="s">
        <v>1222</v>
      </c>
      <c r="B2" s="753" t="s">
        <v>1223</v>
      </c>
      <c r="C2" s="754"/>
      <c r="D2" s="754"/>
      <c r="E2" s="754"/>
      <c r="N2" s="277" t="s">
        <v>1224</v>
      </c>
    </row>
    <row r="3" spans="1:14" ht="45" customHeight="1">
      <c r="A3" s="553" t="s">
        <v>1225</v>
      </c>
      <c r="B3" s="553"/>
      <c r="C3" s="553" t="s">
        <v>1226</v>
      </c>
      <c r="D3" s="553"/>
      <c r="E3" s="553" t="s">
        <v>1227</v>
      </c>
      <c r="F3" s="553"/>
      <c r="G3" s="553" t="s">
        <v>1228</v>
      </c>
      <c r="H3" s="553"/>
      <c r="I3" s="64" t="s">
        <v>1229</v>
      </c>
      <c r="J3" s="64" t="s">
        <v>647</v>
      </c>
      <c r="K3" s="553" t="s">
        <v>1230</v>
      </c>
      <c r="L3" s="553"/>
      <c r="M3" s="553"/>
      <c r="N3" s="553"/>
    </row>
    <row r="4" spans="1:14" ht="45" customHeight="1">
      <c r="A4" s="756">
        <v>4</v>
      </c>
      <c r="B4" s="553"/>
      <c r="C4" s="552" t="s">
        <v>408</v>
      </c>
      <c r="D4" s="553"/>
      <c r="E4" s="552" t="s">
        <v>408</v>
      </c>
      <c r="F4" s="553"/>
      <c r="G4" s="552" t="s">
        <v>408</v>
      </c>
      <c r="H4" s="553"/>
      <c r="I4" s="278">
        <v>0</v>
      </c>
      <c r="J4" s="278">
        <v>0</v>
      </c>
      <c r="K4" s="757" t="s">
        <v>1231</v>
      </c>
      <c r="L4" s="758"/>
      <c r="M4" s="758"/>
      <c r="N4" s="758"/>
    </row>
    <row r="5" spans="1:14" ht="27.75" customHeight="1">
      <c r="A5" s="59"/>
      <c r="B5" s="59"/>
      <c r="C5" s="59"/>
      <c r="D5" s="59"/>
      <c r="E5" s="59"/>
      <c r="F5" s="59"/>
      <c r="G5" s="59"/>
      <c r="H5" s="59"/>
      <c r="I5" s="59"/>
      <c r="J5" s="59"/>
      <c r="K5" s="279"/>
      <c r="L5" s="279"/>
      <c r="M5" s="279"/>
      <c r="N5" s="279"/>
    </row>
    <row r="6" spans="1:14" ht="20.100000000000001" customHeight="1">
      <c r="A6" s="280" t="s">
        <v>1232</v>
      </c>
      <c r="B6" s="280" t="s">
        <v>1233</v>
      </c>
      <c r="C6" s="280"/>
      <c r="D6" s="280"/>
      <c r="E6" s="63"/>
      <c r="F6" s="63"/>
      <c r="G6" s="63"/>
      <c r="H6" s="63"/>
      <c r="I6" s="63"/>
      <c r="J6" s="63"/>
      <c r="K6" s="63"/>
      <c r="L6" s="63"/>
      <c r="M6" s="63"/>
      <c r="N6" s="281" t="s">
        <v>1234</v>
      </c>
    </row>
    <row r="7" spans="1:14" ht="21.95" customHeight="1">
      <c r="A7" s="282"/>
      <c r="B7" s="283" t="s">
        <v>1235</v>
      </c>
      <c r="C7" s="755" t="s">
        <v>1236</v>
      </c>
      <c r="D7" s="755" t="s">
        <v>1237</v>
      </c>
      <c r="E7" s="553" t="s">
        <v>1238</v>
      </c>
      <c r="F7" s="553"/>
      <c r="G7" s="553"/>
      <c r="H7" s="553"/>
      <c r="I7" s="553"/>
      <c r="J7" s="553" t="s">
        <v>1239</v>
      </c>
      <c r="K7" s="553" t="s">
        <v>1230</v>
      </c>
      <c r="L7" s="553"/>
      <c r="M7" s="553"/>
      <c r="N7" s="553"/>
    </row>
    <row r="8" spans="1:14" ht="21.95" customHeight="1">
      <c r="A8" s="284" t="s">
        <v>1240</v>
      </c>
      <c r="B8" s="285"/>
      <c r="C8" s="755"/>
      <c r="D8" s="755"/>
      <c r="E8" s="109" t="s">
        <v>1241</v>
      </c>
      <c r="F8" s="109" t="s">
        <v>1242</v>
      </c>
      <c r="G8" s="109" t="s">
        <v>1243</v>
      </c>
      <c r="H8" s="109" t="s">
        <v>1244</v>
      </c>
      <c r="I8" s="109" t="s">
        <v>1245</v>
      </c>
      <c r="J8" s="553"/>
      <c r="K8" s="553"/>
      <c r="L8" s="553"/>
      <c r="M8" s="553"/>
      <c r="N8" s="553"/>
    </row>
    <row r="9" spans="1:14" ht="45" customHeight="1">
      <c r="A9" s="756">
        <v>4</v>
      </c>
      <c r="B9" s="553"/>
      <c r="C9" s="286">
        <v>27.3</v>
      </c>
      <c r="D9" s="286">
        <v>39</v>
      </c>
      <c r="E9" s="286">
        <v>18.600000000000001</v>
      </c>
      <c r="F9" s="286">
        <v>28.4</v>
      </c>
      <c r="G9" s="286">
        <v>22</v>
      </c>
      <c r="H9" s="286">
        <v>29.1</v>
      </c>
      <c r="I9" s="286">
        <v>61.9</v>
      </c>
      <c r="J9" s="287">
        <f>SUM(C9:I9)</f>
        <v>226.3</v>
      </c>
      <c r="K9" s="759" t="s">
        <v>1246</v>
      </c>
      <c r="L9" s="760"/>
      <c r="M9" s="760"/>
      <c r="N9" s="761"/>
    </row>
    <row r="10" spans="1:14" ht="28.5" customHeight="1">
      <c r="A10" s="59"/>
      <c r="B10" s="59"/>
      <c r="C10" s="288"/>
      <c r="D10" s="288"/>
      <c r="E10" s="288"/>
      <c r="F10" s="288"/>
      <c r="G10" s="288"/>
      <c r="H10" s="288"/>
      <c r="I10" s="288"/>
      <c r="J10" s="289"/>
      <c r="M10" s="290"/>
      <c r="N10" s="59"/>
    </row>
    <row r="11" spans="1:14" ht="20.100000000000001" customHeight="1">
      <c r="A11" s="280" t="s">
        <v>1247</v>
      </c>
      <c r="B11" s="291" t="s">
        <v>1248</v>
      </c>
      <c r="C11" s="280"/>
      <c r="D11" s="280"/>
      <c r="E11" s="63"/>
      <c r="F11" s="63"/>
      <c r="G11" s="63"/>
      <c r="H11" s="63"/>
      <c r="I11" s="63"/>
      <c r="J11" s="63"/>
      <c r="K11" s="63"/>
      <c r="L11" s="63"/>
      <c r="M11" s="63"/>
      <c r="N11" s="281" t="s">
        <v>1249</v>
      </c>
    </row>
    <row r="12" spans="1:14" ht="21.75" customHeight="1">
      <c r="A12" s="292"/>
      <c r="B12" s="293" t="s">
        <v>1250</v>
      </c>
      <c r="C12" s="553" t="s">
        <v>1251</v>
      </c>
      <c r="D12" s="553"/>
      <c r="E12" s="553" t="s">
        <v>1252</v>
      </c>
      <c r="F12" s="553"/>
      <c r="G12" s="553" t="s">
        <v>1253</v>
      </c>
      <c r="H12" s="553"/>
      <c r="I12" s="762" t="s">
        <v>1254</v>
      </c>
      <c r="J12" s="762"/>
      <c r="K12" s="553" t="s">
        <v>1255</v>
      </c>
      <c r="L12" s="553"/>
      <c r="M12" s="553" t="s">
        <v>1256</v>
      </c>
      <c r="N12" s="553"/>
    </row>
    <row r="13" spans="1:14" ht="21.75" customHeight="1">
      <c r="A13" s="294" t="s">
        <v>1257</v>
      </c>
      <c r="B13" s="295"/>
      <c r="C13" s="553"/>
      <c r="D13" s="553"/>
      <c r="E13" s="553"/>
      <c r="F13" s="553"/>
      <c r="G13" s="553"/>
      <c r="H13" s="553"/>
      <c r="I13" s="762"/>
      <c r="J13" s="762"/>
      <c r="K13" s="553"/>
      <c r="L13" s="553"/>
      <c r="M13" s="553"/>
      <c r="N13" s="553"/>
    </row>
    <row r="14" spans="1:14" ht="45" customHeight="1">
      <c r="A14" s="763">
        <v>4</v>
      </c>
      <c r="B14" s="764"/>
      <c r="C14" s="765">
        <v>30.7</v>
      </c>
      <c r="D14" s="765"/>
      <c r="E14" s="766">
        <v>35.5</v>
      </c>
      <c r="F14" s="766"/>
      <c r="G14" s="766">
        <v>31.9</v>
      </c>
      <c r="H14" s="766"/>
      <c r="I14" s="766">
        <v>31.9</v>
      </c>
      <c r="J14" s="766"/>
      <c r="K14" s="765">
        <f>SUM(C14+E14+G14+I14)</f>
        <v>130</v>
      </c>
      <c r="L14" s="765"/>
      <c r="M14" s="767" t="s">
        <v>1258</v>
      </c>
      <c r="N14" s="768"/>
    </row>
    <row r="15" spans="1:14" ht="28.5" customHeight="1">
      <c r="A15" s="59"/>
      <c r="B15" s="59"/>
      <c r="C15" s="296"/>
      <c r="D15" s="296"/>
      <c r="E15" s="297"/>
      <c r="F15" s="297"/>
      <c r="G15" s="297"/>
      <c r="H15" s="297"/>
      <c r="I15" s="297"/>
      <c r="J15" s="297"/>
      <c r="K15" s="296"/>
      <c r="L15" s="296"/>
      <c r="M15" s="298"/>
      <c r="N15" s="279"/>
    </row>
    <row r="16" spans="1:14" ht="20.100000000000001" customHeight="1">
      <c r="A16" s="280" t="s">
        <v>1259</v>
      </c>
      <c r="B16" s="291" t="s">
        <v>1260</v>
      </c>
      <c r="C16" s="280"/>
      <c r="D16" s="280"/>
      <c r="E16" s="63"/>
      <c r="F16" s="63"/>
      <c r="G16" s="63"/>
      <c r="H16" s="63"/>
      <c r="I16" s="63"/>
      <c r="J16" s="63"/>
      <c r="K16" s="63"/>
      <c r="L16" s="63"/>
      <c r="M16" s="63"/>
      <c r="N16" s="281" t="s">
        <v>1249</v>
      </c>
    </row>
    <row r="17" spans="1:14" ht="21.75" customHeight="1">
      <c r="A17" s="292"/>
      <c r="B17" s="293" t="s">
        <v>1250</v>
      </c>
      <c r="C17" s="552" t="s">
        <v>1261</v>
      </c>
      <c r="D17" s="553"/>
      <c r="E17" s="553" t="s">
        <v>1252</v>
      </c>
      <c r="F17" s="553"/>
      <c r="G17" s="553" t="s">
        <v>1253</v>
      </c>
      <c r="H17" s="553"/>
      <c r="I17" s="762" t="s">
        <v>1254</v>
      </c>
      <c r="J17" s="762"/>
      <c r="K17" s="553" t="s">
        <v>1255</v>
      </c>
      <c r="L17" s="553"/>
      <c r="M17" s="553" t="s">
        <v>1256</v>
      </c>
      <c r="N17" s="553"/>
    </row>
    <row r="18" spans="1:14" ht="21.75" customHeight="1">
      <c r="A18" s="294" t="s">
        <v>1257</v>
      </c>
      <c r="B18" s="295"/>
      <c r="C18" s="553"/>
      <c r="D18" s="553"/>
      <c r="E18" s="553"/>
      <c r="F18" s="553"/>
      <c r="G18" s="553"/>
      <c r="H18" s="553"/>
      <c r="I18" s="762"/>
      <c r="J18" s="762"/>
      <c r="K18" s="553"/>
      <c r="L18" s="553"/>
      <c r="M18" s="553"/>
      <c r="N18" s="553"/>
    </row>
    <row r="19" spans="1:14" ht="45" customHeight="1">
      <c r="A19" s="769">
        <v>4</v>
      </c>
      <c r="B19" s="770"/>
      <c r="C19" s="765">
        <v>1.9</v>
      </c>
      <c r="D19" s="765"/>
      <c r="E19" s="766">
        <v>9.5</v>
      </c>
      <c r="F19" s="766"/>
      <c r="G19" s="765">
        <v>3.8</v>
      </c>
      <c r="H19" s="765"/>
      <c r="I19" s="766">
        <v>3.8</v>
      </c>
      <c r="J19" s="766"/>
      <c r="K19" s="765">
        <f>SUM(C19+E19+G19+I19)</f>
        <v>19</v>
      </c>
      <c r="L19" s="765"/>
      <c r="M19" s="111" t="s">
        <v>1262</v>
      </c>
      <c r="N19" s="111"/>
    </row>
    <row r="20" spans="1:14" ht="20.100000000000001" customHeight="1"/>
  </sheetData>
  <sheetProtection selectLockedCells="1" selectUnlockedCells="1"/>
  <mergeCells count="43">
    <mergeCell ref="A19:B19"/>
    <mergeCell ref="C19:D19"/>
    <mergeCell ref="E19:F19"/>
    <mergeCell ref="G19:H19"/>
    <mergeCell ref="I19:J19"/>
    <mergeCell ref="K19:L19"/>
    <mergeCell ref="M14:N14"/>
    <mergeCell ref="C17:D18"/>
    <mergeCell ref="E17:F18"/>
    <mergeCell ref="G17:H18"/>
    <mergeCell ref="I17:J18"/>
    <mergeCell ref="K17:L18"/>
    <mergeCell ref="M17:N18"/>
    <mergeCell ref="K14:L14"/>
    <mergeCell ref="A14:B14"/>
    <mergeCell ref="C14:D14"/>
    <mergeCell ref="E14:F14"/>
    <mergeCell ref="G14:H14"/>
    <mergeCell ref="I14:J14"/>
    <mergeCell ref="A9:B9"/>
    <mergeCell ref="K9:N9"/>
    <mergeCell ref="C12:D13"/>
    <mergeCell ref="E12:F13"/>
    <mergeCell ref="G12:H13"/>
    <mergeCell ref="I12:J13"/>
    <mergeCell ref="K12:L13"/>
    <mergeCell ref="M12:N13"/>
    <mergeCell ref="A4:B4"/>
    <mergeCell ref="C4:D4"/>
    <mergeCell ref="E4:F4"/>
    <mergeCell ref="G4:H4"/>
    <mergeCell ref="K4:N4"/>
    <mergeCell ref="C7:C8"/>
    <mergeCell ref="D7:D8"/>
    <mergeCell ref="E7:I7"/>
    <mergeCell ref="J7:J8"/>
    <mergeCell ref="K7:N8"/>
    <mergeCell ref="K3:N3"/>
    <mergeCell ref="B2:E2"/>
    <mergeCell ref="A3:B3"/>
    <mergeCell ref="C3:D3"/>
    <mergeCell ref="E3:F3"/>
    <mergeCell ref="G3:H3"/>
  </mergeCells>
  <phoneticPr fontId="1"/>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明朝,標準"&amp;10－２６－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Layout" zoomScaleNormal="100" zoomScaleSheetLayoutView="90" workbookViewId="0">
      <selection sqref="A1:E1"/>
    </sheetView>
  </sheetViews>
  <sheetFormatPr defaultColWidth="9" defaultRowHeight="14.25"/>
  <cols>
    <col min="1" max="1" width="6.875" style="58" customWidth="1"/>
    <col min="2" max="2" width="6.25" style="58" customWidth="1"/>
    <col min="3" max="13" width="10.75" style="58" customWidth="1"/>
    <col min="14" max="16384" width="9" style="58"/>
  </cols>
  <sheetData>
    <row r="1" spans="1:13" s="63" customFormat="1" ht="21" customHeight="1">
      <c r="A1" s="772" t="s">
        <v>1263</v>
      </c>
      <c r="B1" s="772"/>
      <c r="C1" s="772"/>
      <c r="D1" s="772"/>
      <c r="E1" s="772"/>
    </row>
    <row r="2" spans="1:13" s="63" customFormat="1" ht="21" customHeight="1">
      <c r="A2" s="773" t="s">
        <v>1264</v>
      </c>
      <c r="B2" s="773"/>
      <c r="C2" s="773"/>
      <c r="G2" s="58"/>
      <c r="M2" s="63" t="s">
        <v>1265</v>
      </c>
    </row>
    <row r="3" spans="1:13" ht="26.25" customHeight="1">
      <c r="A3" s="553" t="s">
        <v>1266</v>
      </c>
      <c r="B3" s="553"/>
      <c r="C3" s="553"/>
      <c r="D3" s="64" t="s">
        <v>1267</v>
      </c>
      <c r="E3" s="64" t="s">
        <v>1268</v>
      </c>
      <c r="F3" s="64" t="s">
        <v>1269</v>
      </c>
      <c r="G3" s="64" t="s">
        <v>1270</v>
      </c>
      <c r="H3" s="64" t="s">
        <v>283</v>
      </c>
      <c r="I3" s="64" t="s">
        <v>1271</v>
      </c>
      <c r="J3" s="64" t="s">
        <v>1272</v>
      </c>
      <c r="K3" s="64" t="s">
        <v>1273</v>
      </c>
      <c r="L3" s="64" t="s">
        <v>1274</v>
      </c>
      <c r="M3" s="64" t="s">
        <v>200</v>
      </c>
    </row>
    <row r="4" spans="1:13" ht="26.25" customHeight="1">
      <c r="A4" s="553" t="s">
        <v>1275</v>
      </c>
      <c r="B4" s="553"/>
      <c r="C4" s="553"/>
      <c r="D4" s="64">
        <v>1</v>
      </c>
      <c r="E4" s="64"/>
      <c r="F4" s="64"/>
      <c r="G4" s="64"/>
      <c r="H4" s="64"/>
      <c r="I4" s="64"/>
      <c r="J4" s="64"/>
      <c r="K4" s="64"/>
      <c r="L4" s="64"/>
      <c r="M4" s="64">
        <f>SUM(D4:L4)</f>
        <v>1</v>
      </c>
    </row>
    <row r="5" spans="1:13" ht="26.25" customHeight="1">
      <c r="A5" s="553" t="s">
        <v>1276</v>
      </c>
      <c r="B5" s="553"/>
      <c r="C5" s="553"/>
      <c r="D5" s="64"/>
      <c r="E5" s="64"/>
      <c r="F5" s="64"/>
      <c r="G5" s="64"/>
      <c r="H5" s="64"/>
      <c r="I5" s="64"/>
      <c r="J5" s="299">
        <v>2</v>
      </c>
      <c r="K5" s="64">
        <v>4</v>
      </c>
      <c r="L5" s="64"/>
      <c r="M5" s="64">
        <f>SUM(D5:L5)</f>
        <v>6</v>
      </c>
    </row>
    <row r="6" spans="1:13" ht="27" customHeight="1">
      <c r="K6" s="771" t="s">
        <v>1277</v>
      </c>
      <c r="L6" s="771"/>
      <c r="M6" s="771"/>
    </row>
    <row r="7" spans="1:13" s="63" customFormat="1" ht="21" customHeight="1">
      <c r="A7" s="773" t="s">
        <v>1278</v>
      </c>
      <c r="B7" s="773"/>
      <c r="C7" s="773"/>
    </row>
    <row r="8" spans="1:13" s="63" customFormat="1" ht="21" customHeight="1">
      <c r="A8" s="300" t="s">
        <v>1279</v>
      </c>
      <c r="B8" s="300"/>
      <c r="C8" s="300"/>
    </row>
    <row r="9" spans="1:13" s="63" customFormat="1" ht="27" customHeight="1">
      <c r="A9" s="300"/>
      <c r="B9" s="300"/>
      <c r="C9" s="300"/>
    </row>
    <row r="10" spans="1:13" s="63" customFormat="1" ht="21" customHeight="1">
      <c r="A10" s="773" t="s">
        <v>1280</v>
      </c>
      <c r="B10" s="773"/>
      <c r="C10" s="773"/>
      <c r="D10" s="773"/>
      <c r="E10" s="773"/>
    </row>
    <row r="11" spans="1:13" ht="26.25" customHeight="1">
      <c r="A11" s="553" t="s">
        <v>1281</v>
      </c>
      <c r="B11" s="553"/>
      <c r="C11" s="553"/>
      <c r="D11" s="553" t="s">
        <v>1282</v>
      </c>
      <c r="E11" s="553"/>
      <c r="F11" s="553" t="s">
        <v>1283</v>
      </c>
      <c r="G11" s="553"/>
      <c r="H11" s="553" t="s">
        <v>1284</v>
      </c>
      <c r="I11" s="553"/>
      <c r="M11" s="59"/>
    </row>
    <row r="12" spans="1:13" ht="26.25" customHeight="1">
      <c r="A12" s="553">
        <v>29</v>
      </c>
      <c r="B12" s="553"/>
      <c r="C12" s="553"/>
      <c r="D12" s="774" t="s">
        <v>1285</v>
      </c>
      <c r="E12" s="774"/>
      <c r="F12" s="553" t="s">
        <v>1286</v>
      </c>
      <c r="G12" s="553"/>
      <c r="H12" s="553" t="s">
        <v>1287</v>
      </c>
      <c r="I12" s="553"/>
      <c r="M12" s="59"/>
    </row>
    <row r="13" spans="1:13" ht="26.25" customHeight="1">
      <c r="A13" s="553"/>
      <c r="B13" s="553"/>
      <c r="C13" s="553"/>
      <c r="D13" s="553"/>
      <c r="E13" s="553"/>
      <c r="F13" s="553"/>
      <c r="G13" s="553"/>
      <c r="H13" s="553"/>
      <c r="I13" s="553"/>
      <c r="M13" s="59"/>
    </row>
    <row r="14" spans="1:13" ht="26.25" customHeight="1">
      <c r="A14" s="553"/>
      <c r="B14" s="553"/>
      <c r="C14" s="553"/>
      <c r="D14" s="553"/>
      <c r="E14" s="553"/>
      <c r="F14" s="553"/>
      <c r="G14" s="553"/>
      <c r="H14" s="553"/>
      <c r="I14" s="553"/>
      <c r="M14" s="59"/>
    </row>
    <row r="15" spans="1:13" ht="26.25" customHeight="1">
      <c r="A15" s="686"/>
      <c r="B15" s="686"/>
      <c r="C15" s="686"/>
      <c r="D15" s="686"/>
      <c r="E15" s="686"/>
      <c r="F15" s="686"/>
      <c r="G15" s="686"/>
      <c r="H15" s="686"/>
      <c r="I15" s="686"/>
    </row>
    <row r="16" spans="1:13" ht="26.25" customHeight="1">
      <c r="A16" s="541"/>
      <c r="B16" s="541"/>
      <c r="C16" s="541"/>
      <c r="D16" s="541"/>
      <c r="E16" s="541"/>
      <c r="F16" s="541"/>
      <c r="G16" s="541"/>
      <c r="H16" s="541"/>
      <c r="I16" s="541"/>
      <c r="J16" s="541"/>
      <c r="K16" s="541"/>
    </row>
    <row r="17" spans="1:13" ht="15.75" customHeight="1">
      <c r="A17" s="279" t="s">
        <v>1288</v>
      </c>
      <c r="B17" s="279"/>
      <c r="C17" s="279"/>
      <c r="D17" s="279"/>
    </row>
    <row r="18" spans="1:13" ht="25.5" customHeight="1">
      <c r="A18" s="553" t="s">
        <v>1281</v>
      </c>
      <c r="B18" s="553"/>
      <c r="C18" s="553"/>
      <c r="D18" s="553" t="s">
        <v>1282</v>
      </c>
      <c r="E18" s="553"/>
      <c r="F18" s="553" t="s">
        <v>1289</v>
      </c>
      <c r="G18" s="553"/>
      <c r="H18" s="553" t="s">
        <v>1290</v>
      </c>
      <c r="I18" s="553"/>
      <c r="J18" s="553" t="s">
        <v>1291</v>
      </c>
      <c r="K18" s="553"/>
      <c r="L18" s="553" t="s">
        <v>1292</v>
      </c>
      <c r="M18" s="553"/>
    </row>
    <row r="19" spans="1:13" ht="25.5" customHeight="1">
      <c r="A19" s="553">
        <v>46</v>
      </c>
      <c r="B19" s="553"/>
      <c r="C19" s="553"/>
      <c r="D19" s="774" t="s">
        <v>1293</v>
      </c>
      <c r="E19" s="774"/>
      <c r="F19" s="746" t="s">
        <v>1294</v>
      </c>
      <c r="G19" s="746"/>
      <c r="H19" s="775" t="s">
        <v>1295</v>
      </c>
      <c r="I19" s="775"/>
      <c r="J19" s="553" t="s">
        <v>1296</v>
      </c>
      <c r="K19" s="553"/>
      <c r="L19" s="552" t="s">
        <v>1297</v>
      </c>
      <c r="M19" s="553"/>
    </row>
    <row r="20" spans="1:13" ht="25.5" customHeight="1">
      <c r="A20" s="553">
        <v>58</v>
      </c>
      <c r="B20" s="553"/>
      <c r="C20" s="553"/>
      <c r="D20" s="774" t="s">
        <v>1298</v>
      </c>
      <c r="E20" s="774"/>
      <c r="F20" s="746" t="s">
        <v>1294</v>
      </c>
      <c r="G20" s="746"/>
      <c r="H20" s="775" t="s">
        <v>1299</v>
      </c>
      <c r="I20" s="775"/>
      <c r="J20" s="553" t="s">
        <v>1296</v>
      </c>
      <c r="K20" s="553"/>
      <c r="L20" s="553" t="s">
        <v>1300</v>
      </c>
      <c r="M20" s="553"/>
    </row>
    <row r="21" spans="1:13" ht="25.5" customHeight="1">
      <c r="A21" s="553">
        <v>54</v>
      </c>
      <c r="B21" s="553"/>
      <c r="C21" s="553"/>
      <c r="D21" s="774" t="s">
        <v>1301</v>
      </c>
      <c r="E21" s="774"/>
      <c r="F21" s="553" t="s">
        <v>1302</v>
      </c>
      <c r="G21" s="553"/>
      <c r="H21" s="775" t="s">
        <v>1303</v>
      </c>
      <c r="I21" s="775"/>
      <c r="J21" s="553" t="s">
        <v>1296</v>
      </c>
      <c r="K21" s="553"/>
      <c r="L21" s="553" t="s">
        <v>1300</v>
      </c>
      <c r="M21" s="553"/>
    </row>
  </sheetData>
  <sheetProtection selectLockedCells="1" selectUnlockedCells="1"/>
  <mergeCells count="56">
    <mergeCell ref="L21:M21"/>
    <mergeCell ref="A20:C20"/>
    <mergeCell ref="D20:E20"/>
    <mergeCell ref="F20:G20"/>
    <mergeCell ref="H20:I20"/>
    <mergeCell ref="J20:K20"/>
    <mergeCell ref="L20:M20"/>
    <mergeCell ref="A21:C21"/>
    <mergeCell ref="D21:E21"/>
    <mergeCell ref="F21:G21"/>
    <mergeCell ref="H21:I21"/>
    <mergeCell ref="J21:K21"/>
    <mergeCell ref="L18:M18"/>
    <mergeCell ref="A19:C19"/>
    <mergeCell ref="D19:E19"/>
    <mergeCell ref="F19:G19"/>
    <mergeCell ref="H19:I19"/>
    <mergeCell ref="J19:K19"/>
    <mergeCell ref="L19:M19"/>
    <mergeCell ref="A16:D16"/>
    <mergeCell ref="E16:G16"/>
    <mergeCell ref="H16:I16"/>
    <mergeCell ref="J16:K16"/>
    <mergeCell ref="A18:C18"/>
    <mergeCell ref="D18:E18"/>
    <mergeCell ref="F18:G18"/>
    <mergeCell ref="H18:I18"/>
    <mergeCell ref="J18:K18"/>
    <mergeCell ref="A14:C14"/>
    <mergeCell ref="D14:E14"/>
    <mergeCell ref="F14:G14"/>
    <mergeCell ref="H14:I14"/>
    <mergeCell ref="A15:C15"/>
    <mergeCell ref="D15:E15"/>
    <mergeCell ref="F15:G15"/>
    <mergeCell ref="H15:I15"/>
    <mergeCell ref="A12:C12"/>
    <mergeCell ref="D12:E12"/>
    <mergeCell ref="F12:G12"/>
    <mergeCell ref="H12:I12"/>
    <mergeCell ref="A13:C13"/>
    <mergeCell ref="D13:E13"/>
    <mergeCell ref="F13:G13"/>
    <mergeCell ref="H13:I13"/>
    <mergeCell ref="K6:M6"/>
    <mergeCell ref="H11:I11"/>
    <mergeCell ref="A1:E1"/>
    <mergeCell ref="A2:C2"/>
    <mergeCell ref="A3:C3"/>
    <mergeCell ref="A4:C4"/>
    <mergeCell ref="A5:C5"/>
    <mergeCell ref="A7:C7"/>
    <mergeCell ref="A10:E10"/>
    <mergeCell ref="A11:C11"/>
    <mergeCell ref="D11:E11"/>
    <mergeCell ref="F11:G11"/>
  </mergeCells>
  <phoneticPr fontId="1"/>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明朝,標準"&amp;10－２７－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view="pageLayout" zoomScaleNormal="100" zoomScaleSheetLayoutView="100" workbookViewId="0"/>
  </sheetViews>
  <sheetFormatPr defaultColWidth="9" defaultRowHeight="14.25"/>
  <cols>
    <col min="1" max="1" width="5.75" style="421" customWidth="1"/>
    <col min="2" max="2" width="17.375" style="422" customWidth="1"/>
    <col min="3" max="3" width="37.875" style="421" customWidth="1"/>
    <col min="4" max="4" width="12.5" style="421" customWidth="1"/>
    <col min="5" max="5" width="24.625" style="421" customWidth="1"/>
    <col min="6" max="6" width="6" style="421" customWidth="1"/>
    <col min="7" max="7" width="1.25" style="423" customWidth="1"/>
    <col min="8" max="8" width="53.125" style="421" customWidth="1"/>
    <col min="9" max="16384" width="9" style="421"/>
  </cols>
  <sheetData>
    <row r="1" spans="1:8" ht="24" customHeight="1">
      <c r="A1" s="301"/>
      <c r="B1" s="302"/>
      <c r="C1" s="301"/>
      <c r="D1" s="301"/>
      <c r="E1" s="301"/>
      <c r="F1" s="301"/>
      <c r="G1" s="303"/>
      <c r="H1" s="301"/>
    </row>
    <row r="2" spans="1:8" ht="26.25" customHeight="1">
      <c r="A2" s="301" t="s">
        <v>2043</v>
      </c>
      <c r="B2" s="302"/>
      <c r="C2" s="301"/>
      <c r="D2" s="301"/>
      <c r="E2" s="301"/>
      <c r="F2" s="301"/>
      <c r="G2" s="303"/>
      <c r="H2" s="301"/>
    </row>
    <row r="3" spans="1:8" ht="26.25" customHeight="1">
      <c r="A3" s="301" t="s">
        <v>1304</v>
      </c>
      <c r="B3" s="302"/>
      <c r="C3" s="301"/>
      <c r="D3" s="304"/>
      <c r="E3" s="301"/>
      <c r="F3" s="301"/>
      <c r="G3" s="303"/>
      <c r="H3" s="305"/>
    </row>
    <row r="4" spans="1:8" ht="26.25" customHeight="1">
      <c r="A4" s="306" t="s">
        <v>1305</v>
      </c>
      <c r="B4" s="307" t="s">
        <v>1306</v>
      </c>
      <c r="C4" s="307" t="s">
        <v>1307</v>
      </c>
      <c r="D4" s="307" t="s">
        <v>1308</v>
      </c>
      <c r="E4" s="307" t="s">
        <v>1309</v>
      </c>
      <c r="F4" s="776" t="s">
        <v>1310</v>
      </c>
      <c r="G4" s="777"/>
      <c r="H4" s="307" t="s">
        <v>1311</v>
      </c>
    </row>
    <row r="5" spans="1:8" ht="33.75" customHeight="1">
      <c r="A5" s="307">
        <v>1</v>
      </c>
      <c r="B5" s="308">
        <v>44756</v>
      </c>
      <c r="C5" s="309" t="s">
        <v>1312</v>
      </c>
      <c r="D5" s="309" t="s">
        <v>1313</v>
      </c>
      <c r="E5" s="310" t="s">
        <v>1314</v>
      </c>
      <c r="F5" s="311">
        <v>11</v>
      </c>
      <c r="G5" s="312"/>
      <c r="H5" s="310" t="s">
        <v>1315</v>
      </c>
    </row>
    <row r="6" spans="1:8" ht="33.75" customHeight="1">
      <c r="A6" s="307">
        <v>2</v>
      </c>
      <c r="B6" s="308">
        <v>44768</v>
      </c>
      <c r="C6" s="309" t="s">
        <v>1312</v>
      </c>
      <c r="D6" s="309" t="s">
        <v>1313</v>
      </c>
      <c r="E6" s="310" t="s">
        <v>1316</v>
      </c>
      <c r="F6" s="311">
        <v>6</v>
      </c>
      <c r="G6" s="312"/>
      <c r="H6" s="310" t="s">
        <v>1315</v>
      </c>
    </row>
    <row r="7" spans="1:8" ht="33.75" customHeight="1">
      <c r="A7" s="307">
        <v>3</v>
      </c>
      <c r="B7" s="308">
        <v>44776</v>
      </c>
      <c r="C7" s="309" t="s">
        <v>1312</v>
      </c>
      <c r="D7" s="309" t="s">
        <v>1313</v>
      </c>
      <c r="E7" s="310" t="s">
        <v>1317</v>
      </c>
      <c r="F7" s="311">
        <v>12</v>
      </c>
      <c r="G7" s="312"/>
      <c r="H7" s="310" t="s">
        <v>1315</v>
      </c>
    </row>
    <row r="8" spans="1:8" ht="33.75" customHeight="1">
      <c r="A8" s="307">
        <v>4</v>
      </c>
      <c r="B8" s="308">
        <v>44810</v>
      </c>
      <c r="C8" s="309" t="s">
        <v>1318</v>
      </c>
      <c r="D8" s="313" t="s">
        <v>1319</v>
      </c>
      <c r="E8" s="310" t="s">
        <v>1320</v>
      </c>
      <c r="F8" s="311">
        <v>30</v>
      </c>
      <c r="G8" s="312"/>
      <c r="H8" s="310" t="s">
        <v>1321</v>
      </c>
    </row>
    <row r="9" spans="1:8" ht="33.75" customHeight="1">
      <c r="A9" s="307">
        <v>5</v>
      </c>
      <c r="B9" s="308">
        <v>44812</v>
      </c>
      <c r="C9" s="309" t="s">
        <v>1318</v>
      </c>
      <c r="D9" s="313" t="s">
        <v>1319</v>
      </c>
      <c r="E9" s="310" t="s">
        <v>1322</v>
      </c>
      <c r="F9" s="311">
        <v>31</v>
      </c>
      <c r="G9" s="312"/>
      <c r="H9" s="310" t="s">
        <v>1321</v>
      </c>
    </row>
    <row r="10" spans="1:8" ht="33.75" customHeight="1">
      <c r="A10" s="307">
        <v>6</v>
      </c>
      <c r="B10" s="308">
        <v>44816</v>
      </c>
      <c r="C10" s="309" t="s">
        <v>1318</v>
      </c>
      <c r="D10" s="313" t="s">
        <v>1319</v>
      </c>
      <c r="E10" s="310" t="s">
        <v>1322</v>
      </c>
      <c r="F10" s="311">
        <v>32</v>
      </c>
      <c r="G10" s="312"/>
      <c r="H10" s="310" t="s">
        <v>1321</v>
      </c>
    </row>
    <row r="11" spans="1:8" ht="33.75" customHeight="1">
      <c r="A11" s="307">
        <v>7</v>
      </c>
      <c r="B11" s="308">
        <v>44818</v>
      </c>
      <c r="C11" s="309" t="s">
        <v>1318</v>
      </c>
      <c r="D11" s="313" t="s">
        <v>1319</v>
      </c>
      <c r="E11" s="310" t="s">
        <v>1320</v>
      </c>
      <c r="F11" s="311">
        <v>29</v>
      </c>
      <c r="G11" s="312"/>
      <c r="H11" s="310" t="s">
        <v>1321</v>
      </c>
    </row>
    <row r="12" spans="1:8" ht="33.75" customHeight="1">
      <c r="A12" s="307">
        <v>8</v>
      </c>
      <c r="B12" s="308">
        <v>44820</v>
      </c>
      <c r="C12" s="309" t="s">
        <v>1318</v>
      </c>
      <c r="D12" s="313" t="s">
        <v>1319</v>
      </c>
      <c r="E12" s="310" t="s">
        <v>1322</v>
      </c>
      <c r="F12" s="311">
        <v>29</v>
      </c>
      <c r="G12" s="312"/>
      <c r="H12" s="310" t="s">
        <v>1321</v>
      </c>
    </row>
    <row r="13" spans="1:8" ht="33.75" customHeight="1">
      <c r="A13" s="307">
        <v>9</v>
      </c>
      <c r="B13" s="308">
        <v>44837</v>
      </c>
      <c r="C13" s="309" t="s">
        <v>1323</v>
      </c>
      <c r="D13" s="313" t="s">
        <v>1324</v>
      </c>
      <c r="E13" s="310" t="s">
        <v>1325</v>
      </c>
      <c r="F13" s="311">
        <v>36</v>
      </c>
      <c r="G13" s="312"/>
      <c r="H13" s="310" t="s">
        <v>1326</v>
      </c>
    </row>
    <row r="14" spans="1:8" ht="33.75" customHeight="1">
      <c r="A14" s="307">
        <v>10</v>
      </c>
      <c r="B14" s="308">
        <v>44838</v>
      </c>
      <c r="C14" s="309" t="s">
        <v>1323</v>
      </c>
      <c r="D14" s="313" t="s">
        <v>1324</v>
      </c>
      <c r="E14" s="310" t="s">
        <v>1327</v>
      </c>
      <c r="F14" s="311">
        <v>43</v>
      </c>
      <c r="G14" s="312"/>
      <c r="H14" s="310" t="s">
        <v>1326</v>
      </c>
    </row>
    <row r="15" spans="1:8" ht="33.75" customHeight="1">
      <c r="A15" s="307">
        <v>11</v>
      </c>
      <c r="B15" s="308">
        <v>44840</v>
      </c>
      <c r="C15" s="309" t="s">
        <v>1323</v>
      </c>
      <c r="D15" s="313" t="s">
        <v>1324</v>
      </c>
      <c r="E15" s="310" t="s">
        <v>1328</v>
      </c>
      <c r="F15" s="311">
        <v>36</v>
      </c>
      <c r="G15" s="312"/>
      <c r="H15" s="310" t="s">
        <v>1326</v>
      </c>
    </row>
    <row r="16" spans="1:8" ht="33.75" customHeight="1">
      <c r="A16" s="307">
        <v>12</v>
      </c>
      <c r="B16" s="308">
        <v>44841</v>
      </c>
      <c r="C16" s="309" t="s">
        <v>1323</v>
      </c>
      <c r="D16" s="313" t="s">
        <v>1324</v>
      </c>
      <c r="E16" s="310" t="s">
        <v>1329</v>
      </c>
      <c r="F16" s="311">
        <v>42</v>
      </c>
      <c r="G16" s="312"/>
      <c r="H16" s="310" t="s">
        <v>1326</v>
      </c>
    </row>
    <row r="17" spans="1:8" ht="33.75" customHeight="1">
      <c r="A17" s="307">
        <v>13</v>
      </c>
      <c r="B17" s="308">
        <v>44853</v>
      </c>
      <c r="C17" s="314" t="s">
        <v>1330</v>
      </c>
      <c r="D17" s="313" t="s">
        <v>1313</v>
      </c>
      <c r="E17" s="310" t="s">
        <v>1331</v>
      </c>
      <c r="F17" s="311">
        <v>20</v>
      </c>
      <c r="G17" s="312"/>
      <c r="H17" s="310" t="s">
        <v>1332</v>
      </c>
    </row>
    <row r="18" spans="1:8" ht="33.75" customHeight="1">
      <c r="A18" s="307">
        <v>14</v>
      </c>
      <c r="B18" s="308">
        <v>44854</v>
      </c>
      <c r="C18" s="314" t="s">
        <v>1330</v>
      </c>
      <c r="D18" s="313" t="s">
        <v>1313</v>
      </c>
      <c r="E18" s="310" t="s">
        <v>1333</v>
      </c>
      <c r="F18" s="311">
        <v>15</v>
      </c>
      <c r="G18" s="312"/>
      <c r="H18" s="310" t="s">
        <v>1334</v>
      </c>
    </row>
    <row r="19" spans="1:8" ht="13.7" customHeight="1"/>
    <row r="22" spans="1:8" ht="13.7" customHeight="1"/>
    <row r="25" spans="1:8" ht="13.7" customHeight="1"/>
    <row r="28" spans="1:8" ht="13.7" customHeight="1"/>
    <row r="31" spans="1:8" ht="13.7" customHeight="1"/>
    <row r="34" ht="13.7" customHeight="1"/>
    <row r="37" ht="13.7" customHeight="1"/>
    <row r="40" ht="13.7" customHeight="1"/>
    <row r="43" ht="13.7" customHeight="1"/>
    <row r="46" ht="13.7" customHeight="1"/>
    <row r="49" ht="13.7" customHeight="1"/>
    <row r="55" ht="13.7" customHeight="1"/>
    <row r="58" ht="13.7" customHeight="1"/>
    <row r="61" ht="13.7" customHeight="1"/>
    <row r="64" ht="13.7" customHeight="1"/>
    <row r="67" ht="13.7" customHeight="1"/>
    <row r="70" ht="13.7" customHeight="1"/>
    <row r="73" ht="13.7" customHeight="1"/>
    <row r="76" ht="13.7" customHeight="1"/>
    <row r="79" ht="13.7" customHeight="1"/>
  </sheetData>
  <sheetProtection selectLockedCells="1" selectUnlockedCells="1"/>
  <mergeCells count="1">
    <mergeCell ref="F4:G4"/>
  </mergeCells>
  <phoneticPr fontId="1"/>
  <pageMargins left="0.78740157480314965" right="0.39370078740157483" top="0.39370078740157483" bottom="0.39370078740157483" header="0" footer="0"/>
  <pageSetup paperSize="9" scale="77" firstPageNumber="0" orientation="landscape" r:id="rId1"/>
  <headerFooter scaleWithDoc="0" alignWithMargins="0">
    <oddFooter>&amp;C&amp;"ＭＳ 明朝,標準"&amp;10－２８－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view="pageLayout" zoomScaleNormal="100" zoomScaleSheetLayoutView="100" workbookViewId="0"/>
  </sheetViews>
  <sheetFormatPr defaultColWidth="9" defaultRowHeight="14.25"/>
  <cols>
    <col min="1" max="1" width="6.125" style="421" customWidth="1"/>
    <col min="2" max="2" width="17.625" style="422" customWidth="1"/>
    <col min="3" max="3" width="37.875" style="421" customWidth="1"/>
    <col min="4" max="4" width="12.5" style="421" customWidth="1"/>
    <col min="5" max="5" width="24.625" style="421" customWidth="1"/>
    <col min="6" max="6" width="6" style="421" customWidth="1"/>
    <col min="7" max="7" width="1.25" style="423" customWidth="1"/>
    <col min="8" max="8" width="53.125" style="421" customWidth="1"/>
    <col min="9" max="16384" width="9" style="421"/>
  </cols>
  <sheetData>
    <row r="1" spans="1:8" ht="24" customHeight="1">
      <c r="A1" s="301"/>
      <c r="B1" s="302"/>
      <c r="C1" s="301"/>
      <c r="D1" s="301"/>
      <c r="E1" s="301"/>
      <c r="F1" s="301"/>
      <c r="G1" s="303"/>
      <c r="H1" s="301"/>
    </row>
    <row r="2" spans="1:8" ht="26.25" customHeight="1">
      <c r="A2" s="301"/>
      <c r="B2" s="302"/>
      <c r="C2" s="301"/>
      <c r="D2" s="304"/>
      <c r="E2" s="301"/>
      <c r="F2" s="301"/>
      <c r="G2" s="303"/>
      <c r="H2" s="305"/>
    </row>
    <row r="3" spans="1:8" ht="26.25" customHeight="1">
      <c r="A3" s="306" t="s">
        <v>1305</v>
      </c>
      <c r="B3" s="307" t="s">
        <v>1306</v>
      </c>
      <c r="C3" s="306" t="s">
        <v>1335</v>
      </c>
      <c r="D3" s="307" t="s">
        <v>1308</v>
      </c>
      <c r="E3" s="307" t="s">
        <v>1309</v>
      </c>
      <c r="F3" s="776" t="s">
        <v>1310</v>
      </c>
      <c r="G3" s="777"/>
      <c r="H3" s="307" t="s">
        <v>1311</v>
      </c>
    </row>
    <row r="4" spans="1:8" ht="33.75" customHeight="1">
      <c r="A4" s="307">
        <v>15</v>
      </c>
      <c r="B4" s="308">
        <v>44881</v>
      </c>
      <c r="C4" s="309" t="s">
        <v>1336</v>
      </c>
      <c r="D4" s="309" t="s">
        <v>1337</v>
      </c>
      <c r="E4" s="310" t="s">
        <v>1338</v>
      </c>
      <c r="F4" s="311">
        <v>33</v>
      </c>
      <c r="G4" s="312"/>
      <c r="H4" s="310" t="s">
        <v>1339</v>
      </c>
    </row>
    <row r="5" spans="1:8" ht="33.75" customHeight="1">
      <c r="A5" s="307">
        <v>16</v>
      </c>
      <c r="B5" s="308">
        <v>44882</v>
      </c>
      <c r="C5" s="309" t="s">
        <v>1340</v>
      </c>
      <c r="D5" s="309" t="s">
        <v>1313</v>
      </c>
      <c r="E5" s="310" t="s">
        <v>1341</v>
      </c>
      <c r="F5" s="311">
        <v>16</v>
      </c>
      <c r="G5" s="312"/>
      <c r="H5" s="310" t="s">
        <v>1342</v>
      </c>
    </row>
    <row r="6" spans="1:8" ht="33.75" customHeight="1">
      <c r="A6" s="307">
        <v>17</v>
      </c>
      <c r="B6" s="308">
        <v>44883</v>
      </c>
      <c r="C6" s="309" t="s">
        <v>1340</v>
      </c>
      <c r="D6" s="309" t="s">
        <v>1313</v>
      </c>
      <c r="E6" s="310" t="s">
        <v>1341</v>
      </c>
      <c r="F6" s="311">
        <v>17</v>
      </c>
      <c r="G6" s="312"/>
      <c r="H6" s="310" t="s">
        <v>1343</v>
      </c>
    </row>
    <row r="7" spans="1:8" ht="33.75" customHeight="1">
      <c r="A7" s="307">
        <v>18</v>
      </c>
      <c r="B7" s="308">
        <v>44891</v>
      </c>
      <c r="C7" s="309" t="s">
        <v>1344</v>
      </c>
      <c r="D7" s="310" t="s">
        <v>1345</v>
      </c>
      <c r="E7" s="310" t="s">
        <v>1346</v>
      </c>
      <c r="F7" s="311">
        <v>7</v>
      </c>
      <c r="G7" s="312"/>
      <c r="H7" s="310" t="s">
        <v>1347</v>
      </c>
    </row>
    <row r="8" spans="1:8" ht="33.75" customHeight="1">
      <c r="A8" s="307">
        <v>19</v>
      </c>
      <c r="B8" s="308">
        <v>44897</v>
      </c>
      <c r="C8" s="309" t="s">
        <v>1348</v>
      </c>
      <c r="D8" s="310" t="s">
        <v>1349</v>
      </c>
      <c r="E8" s="310" t="s">
        <v>1350</v>
      </c>
      <c r="F8" s="311">
        <v>10</v>
      </c>
      <c r="G8" s="312"/>
      <c r="H8" s="310" t="s">
        <v>1351</v>
      </c>
    </row>
    <row r="9" spans="1:8" ht="33.75" customHeight="1">
      <c r="A9" s="307">
        <v>20</v>
      </c>
      <c r="B9" s="308">
        <v>44899</v>
      </c>
      <c r="C9" s="309" t="s">
        <v>1352</v>
      </c>
      <c r="D9" s="309" t="s">
        <v>1353</v>
      </c>
      <c r="E9" s="310" t="s">
        <v>1354</v>
      </c>
      <c r="F9" s="311">
        <v>11</v>
      </c>
      <c r="G9" s="312"/>
      <c r="H9" s="310" t="s">
        <v>1355</v>
      </c>
    </row>
    <row r="10" spans="1:8" ht="33.75" customHeight="1">
      <c r="A10" s="307">
        <v>21</v>
      </c>
      <c r="B10" s="308">
        <v>44914</v>
      </c>
      <c r="C10" s="309" t="s">
        <v>1356</v>
      </c>
      <c r="D10" s="309" t="s">
        <v>1357</v>
      </c>
      <c r="E10" s="310" t="s">
        <v>1358</v>
      </c>
      <c r="F10" s="311">
        <v>31</v>
      </c>
      <c r="G10" s="312"/>
      <c r="H10" s="310" t="s">
        <v>1359</v>
      </c>
    </row>
    <row r="11" spans="1:8" ht="33.75" customHeight="1">
      <c r="A11" s="307">
        <v>22</v>
      </c>
      <c r="B11" s="308">
        <v>44915</v>
      </c>
      <c r="C11" s="309" t="s">
        <v>1356</v>
      </c>
      <c r="D11" s="309" t="s">
        <v>1357</v>
      </c>
      <c r="E11" s="310" t="s">
        <v>1358</v>
      </c>
      <c r="F11" s="311">
        <v>30</v>
      </c>
      <c r="G11" s="312"/>
      <c r="H11" s="310" t="s">
        <v>1359</v>
      </c>
    </row>
    <row r="12" spans="1:8" ht="33.75" customHeight="1">
      <c r="A12" s="307">
        <v>23</v>
      </c>
      <c r="B12" s="308">
        <v>44916</v>
      </c>
      <c r="C12" s="309" t="s">
        <v>1356</v>
      </c>
      <c r="D12" s="309" t="s">
        <v>1357</v>
      </c>
      <c r="E12" s="310" t="s">
        <v>1358</v>
      </c>
      <c r="F12" s="311">
        <v>30</v>
      </c>
      <c r="G12" s="312"/>
      <c r="H12" s="310" t="s">
        <v>1359</v>
      </c>
    </row>
    <row r="13" spans="1:8" ht="33.75" customHeight="1">
      <c r="A13" s="307">
        <v>24</v>
      </c>
      <c r="B13" s="308">
        <v>44943</v>
      </c>
      <c r="C13" s="309" t="s">
        <v>1360</v>
      </c>
      <c r="D13" s="309" t="s">
        <v>1361</v>
      </c>
      <c r="E13" s="310" t="s">
        <v>1362</v>
      </c>
      <c r="F13" s="311">
        <v>32</v>
      </c>
      <c r="G13" s="312"/>
      <c r="H13" s="310" t="s">
        <v>1363</v>
      </c>
    </row>
    <row r="14" spans="1:8" ht="33.75" customHeight="1">
      <c r="A14" s="307">
        <v>25</v>
      </c>
      <c r="B14" s="308">
        <v>44952</v>
      </c>
      <c r="C14" s="309" t="s">
        <v>1364</v>
      </c>
      <c r="D14" s="309" t="s">
        <v>1365</v>
      </c>
      <c r="E14" s="310" t="s">
        <v>1366</v>
      </c>
      <c r="F14" s="311">
        <v>27</v>
      </c>
      <c r="G14" s="312"/>
      <c r="H14" s="310" t="s">
        <v>1367</v>
      </c>
    </row>
    <row r="15" spans="1:8" ht="33.75" customHeight="1">
      <c r="A15" s="307">
        <v>26</v>
      </c>
      <c r="B15" s="308">
        <v>44958</v>
      </c>
      <c r="C15" s="309" t="s">
        <v>1368</v>
      </c>
      <c r="D15" s="309" t="s">
        <v>1369</v>
      </c>
      <c r="E15" s="310" t="s">
        <v>1370</v>
      </c>
      <c r="F15" s="311">
        <v>10</v>
      </c>
      <c r="G15" s="312"/>
      <c r="H15" s="310" t="s">
        <v>1371</v>
      </c>
    </row>
    <row r="16" spans="1:8" ht="33.75" customHeight="1">
      <c r="A16" s="307">
        <v>27</v>
      </c>
      <c r="B16" s="308">
        <v>44961</v>
      </c>
      <c r="C16" s="309" t="s">
        <v>1372</v>
      </c>
      <c r="D16" s="309" t="s">
        <v>1313</v>
      </c>
      <c r="E16" s="310" t="s">
        <v>1373</v>
      </c>
      <c r="F16" s="311">
        <v>22</v>
      </c>
      <c r="G16" s="312"/>
      <c r="H16" s="310" t="s">
        <v>1374</v>
      </c>
    </row>
    <row r="17" spans="1:8" ht="33.75" customHeight="1">
      <c r="A17" s="307">
        <v>28</v>
      </c>
      <c r="B17" s="308">
        <v>44967</v>
      </c>
      <c r="C17" s="309" t="s">
        <v>1375</v>
      </c>
      <c r="D17" s="309" t="s">
        <v>1313</v>
      </c>
      <c r="E17" s="310" t="s">
        <v>1373</v>
      </c>
      <c r="F17" s="311">
        <v>19</v>
      </c>
      <c r="G17" s="312"/>
      <c r="H17" s="310" t="s">
        <v>1374</v>
      </c>
    </row>
    <row r="18" spans="1:8" ht="33.75" customHeight="1">
      <c r="A18" s="307">
        <v>29</v>
      </c>
      <c r="B18" s="308">
        <v>45007</v>
      </c>
      <c r="C18" s="309" t="s">
        <v>1376</v>
      </c>
      <c r="D18" s="309" t="s">
        <v>1319</v>
      </c>
      <c r="E18" s="310" t="s">
        <v>1377</v>
      </c>
      <c r="F18" s="311">
        <v>34</v>
      </c>
      <c r="G18" s="312"/>
      <c r="H18" s="310" t="s">
        <v>1378</v>
      </c>
    </row>
    <row r="20" spans="1:8" ht="13.7" customHeight="1"/>
    <row r="23" spans="1:8" ht="13.7" customHeight="1"/>
    <row r="26" spans="1:8" ht="13.7" customHeight="1"/>
    <row r="29" spans="1:8" ht="13.7" customHeight="1"/>
    <row r="32" spans="1:8" ht="13.7" customHeight="1"/>
    <row r="35" ht="13.7" customHeight="1"/>
    <row r="38" ht="13.7" customHeight="1"/>
    <row r="41" ht="13.7" customHeight="1"/>
    <row r="44" ht="13.7" customHeight="1"/>
    <row r="47" ht="13.7" customHeight="1"/>
    <row r="50" ht="13.7" customHeight="1"/>
    <row r="56" ht="13.7" customHeight="1"/>
    <row r="59" ht="13.7" customHeight="1"/>
    <row r="62" ht="13.7" customHeight="1"/>
    <row r="65" ht="13.7" customHeight="1"/>
    <row r="68" ht="13.7" customHeight="1"/>
    <row r="71" ht="13.7" customHeight="1"/>
    <row r="74" ht="13.7" customHeight="1"/>
    <row r="77" ht="13.7" customHeight="1"/>
    <row r="80" ht="13.7" customHeight="1"/>
  </sheetData>
  <sheetProtection selectLockedCells="1" selectUnlockedCells="1"/>
  <mergeCells count="1">
    <mergeCell ref="F3:G3"/>
  </mergeCells>
  <phoneticPr fontId="1"/>
  <pageMargins left="0.78740157480314965" right="0.39370078740157483" top="0.39370078740157483" bottom="0.39370078740157483" header="0" footer="0"/>
  <pageSetup paperSize="9" scale="77" firstPageNumber="0" orientation="landscape" r:id="rId1"/>
  <headerFooter scaleWithDoc="0" alignWithMargins="0">
    <oddFooter>&amp;C&amp;"ＭＳ 明朝,標準"&amp;10－２９－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4"/>
  <sheetViews>
    <sheetView view="pageLayout" zoomScale="85" zoomScaleNormal="100" zoomScalePageLayoutView="85" workbookViewId="0"/>
  </sheetViews>
  <sheetFormatPr defaultColWidth="9" defaultRowHeight="14.25"/>
  <cols>
    <col min="1" max="2" width="14.375" style="315" customWidth="1"/>
    <col min="3" max="3" width="24.5" style="315" customWidth="1"/>
    <col min="4" max="4" width="28.625" style="315" customWidth="1"/>
    <col min="5" max="5" width="15.375" style="315" customWidth="1"/>
    <col min="6" max="6" width="17.625" style="315" customWidth="1"/>
    <col min="7" max="7" width="27" style="315" customWidth="1"/>
    <col min="8" max="8" width="28.625" style="315" customWidth="1"/>
    <col min="9" max="9" width="37" style="315" customWidth="1"/>
    <col min="10" max="10" width="12" style="315" customWidth="1"/>
    <col min="11" max="16384" width="9" style="315"/>
  </cols>
  <sheetData>
    <row r="2" spans="1:9" ht="24" customHeight="1">
      <c r="A2" s="424" t="s">
        <v>1379</v>
      </c>
    </row>
    <row r="3" spans="1:9">
      <c r="A3" s="315" t="s">
        <v>1380</v>
      </c>
    </row>
    <row r="4" spans="1:9" ht="29.25" customHeight="1">
      <c r="A4" s="778"/>
      <c r="B4" s="779"/>
      <c r="C4" s="316" t="s">
        <v>1381</v>
      </c>
      <c r="D4" s="778" t="s">
        <v>1307</v>
      </c>
      <c r="E4" s="779"/>
      <c r="F4" s="780" t="s">
        <v>1382</v>
      </c>
      <c r="G4" s="780"/>
      <c r="H4" s="780"/>
      <c r="I4" s="780"/>
    </row>
    <row r="5" spans="1:9" ht="17.25" customHeight="1">
      <c r="A5" s="781" t="s">
        <v>1383</v>
      </c>
      <c r="B5" s="782"/>
      <c r="C5" s="317" t="s">
        <v>1384</v>
      </c>
      <c r="D5" s="785" t="s">
        <v>1385</v>
      </c>
      <c r="E5" s="786"/>
      <c r="F5" s="787" t="s">
        <v>1386</v>
      </c>
      <c r="G5" s="787"/>
      <c r="H5" s="787"/>
      <c r="I5" s="787"/>
    </row>
    <row r="6" spans="1:9" ht="17.25" customHeight="1">
      <c r="A6" s="783"/>
      <c r="B6" s="784"/>
      <c r="C6" s="318" t="s">
        <v>1387</v>
      </c>
      <c r="D6" s="788" t="s">
        <v>1388</v>
      </c>
      <c r="E6" s="789"/>
      <c r="F6" s="787"/>
      <c r="G6" s="787"/>
      <c r="H6" s="787"/>
      <c r="I6" s="787"/>
    </row>
    <row r="7" spans="1:9" ht="17.25" customHeight="1">
      <c r="A7" s="781" t="s">
        <v>1389</v>
      </c>
      <c r="B7" s="782"/>
      <c r="C7" s="317" t="s">
        <v>1390</v>
      </c>
      <c r="D7" s="785" t="s">
        <v>1385</v>
      </c>
      <c r="E7" s="786"/>
      <c r="F7" s="792" t="s">
        <v>1391</v>
      </c>
      <c r="G7" s="787"/>
      <c r="H7" s="787"/>
      <c r="I7" s="787"/>
    </row>
    <row r="8" spans="1:9" ht="18" customHeight="1">
      <c r="A8" s="790"/>
      <c r="B8" s="791"/>
      <c r="C8" s="318" t="s">
        <v>1392</v>
      </c>
      <c r="D8" s="788" t="s">
        <v>1393</v>
      </c>
      <c r="E8" s="789"/>
      <c r="F8" s="793"/>
      <c r="G8" s="793"/>
      <c r="H8" s="793"/>
      <c r="I8" s="793"/>
    </row>
    <row r="9" spans="1:9" ht="18" customHeight="1">
      <c r="A9" s="790"/>
      <c r="B9" s="791"/>
      <c r="C9" s="317" t="s">
        <v>1394</v>
      </c>
      <c r="D9" s="785" t="s">
        <v>1395</v>
      </c>
      <c r="E9" s="794"/>
      <c r="F9" s="795" t="s">
        <v>1396</v>
      </c>
      <c r="G9" s="796"/>
      <c r="H9" s="796"/>
      <c r="I9" s="797"/>
    </row>
    <row r="10" spans="1:9" ht="18" customHeight="1">
      <c r="A10" s="783"/>
      <c r="B10" s="784"/>
      <c r="C10" s="318" t="s">
        <v>1392</v>
      </c>
      <c r="D10" s="788" t="s">
        <v>1397</v>
      </c>
      <c r="E10" s="801"/>
      <c r="F10" s="798"/>
      <c r="G10" s="799"/>
      <c r="H10" s="799"/>
      <c r="I10" s="800"/>
    </row>
    <row r="11" spans="1:9">
      <c r="A11" s="319"/>
      <c r="B11" s="319"/>
      <c r="C11" s="320"/>
      <c r="D11" s="321"/>
      <c r="E11" s="321"/>
      <c r="F11" s="322"/>
      <c r="G11" s="322"/>
      <c r="H11" s="322"/>
    </row>
    <row r="12" spans="1:9" ht="17.25" customHeight="1">
      <c r="A12" s="315" t="s">
        <v>1398</v>
      </c>
      <c r="H12" s="315" t="s">
        <v>1399</v>
      </c>
    </row>
    <row r="13" spans="1:9" ht="17.25" customHeight="1">
      <c r="A13" s="315" t="s">
        <v>1400</v>
      </c>
    </row>
    <row r="14" spans="1:9" ht="17.25" customHeight="1">
      <c r="A14" s="780" t="s">
        <v>1401</v>
      </c>
      <c r="B14" s="780"/>
      <c r="C14" s="316" t="s">
        <v>1402</v>
      </c>
      <c r="D14" s="316" t="s">
        <v>1403</v>
      </c>
      <c r="E14" s="778" t="s">
        <v>1404</v>
      </c>
      <c r="F14" s="779"/>
      <c r="G14" s="316" t="s">
        <v>1405</v>
      </c>
      <c r="H14" s="316" t="s">
        <v>200</v>
      </c>
    </row>
    <row r="15" spans="1:9" ht="17.25" customHeight="1">
      <c r="A15" s="780">
        <v>67</v>
      </c>
      <c r="B15" s="780"/>
      <c r="C15" s="316">
        <v>6</v>
      </c>
      <c r="D15" s="316">
        <v>7</v>
      </c>
      <c r="E15" s="778">
        <v>9</v>
      </c>
      <c r="F15" s="779"/>
      <c r="G15" s="316">
        <v>14</v>
      </c>
      <c r="H15" s="316">
        <f>SUM(A15:G15)</f>
        <v>103</v>
      </c>
    </row>
    <row r="16" spans="1:9" ht="17.25" customHeight="1">
      <c r="A16" s="315" t="s">
        <v>1406</v>
      </c>
      <c r="B16" s="323"/>
      <c r="C16" s="323"/>
      <c r="D16" s="323"/>
      <c r="E16" s="323"/>
      <c r="F16" s="323"/>
      <c r="G16" s="323"/>
      <c r="H16" s="323"/>
    </row>
    <row r="17" spans="1:9" ht="17.25" customHeight="1">
      <c r="A17" s="780" t="s">
        <v>1407</v>
      </c>
      <c r="B17" s="780"/>
      <c r="C17" s="316" t="s">
        <v>1408</v>
      </c>
      <c r="D17" s="316" t="s">
        <v>1409</v>
      </c>
      <c r="E17" s="778" t="s">
        <v>200</v>
      </c>
      <c r="F17" s="779"/>
      <c r="G17" s="324"/>
      <c r="H17" s="325"/>
    </row>
    <row r="18" spans="1:9" ht="17.25" customHeight="1">
      <c r="A18" s="780">
        <v>82</v>
      </c>
      <c r="B18" s="780"/>
      <c r="C18" s="316">
        <v>24</v>
      </c>
      <c r="D18" s="316">
        <v>2</v>
      </c>
      <c r="E18" s="778">
        <v>108</v>
      </c>
      <c r="F18" s="779"/>
      <c r="G18" s="324"/>
      <c r="H18" s="325"/>
    </row>
    <row r="19" spans="1:9" ht="17.25" customHeight="1">
      <c r="A19" s="315" t="s">
        <v>1410</v>
      </c>
    </row>
    <row r="20" spans="1:9">
      <c r="A20" s="326"/>
      <c r="B20" s="326"/>
      <c r="C20" s="326"/>
      <c r="D20" s="326"/>
      <c r="E20" s="326"/>
      <c r="F20" s="326"/>
      <c r="G20" s="326"/>
      <c r="H20" s="326"/>
    </row>
    <row r="21" spans="1:9">
      <c r="A21" s="803" t="s">
        <v>1411</v>
      </c>
      <c r="B21" s="803"/>
      <c r="C21" s="325"/>
      <c r="D21" s="325"/>
      <c r="E21" s="804"/>
      <c r="F21" s="804"/>
      <c r="G21" s="325"/>
      <c r="H21" s="325"/>
    </row>
    <row r="22" spans="1:9">
      <c r="A22" s="327" t="s">
        <v>1412</v>
      </c>
      <c r="B22" s="325"/>
      <c r="C22" s="325"/>
      <c r="D22" s="325"/>
      <c r="E22" s="802" t="s">
        <v>1413</v>
      </c>
      <c r="F22" s="802"/>
      <c r="G22" s="802"/>
      <c r="H22" s="802"/>
    </row>
    <row r="23" spans="1:9">
      <c r="A23" s="327" t="s">
        <v>1414</v>
      </c>
      <c r="B23" s="327"/>
      <c r="C23" s="325"/>
      <c r="D23" s="325"/>
      <c r="E23" s="802" t="s">
        <v>1415</v>
      </c>
      <c r="F23" s="802"/>
      <c r="G23" s="802"/>
      <c r="H23" s="802"/>
    </row>
    <row r="24" spans="1:9">
      <c r="A24" s="327" t="s">
        <v>1416</v>
      </c>
      <c r="B24" s="327"/>
      <c r="C24" s="325"/>
      <c r="D24" s="325"/>
      <c r="E24" s="802" t="s">
        <v>1417</v>
      </c>
      <c r="F24" s="802"/>
      <c r="G24" s="802"/>
      <c r="H24" s="802"/>
    </row>
    <row r="25" spans="1:9">
      <c r="A25" s="327"/>
      <c r="B25" s="327"/>
      <c r="C25" s="325"/>
      <c r="D25" s="325"/>
      <c r="E25" s="328"/>
      <c r="F25" s="328"/>
      <c r="G25" s="328"/>
      <c r="H25" s="328"/>
    </row>
    <row r="26" spans="1:9" ht="24" customHeight="1">
      <c r="A26" s="425" t="s">
        <v>2041</v>
      </c>
      <c r="B26" s="327"/>
      <c r="C26" s="325"/>
      <c r="D26" s="325"/>
      <c r="E26" s="328"/>
      <c r="F26" s="328"/>
      <c r="G26" s="328"/>
      <c r="H26" s="328"/>
    </row>
    <row r="27" spans="1:9" ht="29.25" customHeight="1">
      <c r="A27" s="811" t="s">
        <v>1418</v>
      </c>
      <c r="B27" s="811"/>
      <c r="C27" s="811"/>
      <c r="D27" s="811"/>
      <c r="E27" s="811"/>
      <c r="F27" s="811"/>
      <c r="G27" s="811"/>
      <c r="H27" s="811"/>
    </row>
    <row r="28" spans="1:9" ht="16.5" customHeight="1">
      <c r="A28" s="315" t="s">
        <v>1419</v>
      </c>
    </row>
    <row r="29" spans="1:9">
      <c r="A29" s="316" t="s">
        <v>1420</v>
      </c>
      <c r="B29" s="778" t="s">
        <v>1421</v>
      </c>
      <c r="C29" s="779"/>
      <c r="D29" s="316" t="s">
        <v>1422</v>
      </c>
      <c r="E29" s="780" t="s">
        <v>1423</v>
      </c>
      <c r="F29" s="780"/>
      <c r="G29" s="780" t="s">
        <v>1424</v>
      </c>
      <c r="H29" s="780"/>
      <c r="I29" s="780"/>
    </row>
    <row r="30" spans="1:9" s="330" customFormat="1" ht="28.35" customHeight="1">
      <c r="A30" s="805" t="s">
        <v>1425</v>
      </c>
      <c r="B30" s="807" t="s">
        <v>1426</v>
      </c>
      <c r="C30" s="807"/>
      <c r="D30" s="329" t="s">
        <v>1427</v>
      </c>
      <c r="E30" s="808" t="s">
        <v>1428</v>
      </c>
      <c r="F30" s="809"/>
      <c r="G30" s="810" t="s">
        <v>1429</v>
      </c>
      <c r="H30" s="810"/>
      <c r="I30" s="810"/>
    </row>
    <row r="31" spans="1:9" s="330" customFormat="1" ht="28.35" customHeight="1">
      <c r="A31" s="806"/>
      <c r="B31" s="807" t="s">
        <v>1430</v>
      </c>
      <c r="C31" s="807"/>
      <c r="D31" s="329" t="s">
        <v>1431</v>
      </c>
      <c r="E31" s="812" t="s">
        <v>1432</v>
      </c>
      <c r="F31" s="812"/>
      <c r="G31" s="810" t="s">
        <v>1433</v>
      </c>
      <c r="H31" s="810"/>
      <c r="I31" s="810"/>
    </row>
    <row r="32" spans="1:9" s="330" customFormat="1" ht="28.35" customHeight="1">
      <c r="A32" s="805" t="s">
        <v>1434</v>
      </c>
      <c r="B32" s="807" t="s">
        <v>1435</v>
      </c>
      <c r="C32" s="807"/>
      <c r="D32" s="329" t="s">
        <v>1436</v>
      </c>
      <c r="E32" s="813" t="s">
        <v>1437</v>
      </c>
      <c r="F32" s="809"/>
      <c r="G32" s="810" t="s">
        <v>1438</v>
      </c>
      <c r="H32" s="810"/>
      <c r="I32" s="810"/>
    </row>
    <row r="33" spans="1:9" s="330" customFormat="1" ht="28.35" customHeight="1">
      <c r="A33" s="817"/>
      <c r="B33" s="807" t="s">
        <v>1439</v>
      </c>
      <c r="C33" s="807"/>
      <c r="D33" s="329" t="s">
        <v>1440</v>
      </c>
      <c r="E33" s="813" t="s">
        <v>1437</v>
      </c>
      <c r="F33" s="809"/>
      <c r="G33" s="810" t="s">
        <v>1441</v>
      </c>
      <c r="H33" s="810"/>
      <c r="I33" s="810"/>
    </row>
    <row r="34" spans="1:9" s="330" customFormat="1" ht="28.35" customHeight="1">
      <c r="A34" s="817"/>
      <c r="B34" s="807" t="s">
        <v>1442</v>
      </c>
      <c r="C34" s="807"/>
      <c r="D34" s="329" t="s">
        <v>1443</v>
      </c>
      <c r="E34" s="813" t="s">
        <v>1432</v>
      </c>
      <c r="F34" s="809"/>
      <c r="G34" s="810" t="s">
        <v>1441</v>
      </c>
      <c r="H34" s="810"/>
      <c r="I34" s="810"/>
    </row>
    <row r="35" spans="1:9" s="330" customFormat="1" ht="28.35" customHeight="1">
      <c r="A35" s="817"/>
      <c r="B35" s="807" t="s">
        <v>1444</v>
      </c>
      <c r="C35" s="807"/>
      <c r="D35" s="329" t="s">
        <v>1445</v>
      </c>
      <c r="E35" s="813" t="s">
        <v>1446</v>
      </c>
      <c r="F35" s="814"/>
      <c r="G35" s="810" t="s">
        <v>1447</v>
      </c>
      <c r="H35" s="810"/>
      <c r="I35" s="810"/>
    </row>
    <row r="36" spans="1:9" s="330" customFormat="1" ht="28.35" customHeight="1">
      <c r="A36" s="817"/>
      <c r="B36" s="807" t="s">
        <v>1448</v>
      </c>
      <c r="C36" s="807"/>
      <c r="D36" s="329" t="s">
        <v>1449</v>
      </c>
      <c r="E36" s="813" t="s">
        <v>1432</v>
      </c>
      <c r="F36" s="814"/>
      <c r="G36" s="810" t="s">
        <v>1450</v>
      </c>
      <c r="H36" s="810"/>
      <c r="I36" s="810"/>
    </row>
    <row r="37" spans="1:9" s="330" customFormat="1" ht="39" customHeight="1">
      <c r="A37" s="806"/>
      <c r="B37" s="807" t="s">
        <v>1451</v>
      </c>
      <c r="C37" s="807"/>
      <c r="D37" s="329" t="s">
        <v>1452</v>
      </c>
      <c r="E37" s="813" t="s">
        <v>1453</v>
      </c>
      <c r="F37" s="814"/>
      <c r="G37" s="810" t="s">
        <v>1454</v>
      </c>
      <c r="H37" s="810"/>
      <c r="I37" s="810"/>
    </row>
    <row r="38" spans="1:9" s="330" customFormat="1" ht="28.35" customHeight="1">
      <c r="A38" s="815" t="s">
        <v>1455</v>
      </c>
      <c r="B38" s="807" t="s">
        <v>1456</v>
      </c>
      <c r="C38" s="807"/>
      <c r="D38" s="329" t="s">
        <v>1457</v>
      </c>
      <c r="E38" s="813" t="s">
        <v>1458</v>
      </c>
      <c r="F38" s="814"/>
      <c r="G38" s="810" t="s">
        <v>1459</v>
      </c>
      <c r="H38" s="810"/>
      <c r="I38" s="810"/>
    </row>
    <row r="39" spans="1:9" s="330" customFormat="1" ht="28.35" customHeight="1">
      <c r="A39" s="815"/>
      <c r="B39" s="807" t="s">
        <v>1460</v>
      </c>
      <c r="C39" s="807"/>
      <c r="D39" s="329" t="s">
        <v>1461</v>
      </c>
      <c r="E39" s="812" t="s">
        <v>1462</v>
      </c>
      <c r="F39" s="812"/>
      <c r="G39" s="810" t="s">
        <v>1463</v>
      </c>
      <c r="H39" s="810"/>
      <c r="I39" s="810"/>
    </row>
    <row r="40" spans="1:9" s="330" customFormat="1" ht="28.35" customHeight="1">
      <c r="A40" s="816"/>
      <c r="B40" s="807" t="s">
        <v>1464</v>
      </c>
      <c r="C40" s="807"/>
      <c r="D40" s="329" t="s">
        <v>1461</v>
      </c>
      <c r="E40" s="812" t="s">
        <v>1465</v>
      </c>
      <c r="F40" s="812"/>
      <c r="G40" s="810" t="s">
        <v>1466</v>
      </c>
      <c r="H40" s="810"/>
      <c r="I40" s="810"/>
    </row>
    <row r="41" spans="1:9" s="330" customFormat="1" ht="28.35" customHeight="1">
      <c r="A41" s="818" t="s">
        <v>1467</v>
      </c>
      <c r="B41" s="807" t="s">
        <v>1468</v>
      </c>
      <c r="C41" s="807"/>
      <c r="D41" s="329" t="s">
        <v>1469</v>
      </c>
      <c r="E41" s="821" t="s">
        <v>1470</v>
      </c>
      <c r="F41" s="822"/>
      <c r="G41" s="810" t="s">
        <v>1471</v>
      </c>
      <c r="H41" s="810"/>
      <c r="I41" s="810"/>
    </row>
    <row r="42" spans="1:9" s="330" customFormat="1" ht="28.35" customHeight="1">
      <c r="A42" s="819"/>
      <c r="B42" s="807" t="s">
        <v>1472</v>
      </c>
      <c r="C42" s="807"/>
      <c r="D42" s="329" t="s">
        <v>1473</v>
      </c>
      <c r="E42" s="821" t="s">
        <v>1474</v>
      </c>
      <c r="F42" s="822"/>
      <c r="G42" s="810" t="s">
        <v>1475</v>
      </c>
      <c r="H42" s="810"/>
      <c r="I42" s="810"/>
    </row>
    <row r="43" spans="1:9" s="330" customFormat="1" ht="28.35" customHeight="1">
      <c r="A43" s="820"/>
      <c r="B43" s="807" t="s">
        <v>1476</v>
      </c>
      <c r="C43" s="807"/>
      <c r="D43" s="329" t="s">
        <v>1477</v>
      </c>
      <c r="E43" s="821" t="s">
        <v>1478</v>
      </c>
      <c r="F43" s="822"/>
      <c r="G43" s="810" t="s">
        <v>1479</v>
      </c>
      <c r="H43" s="810"/>
      <c r="I43" s="810"/>
    </row>
    <row r="44" spans="1:9" ht="14.25" customHeight="1"/>
  </sheetData>
  <mergeCells count="77">
    <mergeCell ref="A41:A43"/>
    <mergeCell ref="B41:C41"/>
    <mergeCell ref="E41:F41"/>
    <mergeCell ref="G41:I41"/>
    <mergeCell ref="B42:C42"/>
    <mergeCell ref="E42:F42"/>
    <mergeCell ref="G42:I42"/>
    <mergeCell ref="B43:C43"/>
    <mergeCell ref="E43:F43"/>
    <mergeCell ref="G43:I43"/>
    <mergeCell ref="B37:C37"/>
    <mergeCell ref="E37:F37"/>
    <mergeCell ref="G37:I37"/>
    <mergeCell ref="A38:A40"/>
    <mergeCell ref="B38:C38"/>
    <mergeCell ref="E38:F38"/>
    <mergeCell ref="G38:I38"/>
    <mergeCell ref="B39:C39"/>
    <mergeCell ref="E39:F39"/>
    <mergeCell ref="G39:I39"/>
    <mergeCell ref="A32:A37"/>
    <mergeCell ref="B40:C40"/>
    <mergeCell ref="E40:F40"/>
    <mergeCell ref="G40:I40"/>
    <mergeCell ref="B36:C36"/>
    <mergeCell ref="E36:F36"/>
    <mergeCell ref="G36:I36"/>
    <mergeCell ref="E31:F31"/>
    <mergeCell ref="G31:I31"/>
    <mergeCell ref="B32:C32"/>
    <mergeCell ref="E32:F32"/>
    <mergeCell ref="G32:I32"/>
    <mergeCell ref="B33:C33"/>
    <mergeCell ref="E33:F33"/>
    <mergeCell ref="G33:I33"/>
    <mergeCell ref="B34:C34"/>
    <mergeCell ref="E34:F34"/>
    <mergeCell ref="G34:I34"/>
    <mergeCell ref="B35:C35"/>
    <mergeCell ref="E35:F35"/>
    <mergeCell ref="G35:I35"/>
    <mergeCell ref="E24:H24"/>
    <mergeCell ref="A27:H27"/>
    <mergeCell ref="B29:C29"/>
    <mergeCell ref="E29:F29"/>
    <mergeCell ref="G29:I29"/>
    <mergeCell ref="A30:A31"/>
    <mergeCell ref="B30:C30"/>
    <mergeCell ref="E30:F30"/>
    <mergeCell ref="G30:I30"/>
    <mergeCell ref="B31:C31"/>
    <mergeCell ref="E23:H23"/>
    <mergeCell ref="A14:B14"/>
    <mergeCell ref="E14:F14"/>
    <mergeCell ref="A15:B15"/>
    <mergeCell ref="E15:F15"/>
    <mergeCell ref="A17:B17"/>
    <mergeCell ref="E17:F17"/>
    <mergeCell ref="A18:B18"/>
    <mergeCell ref="E18:F18"/>
    <mergeCell ref="A21:B21"/>
    <mergeCell ref="E21:F21"/>
    <mergeCell ref="E22:H22"/>
    <mergeCell ref="A7:B10"/>
    <mergeCell ref="D7:E7"/>
    <mergeCell ref="F7:I8"/>
    <mergeCell ref="D8:E8"/>
    <mergeCell ref="D9:E9"/>
    <mergeCell ref="F9:I10"/>
    <mergeCell ref="D10:E10"/>
    <mergeCell ref="A4:B4"/>
    <mergeCell ref="D4:E4"/>
    <mergeCell ref="F4:I4"/>
    <mergeCell ref="A5:B6"/>
    <mergeCell ref="D5:E5"/>
    <mergeCell ref="F5:I6"/>
    <mergeCell ref="D6:E6"/>
  </mergeCells>
  <phoneticPr fontId="1"/>
  <pageMargins left="0.78740157480314965" right="0.39370078740157483" top="0.39370078740157483" bottom="0.39370078740157483" header="0" footer="0"/>
  <pageSetup paperSize="9" scale="59" orientation="landscape" r:id="rId1"/>
  <headerFooter scaleWithDoc="0" alignWithMargins="0">
    <oddFooter>&amp;C&amp;"ＭＳ 明朝,標準"&amp;10－３０－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8"/>
  <sheetViews>
    <sheetView view="pageLayout" zoomScaleNormal="90" workbookViewId="0"/>
  </sheetViews>
  <sheetFormatPr defaultColWidth="9" defaultRowHeight="14.25"/>
  <cols>
    <col min="1" max="49" width="1.875" style="58" customWidth="1"/>
    <col min="50" max="54" width="2.125" style="58" customWidth="1"/>
    <col min="55" max="62" width="1.875" style="58" customWidth="1"/>
    <col min="63" max="63" width="1.625" style="58" customWidth="1"/>
    <col min="64" max="81" width="1.875" style="58" customWidth="1"/>
    <col min="82" max="83" width="2.625" style="58" customWidth="1"/>
    <col min="84" max="84" width="3.75" style="58" customWidth="1"/>
    <col min="85" max="87" width="2.75" style="58" customWidth="1"/>
    <col min="88" max="89" width="1.75" style="58" customWidth="1"/>
    <col min="90" max="94" width="2.25" style="58" customWidth="1"/>
    <col min="95" max="16384" width="9" style="58"/>
  </cols>
  <sheetData>
    <row r="1" spans="2:94" ht="30" customHeight="1"/>
    <row r="2" spans="2:94" ht="26.85" customHeight="1">
      <c r="C2" s="245" t="s">
        <v>1480</v>
      </c>
      <c r="D2" s="245"/>
      <c r="E2" s="245"/>
      <c r="F2" s="245"/>
      <c r="G2" s="245"/>
      <c r="H2" s="245"/>
      <c r="I2" s="245"/>
      <c r="J2" s="245"/>
      <c r="K2" s="245"/>
      <c r="L2" s="245"/>
      <c r="M2" s="245"/>
      <c r="N2" s="245"/>
      <c r="O2" s="245"/>
      <c r="P2" s="245"/>
      <c r="Q2" s="245"/>
      <c r="R2" s="245"/>
      <c r="S2" s="245"/>
      <c r="T2" s="245"/>
      <c r="U2" s="245"/>
      <c r="V2" s="245"/>
      <c r="W2" s="245"/>
      <c r="X2" s="245"/>
      <c r="Y2" s="245"/>
      <c r="Z2" s="245"/>
      <c r="AA2" s="245"/>
    </row>
    <row r="4" spans="2:94" ht="24.2" customHeight="1">
      <c r="B4" s="245" t="s">
        <v>1481</v>
      </c>
      <c r="C4" s="245"/>
      <c r="D4" s="245"/>
      <c r="E4" s="245"/>
      <c r="F4" s="245"/>
      <c r="G4" s="245"/>
      <c r="H4" s="245"/>
      <c r="I4" s="245"/>
      <c r="J4" s="245"/>
      <c r="K4" s="245"/>
      <c r="L4" s="245"/>
      <c r="M4" s="245"/>
      <c r="N4" s="245"/>
      <c r="O4" s="245"/>
      <c r="P4" s="245"/>
      <c r="Q4" s="245"/>
      <c r="R4" s="245"/>
      <c r="S4" s="245"/>
      <c r="T4" s="245"/>
      <c r="U4" s="245"/>
      <c r="CC4" s="535" t="s">
        <v>1482</v>
      </c>
      <c r="CD4" s="535"/>
      <c r="CE4" s="535"/>
      <c r="CF4" s="535"/>
      <c r="CG4" s="535"/>
      <c r="CH4" s="535"/>
      <c r="CI4" s="535"/>
      <c r="CJ4" s="535"/>
      <c r="CK4" s="535"/>
      <c r="CL4" s="535"/>
      <c r="CM4" s="535"/>
      <c r="CN4" s="535"/>
      <c r="CO4" s="535"/>
      <c r="CP4" s="535"/>
    </row>
    <row r="5" spans="2:94" ht="28.5" customHeight="1">
      <c r="B5" s="755" t="s">
        <v>1483</v>
      </c>
      <c r="C5" s="755"/>
      <c r="D5" s="755"/>
      <c r="E5" s="755"/>
      <c r="F5" s="755"/>
      <c r="G5" s="755"/>
      <c r="H5" s="755"/>
      <c r="I5" s="755"/>
      <c r="J5" s="755"/>
      <c r="K5" s="755" t="s">
        <v>1484</v>
      </c>
      <c r="L5" s="755"/>
      <c r="M5" s="755"/>
      <c r="N5" s="755"/>
      <c r="O5" s="755"/>
      <c r="P5" s="755"/>
      <c r="Q5" s="755"/>
      <c r="R5" s="755"/>
      <c r="S5" s="755"/>
      <c r="T5" s="553" t="s">
        <v>1485</v>
      </c>
      <c r="U5" s="553"/>
      <c r="V5" s="553"/>
      <c r="W5" s="553"/>
      <c r="X5" s="553"/>
      <c r="Y5" s="553" t="s">
        <v>1486</v>
      </c>
      <c r="Z5" s="553"/>
      <c r="AA5" s="553"/>
      <c r="AB5" s="553"/>
      <c r="AC5" s="553"/>
      <c r="AD5" s="553"/>
      <c r="AE5" s="553"/>
      <c r="AF5" s="553"/>
      <c r="AG5" s="553"/>
      <c r="AH5" s="553"/>
      <c r="AI5" s="553" t="s">
        <v>1487</v>
      </c>
      <c r="AJ5" s="553"/>
      <c r="AK5" s="553"/>
      <c r="AL5" s="553"/>
      <c r="AM5" s="553"/>
      <c r="AN5" s="553"/>
      <c r="AO5" s="553"/>
      <c r="AP5" s="553"/>
      <c r="AQ5" s="553"/>
      <c r="AR5" s="553"/>
      <c r="AS5" s="755" t="s">
        <v>1488</v>
      </c>
      <c r="AT5" s="755"/>
      <c r="AU5" s="755"/>
      <c r="AV5" s="755"/>
      <c r="AW5" s="755"/>
      <c r="AX5" s="553" t="s">
        <v>1489</v>
      </c>
      <c r="AY5" s="553"/>
      <c r="AZ5" s="553"/>
      <c r="BA5" s="553"/>
      <c r="BB5" s="553"/>
      <c r="BC5" s="553" t="s">
        <v>1490</v>
      </c>
      <c r="BD5" s="553"/>
      <c r="BE5" s="553"/>
      <c r="BF5" s="553"/>
      <c r="BG5" s="553"/>
      <c r="BH5" s="553"/>
      <c r="BI5" s="553"/>
      <c r="BJ5" s="553"/>
      <c r="BK5" s="553"/>
      <c r="BL5" s="553"/>
      <c r="BM5" s="553"/>
      <c r="BN5" s="553"/>
      <c r="BO5" s="553"/>
      <c r="BP5" s="553"/>
      <c r="BQ5" s="553"/>
      <c r="BR5" s="553"/>
      <c r="BS5" s="553"/>
      <c r="BT5" s="553"/>
      <c r="BU5" s="553"/>
      <c r="BV5" s="553"/>
      <c r="BW5" s="553"/>
      <c r="BX5" s="553"/>
      <c r="BY5" s="553"/>
      <c r="BZ5" s="553"/>
      <c r="CA5" s="553"/>
      <c r="CB5" s="553"/>
      <c r="CC5" s="553"/>
      <c r="CD5" s="553"/>
      <c r="CE5" s="553"/>
      <c r="CF5" s="553"/>
      <c r="CG5" s="553"/>
      <c r="CH5" s="553"/>
      <c r="CI5" s="553"/>
      <c r="CJ5" s="553"/>
      <c r="CK5" s="553"/>
      <c r="CL5" s="553"/>
      <c r="CM5" s="553"/>
      <c r="CN5" s="553"/>
      <c r="CO5" s="553"/>
      <c r="CP5" s="553"/>
    </row>
    <row r="6" spans="2:94" ht="28.5" customHeight="1">
      <c r="B6" s="755"/>
      <c r="C6" s="755"/>
      <c r="D6" s="755"/>
      <c r="E6" s="755"/>
      <c r="F6" s="755"/>
      <c r="G6" s="755"/>
      <c r="H6" s="755"/>
      <c r="I6" s="755"/>
      <c r="J6" s="755"/>
      <c r="K6" s="755"/>
      <c r="L6" s="755"/>
      <c r="M6" s="755"/>
      <c r="N6" s="755"/>
      <c r="O6" s="755"/>
      <c r="P6" s="755"/>
      <c r="Q6" s="755"/>
      <c r="R6" s="755"/>
      <c r="S6" s="755"/>
      <c r="T6" s="553"/>
      <c r="U6" s="553"/>
      <c r="V6" s="553"/>
      <c r="W6" s="553"/>
      <c r="X6" s="553"/>
      <c r="Y6" s="553" t="s">
        <v>1491</v>
      </c>
      <c r="Z6" s="553"/>
      <c r="AA6" s="553"/>
      <c r="AB6" s="553" t="s">
        <v>1492</v>
      </c>
      <c r="AC6" s="553"/>
      <c r="AD6" s="553"/>
      <c r="AE6" s="553" t="s">
        <v>200</v>
      </c>
      <c r="AF6" s="553"/>
      <c r="AG6" s="553"/>
      <c r="AH6" s="553"/>
      <c r="AI6" s="553" t="s">
        <v>1493</v>
      </c>
      <c r="AJ6" s="553"/>
      <c r="AK6" s="553"/>
      <c r="AL6" s="553" t="s">
        <v>1494</v>
      </c>
      <c r="AM6" s="553"/>
      <c r="AN6" s="553"/>
      <c r="AO6" s="756" t="s">
        <v>1495</v>
      </c>
      <c r="AP6" s="553"/>
      <c r="AQ6" s="553"/>
      <c r="AR6" s="553"/>
      <c r="AS6" s="755"/>
      <c r="AT6" s="755"/>
      <c r="AU6" s="755"/>
      <c r="AV6" s="755"/>
      <c r="AW6" s="755"/>
      <c r="AX6" s="553"/>
      <c r="AY6" s="553"/>
      <c r="AZ6" s="553"/>
      <c r="BA6" s="553"/>
      <c r="BB6" s="553"/>
      <c r="BC6" s="553" t="s">
        <v>1496</v>
      </c>
      <c r="BD6" s="553"/>
      <c r="BE6" s="553"/>
      <c r="BF6" s="553"/>
      <c r="BG6" s="553"/>
      <c r="BH6" s="553"/>
      <c r="BI6" s="553" t="s">
        <v>1497</v>
      </c>
      <c r="BJ6" s="553"/>
      <c r="BK6" s="553"/>
      <c r="BL6" s="553"/>
      <c r="BM6" s="553"/>
      <c r="BN6" s="553" t="s">
        <v>1498</v>
      </c>
      <c r="BO6" s="553"/>
      <c r="BP6" s="553"/>
      <c r="BQ6" s="553"/>
      <c r="BR6" s="553"/>
      <c r="BS6" s="553" t="s">
        <v>1499</v>
      </c>
      <c r="BT6" s="553"/>
      <c r="BU6" s="553"/>
      <c r="BV6" s="553"/>
      <c r="BW6" s="553"/>
      <c r="BX6" s="553"/>
      <c r="BY6" s="553" t="s">
        <v>1500</v>
      </c>
      <c r="BZ6" s="553"/>
      <c r="CA6" s="553"/>
      <c r="CB6" s="553"/>
      <c r="CC6" s="553"/>
      <c r="CD6" s="755" t="s">
        <v>1501</v>
      </c>
      <c r="CE6" s="755"/>
      <c r="CF6" s="755"/>
      <c r="CG6" s="553" t="s">
        <v>1502</v>
      </c>
      <c r="CH6" s="553"/>
      <c r="CI6" s="553"/>
      <c r="CJ6" s="553" t="s">
        <v>670</v>
      </c>
      <c r="CK6" s="553"/>
      <c r="CL6" s="553"/>
      <c r="CM6" s="553"/>
      <c r="CN6" s="553"/>
      <c r="CO6" s="553"/>
      <c r="CP6" s="553"/>
    </row>
    <row r="7" spans="2:94" ht="25.5" customHeight="1">
      <c r="B7" s="755" t="s">
        <v>1503</v>
      </c>
      <c r="C7" s="755"/>
      <c r="D7" s="755"/>
      <c r="E7" s="755"/>
      <c r="F7" s="755"/>
      <c r="G7" s="755"/>
      <c r="H7" s="755"/>
      <c r="I7" s="755"/>
      <c r="J7" s="755"/>
      <c r="K7" s="755" t="s">
        <v>1504</v>
      </c>
      <c r="L7" s="755"/>
      <c r="M7" s="755"/>
      <c r="N7" s="755"/>
      <c r="O7" s="755"/>
      <c r="P7" s="755"/>
      <c r="Q7" s="755"/>
      <c r="R7" s="755"/>
      <c r="S7" s="755"/>
      <c r="T7" s="823" t="s">
        <v>1505</v>
      </c>
      <c r="U7" s="824"/>
      <c r="V7" s="824"/>
      <c r="W7" s="824"/>
      <c r="X7" s="723"/>
      <c r="Y7" s="829">
        <v>395</v>
      </c>
      <c r="Z7" s="829"/>
      <c r="AA7" s="829"/>
      <c r="AB7" s="829">
        <v>651</v>
      </c>
      <c r="AC7" s="829"/>
      <c r="AD7" s="829"/>
      <c r="AE7" s="829">
        <v>1046</v>
      </c>
      <c r="AF7" s="829"/>
      <c r="AG7" s="829"/>
      <c r="AH7" s="829"/>
      <c r="AI7" s="830">
        <v>1</v>
      </c>
      <c r="AJ7" s="830"/>
      <c r="AK7" s="830"/>
      <c r="AL7" s="830">
        <v>1</v>
      </c>
      <c r="AM7" s="830"/>
      <c r="AN7" s="830"/>
      <c r="AO7" s="831">
        <v>56</v>
      </c>
      <c r="AP7" s="831"/>
      <c r="AQ7" s="831"/>
      <c r="AR7" s="831"/>
      <c r="AS7" s="831">
        <v>521816</v>
      </c>
      <c r="AT7" s="831"/>
      <c r="AU7" s="831"/>
      <c r="AV7" s="831"/>
      <c r="AW7" s="831"/>
      <c r="AX7" s="831">
        <v>1414269</v>
      </c>
      <c r="AY7" s="831"/>
      <c r="AZ7" s="831"/>
      <c r="BA7" s="831"/>
      <c r="BB7" s="831"/>
      <c r="BC7" s="837">
        <v>5111263</v>
      </c>
      <c r="BD7" s="837"/>
      <c r="BE7" s="837"/>
      <c r="BF7" s="837"/>
      <c r="BG7" s="837"/>
      <c r="BH7" s="837"/>
      <c r="BI7" s="837">
        <v>541866</v>
      </c>
      <c r="BJ7" s="837"/>
      <c r="BK7" s="837"/>
      <c r="BL7" s="837"/>
      <c r="BM7" s="837"/>
      <c r="BN7" s="837">
        <v>834052</v>
      </c>
      <c r="BO7" s="837"/>
      <c r="BP7" s="837"/>
      <c r="BQ7" s="837"/>
      <c r="BR7" s="837"/>
      <c r="BS7" s="744" t="s">
        <v>1506</v>
      </c>
      <c r="BT7" s="744"/>
      <c r="BU7" s="744"/>
      <c r="BV7" s="744"/>
      <c r="BW7" s="744"/>
      <c r="BX7" s="744"/>
      <c r="BY7" s="831">
        <v>122380</v>
      </c>
      <c r="BZ7" s="831"/>
      <c r="CA7" s="831"/>
      <c r="CB7" s="831"/>
      <c r="CC7" s="831"/>
      <c r="CD7" s="831">
        <v>67411</v>
      </c>
      <c r="CE7" s="831"/>
      <c r="CF7" s="831"/>
      <c r="CG7" s="831">
        <v>7048</v>
      </c>
      <c r="CH7" s="831"/>
      <c r="CI7" s="831"/>
      <c r="CJ7" s="331"/>
      <c r="CK7" s="331"/>
      <c r="CL7" s="832"/>
      <c r="CM7" s="832"/>
      <c r="CN7" s="832"/>
      <c r="CO7" s="832"/>
      <c r="CP7" s="832"/>
    </row>
    <row r="8" spans="2:94" ht="25.5" customHeight="1">
      <c r="B8" s="755"/>
      <c r="C8" s="755"/>
      <c r="D8" s="755"/>
      <c r="E8" s="755"/>
      <c r="F8" s="755"/>
      <c r="G8" s="755"/>
      <c r="H8" s="755"/>
      <c r="I8" s="755"/>
      <c r="J8" s="755"/>
      <c r="K8" s="755"/>
      <c r="L8" s="755"/>
      <c r="M8" s="755"/>
      <c r="N8" s="755"/>
      <c r="O8" s="755"/>
      <c r="P8" s="755"/>
      <c r="Q8" s="755"/>
      <c r="R8" s="755"/>
      <c r="S8" s="755"/>
      <c r="T8" s="825"/>
      <c r="U8" s="826"/>
      <c r="V8" s="826"/>
      <c r="W8" s="826"/>
      <c r="X8" s="827"/>
      <c r="Y8" s="829"/>
      <c r="Z8" s="829"/>
      <c r="AA8" s="829"/>
      <c r="AB8" s="829"/>
      <c r="AC8" s="829"/>
      <c r="AD8" s="829"/>
      <c r="AE8" s="829"/>
      <c r="AF8" s="829"/>
      <c r="AG8" s="829"/>
      <c r="AH8" s="829"/>
      <c r="AI8" s="830"/>
      <c r="AJ8" s="830"/>
      <c r="AK8" s="830"/>
      <c r="AL8" s="830"/>
      <c r="AM8" s="830"/>
      <c r="AN8" s="830"/>
      <c r="AO8" s="831"/>
      <c r="AP8" s="831"/>
      <c r="AQ8" s="831"/>
      <c r="AR8" s="831"/>
      <c r="AS8" s="831"/>
      <c r="AT8" s="831"/>
      <c r="AU8" s="831"/>
      <c r="AV8" s="831"/>
      <c r="AW8" s="831"/>
      <c r="AX8" s="831"/>
      <c r="AY8" s="831"/>
      <c r="AZ8" s="831"/>
      <c r="BA8" s="831"/>
      <c r="BB8" s="831"/>
      <c r="BC8" s="837"/>
      <c r="BD8" s="837"/>
      <c r="BE8" s="837"/>
      <c r="BF8" s="837"/>
      <c r="BG8" s="837"/>
      <c r="BH8" s="837"/>
      <c r="BI8" s="837"/>
      <c r="BJ8" s="837"/>
      <c r="BK8" s="837"/>
      <c r="BL8" s="837"/>
      <c r="BM8" s="837"/>
      <c r="BN8" s="837"/>
      <c r="BO8" s="837"/>
      <c r="BP8" s="837"/>
      <c r="BQ8" s="837"/>
      <c r="BR8" s="837"/>
      <c r="BS8" s="744"/>
      <c r="BT8" s="744"/>
      <c r="BU8" s="744"/>
      <c r="BV8" s="744"/>
      <c r="BW8" s="744"/>
      <c r="BX8" s="744"/>
      <c r="BY8" s="831"/>
      <c r="BZ8" s="831"/>
      <c r="CA8" s="831"/>
      <c r="CB8" s="831"/>
      <c r="CC8" s="831"/>
      <c r="CD8" s="831"/>
      <c r="CE8" s="831"/>
      <c r="CF8" s="831"/>
      <c r="CG8" s="831"/>
      <c r="CH8" s="831"/>
      <c r="CI8" s="831"/>
      <c r="CJ8" s="331"/>
      <c r="CK8" s="332"/>
      <c r="CL8" s="833" t="s">
        <v>1507</v>
      </c>
      <c r="CM8" s="833"/>
      <c r="CN8" s="833"/>
      <c r="CO8" s="833"/>
      <c r="CP8" s="833"/>
    </row>
    <row r="9" spans="2:94" ht="25.5" customHeight="1">
      <c r="B9" s="755"/>
      <c r="C9" s="755"/>
      <c r="D9" s="755"/>
      <c r="E9" s="755"/>
      <c r="F9" s="755"/>
      <c r="G9" s="755"/>
      <c r="H9" s="755"/>
      <c r="I9" s="755"/>
      <c r="J9" s="755"/>
      <c r="K9" s="755"/>
      <c r="L9" s="755"/>
      <c r="M9" s="755"/>
      <c r="N9" s="755"/>
      <c r="O9" s="755"/>
      <c r="P9" s="755"/>
      <c r="Q9" s="755"/>
      <c r="R9" s="755"/>
      <c r="S9" s="755"/>
      <c r="T9" s="825"/>
      <c r="U9" s="826"/>
      <c r="V9" s="826"/>
      <c r="W9" s="826"/>
      <c r="X9" s="827"/>
      <c r="Y9" s="829"/>
      <c r="Z9" s="829"/>
      <c r="AA9" s="829"/>
      <c r="AB9" s="829"/>
      <c r="AC9" s="829"/>
      <c r="AD9" s="829"/>
      <c r="AE9" s="829"/>
      <c r="AF9" s="829"/>
      <c r="AG9" s="829"/>
      <c r="AH9" s="829"/>
      <c r="AI9" s="830"/>
      <c r="AJ9" s="830"/>
      <c r="AK9" s="830"/>
      <c r="AL9" s="830"/>
      <c r="AM9" s="830"/>
      <c r="AN9" s="830"/>
      <c r="AO9" s="834" t="s">
        <v>1508</v>
      </c>
      <c r="AP9" s="834"/>
      <c r="AQ9" s="834"/>
      <c r="AR9" s="834"/>
      <c r="AS9" s="831"/>
      <c r="AT9" s="831"/>
      <c r="AU9" s="831"/>
      <c r="AV9" s="831"/>
      <c r="AW9" s="831"/>
      <c r="AX9" s="831"/>
      <c r="AY9" s="831"/>
      <c r="AZ9" s="831"/>
      <c r="BA9" s="831"/>
      <c r="BB9" s="831"/>
      <c r="BC9" s="837"/>
      <c r="BD9" s="837"/>
      <c r="BE9" s="837"/>
      <c r="BF9" s="837"/>
      <c r="BG9" s="837"/>
      <c r="BH9" s="837"/>
      <c r="BI9" s="837"/>
      <c r="BJ9" s="837"/>
      <c r="BK9" s="837"/>
      <c r="BL9" s="837"/>
      <c r="BM9" s="837"/>
      <c r="BN9" s="837"/>
      <c r="BO9" s="837"/>
      <c r="BP9" s="837"/>
      <c r="BQ9" s="837"/>
      <c r="BR9" s="837"/>
      <c r="BS9" s="744"/>
      <c r="BT9" s="744"/>
      <c r="BU9" s="744"/>
      <c r="BV9" s="744"/>
      <c r="BW9" s="744"/>
      <c r="BX9" s="744"/>
      <c r="BY9" s="831"/>
      <c r="BZ9" s="831"/>
      <c r="CA9" s="831"/>
      <c r="CB9" s="831"/>
      <c r="CC9" s="831"/>
      <c r="CD9" s="831"/>
      <c r="CE9" s="831"/>
      <c r="CF9" s="831"/>
      <c r="CG9" s="831"/>
      <c r="CH9" s="831"/>
      <c r="CI9" s="831"/>
      <c r="CJ9" s="331"/>
      <c r="CK9" s="332"/>
      <c r="CL9" s="832">
        <v>980</v>
      </c>
      <c r="CM9" s="832"/>
      <c r="CN9" s="832"/>
      <c r="CO9" s="832"/>
      <c r="CP9" s="832"/>
    </row>
    <row r="10" spans="2:94" ht="25.5" customHeight="1">
      <c r="B10" s="755"/>
      <c r="C10" s="755"/>
      <c r="D10" s="755"/>
      <c r="E10" s="755"/>
      <c r="F10" s="755"/>
      <c r="G10" s="755"/>
      <c r="H10" s="755"/>
      <c r="I10" s="755"/>
      <c r="J10" s="755"/>
      <c r="K10" s="755"/>
      <c r="L10" s="755"/>
      <c r="M10" s="755"/>
      <c r="N10" s="755"/>
      <c r="O10" s="755"/>
      <c r="P10" s="755"/>
      <c r="Q10" s="755"/>
      <c r="R10" s="755"/>
      <c r="S10" s="755"/>
      <c r="T10" s="825"/>
      <c r="U10" s="826"/>
      <c r="V10" s="826"/>
      <c r="W10" s="826"/>
      <c r="X10" s="827"/>
      <c r="Y10" s="829"/>
      <c r="Z10" s="829"/>
      <c r="AA10" s="829"/>
      <c r="AB10" s="829"/>
      <c r="AC10" s="829"/>
      <c r="AD10" s="829"/>
      <c r="AE10" s="829"/>
      <c r="AF10" s="829"/>
      <c r="AG10" s="829"/>
      <c r="AH10" s="829"/>
      <c r="AI10" s="830"/>
      <c r="AJ10" s="830"/>
      <c r="AK10" s="830"/>
      <c r="AL10" s="830"/>
      <c r="AM10" s="830"/>
      <c r="AN10" s="830"/>
      <c r="AO10" s="834"/>
      <c r="AP10" s="834"/>
      <c r="AQ10" s="834"/>
      <c r="AR10" s="834"/>
      <c r="AS10" s="831"/>
      <c r="AT10" s="831"/>
      <c r="AU10" s="831"/>
      <c r="AV10" s="831"/>
      <c r="AW10" s="831"/>
      <c r="AX10" s="831"/>
      <c r="AY10" s="831"/>
      <c r="AZ10" s="831"/>
      <c r="BA10" s="831"/>
      <c r="BB10" s="831"/>
      <c r="BC10" s="837"/>
      <c r="BD10" s="837"/>
      <c r="BE10" s="837"/>
      <c r="BF10" s="837"/>
      <c r="BG10" s="837"/>
      <c r="BH10" s="837"/>
      <c r="BI10" s="837"/>
      <c r="BJ10" s="837"/>
      <c r="BK10" s="837"/>
      <c r="BL10" s="837"/>
      <c r="BM10" s="837"/>
      <c r="BN10" s="837"/>
      <c r="BO10" s="837"/>
      <c r="BP10" s="837"/>
      <c r="BQ10" s="837"/>
      <c r="BR10" s="837"/>
      <c r="BS10" s="831">
        <v>2491391</v>
      </c>
      <c r="BT10" s="831"/>
      <c r="BU10" s="831"/>
      <c r="BV10" s="831"/>
      <c r="BW10" s="831"/>
      <c r="BX10" s="831"/>
      <c r="BY10" s="831"/>
      <c r="BZ10" s="831"/>
      <c r="CA10" s="831"/>
      <c r="CB10" s="831"/>
      <c r="CC10" s="831"/>
      <c r="CD10" s="831"/>
      <c r="CE10" s="831"/>
      <c r="CF10" s="831"/>
      <c r="CG10" s="831"/>
      <c r="CH10" s="831"/>
      <c r="CI10" s="831"/>
      <c r="CJ10" s="331"/>
      <c r="CK10" s="332"/>
      <c r="CL10" s="835" t="s">
        <v>1509</v>
      </c>
      <c r="CM10" s="835"/>
      <c r="CN10" s="835"/>
      <c r="CO10" s="835"/>
      <c r="CP10" s="835"/>
    </row>
    <row r="11" spans="2:94" ht="25.5" customHeight="1">
      <c r="B11" s="755"/>
      <c r="C11" s="755"/>
      <c r="D11" s="755"/>
      <c r="E11" s="755"/>
      <c r="F11" s="755"/>
      <c r="G11" s="755"/>
      <c r="H11" s="755"/>
      <c r="I11" s="755"/>
      <c r="J11" s="755"/>
      <c r="K11" s="755"/>
      <c r="L11" s="755"/>
      <c r="M11" s="755"/>
      <c r="N11" s="755"/>
      <c r="O11" s="755"/>
      <c r="P11" s="755"/>
      <c r="Q11" s="755"/>
      <c r="R11" s="755"/>
      <c r="S11" s="755"/>
      <c r="T11" s="728"/>
      <c r="U11" s="828"/>
      <c r="V11" s="828"/>
      <c r="W11" s="828"/>
      <c r="X11" s="729"/>
      <c r="Y11" s="829"/>
      <c r="Z11" s="829"/>
      <c r="AA11" s="829"/>
      <c r="AB11" s="829"/>
      <c r="AC11" s="829"/>
      <c r="AD11" s="829"/>
      <c r="AE11" s="829"/>
      <c r="AF11" s="829"/>
      <c r="AG11" s="829"/>
      <c r="AH11" s="829"/>
      <c r="AI11" s="830"/>
      <c r="AJ11" s="830"/>
      <c r="AK11" s="830"/>
      <c r="AL11" s="830"/>
      <c r="AM11" s="830"/>
      <c r="AN11" s="830"/>
      <c r="AO11" s="834"/>
      <c r="AP11" s="834"/>
      <c r="AQ11" s="834"/>
      <c r="AR11" s="834"/>
      <c r="AS11" s="831"/>
      <c r="AT11" s="831"/>
      <c r="AU11" s="831"/>
      <c r="AV11" s="831"/>
      <c r="AW11" s="831"/>
      <c r="AX11" s="831"/>
      <c r="AY11" s="831"/>
      <c r="AZ11" s="831"/>
      <c r="BA11" s="831"/>
      <c r="BB11" s="831"/>
      <c r="BC11" s="837"/>
      <c r="BD11" s="837"/>
      <c r="BE11" s="837"/>
      <c r="BF11" s="837"/>
      <c r="BG11" s="837"/>
      <c r="BH11" s="837"/>
      <c r="BI11" s="837"/>
      <c r="BJ11" s="837"/>
      <c r="BK11" s="837"/>
      <c r="BL11" s="837"/>
      <c r="BM11" s="837"/>
      <c r="BN11" s="837"/>
      <c r="BO11" s="837"/>
      <c r="BP11" s="837"/>
      <c r="BQ11" s="837"/>
      <c r="BR11" s="837"/>
      <c r="BS11" s="831"/>
      <c r="BT11" s="831"/>
      <c r="BU11" s="831"/>
      <c r="BV11" s="831"/>
      <c r="BW11" s="831"/>
      <c r="BX11" s="831"/>
      <c r="BY11" s="831"/>
      <c r="BZ11" s="831"/>
      <c r="CA11" s="831"/>
      <c r="CB11" s="831"/>
      <c r="CC11" s="831"/>
      <c r="CD11" s="831"/>
      <c r="CE11" s="831"/>
      <c r="CF11" s="831"/>
      <c r="CG11" s="831"/>
      <c r="CH11" s="831"/>
      <c r="CI11" s="831"/>
      <c r="CJ11" s="333"/>
      <c r="CK11" s="333"/>
      <c r="CL11" s="836">
        <v>349215</v>
      </c>
      <c r="CM11" s="836"/>
      <c r="CN11" s="836"/>
      <c r="CO11" s="836"/>
      <c r="CP11" s="836"/>
    </row>
    <row r="12" spans="2:94" ht="24" customHeight="1">
      <c r="CM12" s="58" t="s">
        <v>1510</v>
      </c>
    </row>
    <row r="13" spans="2:94" ht="24" customHeight="1"/>
    <row r="14" spans="2:94" ht="24" customHeight="1"/>
    <row r="16" spans="2:94" ht="24.2" customHeight="1">
      <c r="C16" s="772" t="s">
        <v>1511</v>
      </c>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BC16" s="59"/>
      <c r="BD16" s="59"/>
      <c r="BE16" s="59"/>
      <c r="BF16" s="59"/>
      <c r="BG16" s="838" t="s">
        <v>1512</v>
      </c>
      <c r="BH16" s="839"/>
      <c r="BI16" s="839"/>
      <c r="BJ16" s="839"/>
      <c r="BK16" s="839"/>
      <c r="BL16" s="839"/>
      <c r="BM16" s="839"/>
      <c r="BN16" s="839"/>
      <c r="BO16" s="839"/>
      <c r="BP16" s="839"/>
      <c r="BQ16" s="839"/>
      <c r="BR16" s="839"/>
      <c r="BS16" s="839"/>
      <c r="BT16" s="839"/>
      <c r="BU16" s="840"/>
      <c r="BV16" s="841" t="s">
        <v>1513</v>
      </c>
      <c r="BW16" s="842"/>
      <c r="BX16" s="842"/>
      <c r="BY16" s="842"/>
      <c r="BZ16" s="842"/>
      <c r="CA16" s="842"/>
      <c r="CB16" s="842"/>
      <c r="CC16" s="842"/>
      <c r="CD16" s="842"/>
      <c r="CE16" s="843"/>
    </row>
    <row r="17" spans="2:83" ht="21" customHeight="1">
      <c r="B17" s="553"/>
      <c r="C17" s="553"/>
      <c r="D17" s="553"/>
      <c r="E17" s="553"/>
      <c r="F17" s="553"/>
      <c r="G17" s="553"/>
      <c r="H17" s="553"/>
      <c r="I17" s="553"/>
      <c r="J17" s="553"/>
      <c r="K17" s="553" t="s">
        <v>1514</v>
      </c>
      <c r="L17" s="553"/>
      <c r="M17" s="553"/>
      <c r="N17" s="553"/>
      <c r="O17" s="553"/>
      <c r="P17" s="553"/>
      <c r="Q17" s="553"/>
      <c r="R17" s="553"/>
      <c r="S17" s="553"/>
      <c r="T17" s="553"/>
      <c r="U17" s="553"/>
      <c r="V17" s="553"/>
      <c r="W17" s="553"/>
      <c r="X17" s="553"/>
      <c r="Y17" s="553"/>
      <c r="Z17" s="553"/>
      <c r="AA17" s="553"/>
      <c r="AB17" s="553"/>
      <c r="AC17" s="553"/>
      <c r="AD17" s="553"/>
      <c r="AE17" s="553" t="s">
        <v>1515</v>
      </c>
      <c r="AF17" s="553"/>
      <c r="AG17" s="553"/>
      <c r="AH17" s="553"/>
      <c r="AI17" s="553"/>
      <c r="AJ17" s="553"/>
      <c r="AK17" s="553"/>
      <c r="AL17" s="553"/>
      <c r="AM17" s="553"/>
      <c r="AN17" s="553"/>
      <c r="AO17" s="553"/>
      <c r="AP17" s="553"/>
      <c r="AQ17" s="553"/>
      <c r="AR17" s="553"/>
      <c r="AS17" s="553"/>
      <c r="AT17" s="553"/>
      <c r="AU17" s="553"/>
      <c r="AV17" s="553"/>
      <c r="AW17" s="553"/>
      <c r="AX17" s="553"/>
      <c r="AY17" s="553"/>
      <c r="AZ17" s="553"/>
      <c r="BA17" s="553"/>
      <c r="BB17" s="553"/>
      <c r="BC17" s="553"/>
      <c r="BD17" s="553"/>
      <c r="BE17" s="553"/>
      <c r="BF17" s="553"/>
      <c r="BG17" s="553" t="s">
        <v>1516</v>
      </c>
      <c r="BH17" s="553"/>
      <c r="BI17" s="553"/>
      <c r="BJ17" s="553"/>
      <c r="BK17" s="553"/>
      <c r="BL17" s="553"/>
      <c r="BM17" s="553"/>
      <c r="BN17" s="553"/>
      <c r="BO17" s="553"/>
      <c r="BP17" s="553"/>
      <c r="BQ17" s="553"/>
      <c r="BR17" s="553"/>
      <c r="BS17" s="553"/>
      <c r="BT17" s="553"/>
      <c r="BU17" s="553"/>
      <c r="BV17" s="686" t="s">
        <v>1517</v>
      </c>
      <c r="BW17" s="686"/>
      <c r="BX17" s="686"/>
      <c r="BY17" s="686"/>
      <c r="BZ17" s="686"/>
      <c r="CA17" s="686"/>
      <c r="CB17" s="686"/>
      <c r="CC17" s="686"/>
      <c r="CD17" s="686"/>
      <c r="CE17" s="844"/>
    </row>
    <row r="18" spans="2:83" ht="21" customHeight="1">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553"/>
      <c r="AX18" s="553"/>
      <c r="AY18" s="553"/>
      <c r="AZ18" s="553"/>
      <c r="BA18" s="553"/>
      <c r="BB18" s="553"/>
      <c r="BC18" s="553"/>
      <c r="BD18" s="553"/>
      <c r="BE18" s="553"/>
      <c r="BF18" s="553"/>
      <c r="BG18" s="553" t="s">
        <v>1491</v>
      </c>
      <c r="BH18" s="553"/>
      <c r="BI18" s="553"/>
      <c r="BJ18" s="553"/>
      <c r="BK18" s="553"/>
      <c r="BL18" s="553" t="s">
        <v>1492</v>
      </c>
      <c r="BM18" s="553"/>
      <c r="BN18" s="553"/>
      <c r="BO18" s="553"/>
      <c r="BP18" s="553"/>
      <c r="BQ18" s="553" t="s">
        <v>200</v>
      </c>
      <c r="BR18" s="553"/>
      <c r="BS18" s="553"/>
      <c r="BT18" s="553"/>
      <c r="BU18" s="553"/>
      <c r="BV18" s="689"/>
      <c r="BW18" s="689"/>
      <c r="BX18" s="689"/>
      <c r="BY18" s="689"/>
      <c r="BZ18" s="689"/>
      <c r="CA18" s="689"/>
      <c r="CB18" s="689"/>
      <c r="CC18" s="689"/>
      <c r="CD18" s="689"/>
      <c r="CE18" s="845"/>
    </row>
    <row r="19" spans="2:83" ht="25.5" customHeight="1">
      <c r="B19" s="553" t="s">
        <v>1518</v>
      </c>
      <c r="C19" s="553"/>
      <c r="D19" s="553"/>
      <c r="E19" s="553"/>
      <c r="F19" s="553"/>
      <c r="G19" s="553"/>
      <c r="H19" s="553"/>
      <c r="I19" s="553"/>
      <c r="J19" s="553"/>
      <c r="K19" s="768" t="s">
        <v>1519</v>
      </c>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768"/>
      <c r="BD19" s="768"/>
      <c r="BE19" s="768"/>
      <c r="BF19" s="768"/>
      <c r="BG19" s="852" t="s">
        <v>745</v>
      </c>
      <c r="BH19" s="853"/>
      <c r="BI19" s="854"/>
      <c r="BJ19" s="855" t="s">
        <v>1520</v>
      </c>
      <c r="BK19" s="856"/>
      <c r="BL19" s="852" t="s">
        <v>745</v>
      </c>
      <c r="BM19" s="853"/>
      <c r="BN19" s="854"/>
      <c r="BO19" s="855" t="s">
        <v>1520</v>
      </c>
      <c r="BP19" s="856"/>
      <c r="BQ19" s="857" t="s">
        <v>745</v>
      </c>
      <c r="BR19" s="853"/>
      <c r="BS19" s="854"/>
      <c r="BT19" s="855" t="s">
        <v>1520</v>
      </c>
      <c r="BU19" s="856"/>
      <c r="BV19" s="846">
        <v>30</v>
      </c>
      <c r="BW19" s="847"/>
      <c r="BX19" s="847"/>
      <c r="BY19" s="847"/>
      <c r="BZ19" s="847"/>
      <c r="CA19" s="847"/>
      <c r="CB19" s="847"/>
      <c r="CC19" s="847"/>
      <c r="CD19" s="847"/>
      <c r="CE19" s="334" t="s">
        <v>1520</v>
      </c>
    </row>
    <row r="20" spans="2:83" ht="25.5" customHeight="1">
      <c r="B20" s="848" t="s">
        <v>1521</v>
      </c>
      <c r="C20" s="848"/>
      <c r="D20" s="848"/>
      <c r="E20" s="848"/>
      <c r="F20" s="848"/>
      <c r="G20" s="848"/>
      <c r="H20" s="848"/>
      <c r="I20" s="848"/>
      <c r="J20" s="848"/>
      <c r="K20" s="768" t="s">
        <v>1522</v>
      </c>
      <c r="L20" s="768"/>
      <c r="M20" s="768"/>
      <c r="N20" s="768"/>
      <c r="O20" s="768"/>
      <c r="P20" s="768"/>
      <c r="Q20" s="768"/>
      <c r="R20" s="768"/>
      <c r="S20" s="768"/>
      <c r="T20" s="768"/>
      <c r="U20" s="768"/>
      <c r="V20" s="768"/>
      <c r="W20" s="768"/>
      <c r="X20" s="768"/>
      <c r="Y20" s="768"/>
      <c r="Z20" s="768"/>
      <c r="AA20" s="768"/>
      <c r="AB20" s="768"/>
      <c r="AC20" s="768"/>
      <c r="AD20" s="768"/>
      <c r="AE20" s="768" t="s">
        <v>1523</v>
      </c>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768"/>
      <c r="BD20" s="768"/>
      <c r="BE20" s="768"/>
      <c r="BF20" s="768"/>
      <c r="BG20" s="849">
        <v>58</v>
      </c>
      <c r="BH20" s="849"/>
      <c r="BI20" s="849"/>
      <c r="BJ20" s="849"/>
      <c r="BK20" s="849"/>
      <c r="BL20" s="849">
        <v>57</v>
      </c>
      <c r="BM20" s="849"/>
      <c r="BN20" s="849"/>
      <c r="BO20" s="849"/>
      <c r="BP20" s="849"/>
      <c r="BQ20" s="849">
        <f t="shared" ref="BQ20:BQ27" si="0">SUM(BG20+BL20)</f>
        <v>115</v>
      </c>
      <c r="BR20" s="849"/>
      <c r="BS20" s="849"/>
      <c r="BT20" s="849"/>
      <c r="BU20" s="849"/>
      <c r="BV20" s="850">
        <v>7</v>
      </c>
      <c r="BW20" s="851"/>
      <c r="BX20" s="851"/>
      <c r="BY20" s="851"/>
      <c r="BZ20" s="851"/>
      <c r="CA20" s="851"/>
      <c r="CB20" s="851"/>
      <c r="CC20" s="851"/>
      <c r="CD20" s="851"/>
      <c r="CE20" s="335"/>
    </row>
    <row r="21" spans="2:83" ht="25.5" customHeight="1">
      <c r="B21" s="553" t="s">
        <v>1524</v>
      </c>
      <c r="C21" s="553"/>
      <c r="D21" s="553"/>
      <c r="E21" s="553"/>
      <c r="F21" s="553"/>
      <c r="G21" s="553"/>
      <c r="H21" s="553"/>
      <c r="I21" s="553"/>
      <c r="J21" s="553"/>
      <c r="K21" s="768" t="s">
        <v>1525</v>
      </c>
      <c r="L21" s="768"/>
      <c r="M21" s="768"/>
      <c r="N21" s="768"/>
      <c r="O21" s="768"/>
      <c r="P21" s="768"/>
      <c r="Q21" s="768"/>
      <c r="R21" s="768"/>
      <c r="S21" s="768"/>
      <c r="T21" s="768"/>
      <c r="U21" s="768"/>
      <c r="V21" s="768"/>
      <c r="W21" s="768"/>
      <c r="X21" s="768"/>
      <c r="Y21" s="768"/>
      <c r="Z21" s="768"/>
      <c r="AA21" s="768"/>
      <c r="AB21" s="768"/>
      <c r="AC21" s="768"/>
      <c r="AD21" s="768"/>
      <c r="AE21" s="768" t="s">
        <v>1526</v>
      </c>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859">
        <v>23</v>
      </c>
      <c r="BH21" s="859"/>
      <c r="BI21" s="859"/>
      <c r="BJ21" s="859"/>
      <c r="BK21" s="859"/>
      <c r="BL21" s="859">
        <v>122</v>
      </c>
      <c r="BM21" s="859"/>
      <c r="BN21" s="859"/>
      <c r="BO21" s="859"/>
      <c r="BP21" s="859"/>
      <c r="BQ21" s="859">
        <f t="shared" si="0"/>
        <v>145</v>
      </c>
      <c r="BR21" s="859"/>
      <c r="BS21" s="859"/>
      <c r="BT21" s="859"/>
      <c r="BU21" s="859"/>
      <c r="BV21" s="858">
        <v>2</v>
      </c>
      <c r="BW21" s="847"/>
      <c r="BX21" s="847"/>
      <c r="BY21" s="847"/>
      <c r="BZ21" s="847"/>
      <c r="CA21" s="847"/>
      <c r="CB21" s="847"/>
      <c r="CC21" s="847"/>
      <c r="CD21" s="847"/>
      <c r="CE21" s="336"/>
    </row>
    <row r="22" spans="2:83" ht="25.5" customHeight="1">
      <c r="B22" s="553" t="s">
        <v>1527</v>
      </c>
      <c r="C22" s="553"/>
      <c r="D22" s="553"/>
      <c r="E22" s="553"/>
      <c r="F22" s="553"/>
      <c r="G22" s="553"/>
      <c r="H22" s="553"/>
      <c r="I22" s="553"/>
      <c r="J22" s="553"/>
      <c r="K22" s="768" t="s">
        <v>1528</v>
      </c>
      <c r="L22" s="768"/>
      <c r="M22" s="768"/>
      <c r="N22" s="768"/>
      <c r="O22" s="768"/>
      <c r="P22" s="768"/>
      <c r="Q22" s="768"/>
      <c r="R22" s="768"/>
      <c r="S22" s="768"/>
      <c r="T22" s="768"/>
      <c r="U22" s="768"/>
      <c r="V22" s="768"/>
      <c r="W22" s="768"/>
      <c r="X22" s="768"/>
      <c r="Y22" s="768"/>
      <c r="Z22" s="768"/>
      <c r="AA22" s="768"/>
      <c r="AB22" s="768"/>
      <c r="AC22" s="768"/>
      <c r="AD22" s="768"/>
      <c r="AE22" s="768" t="s">
        <v>1529</v>
      </c>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859">
        <v>56</v>
      </c>
      <c r="BH22" s="859"/>
      <c r="BI22" s="859"/>
      <c r="BJ22" s="859"/>
      <c r="BK22" s="859"/>
      <c r="BL22" s="859">
        <v>29</v>
      </c>
      <c r="BM22" s="859"/>
      <c r="BN22" s="859"/>
      <c r="BO22" s="859"/>
      <c r="BP22" s="859"/>
      <c r="BQ22" s="859">
        <f t="shared" si="0"/>
        <v>85</v>
      </c>
      <c r="BR22" s="859"/>
      <c r="BS22" s="859"/>
      <c r="BT22" s="859"/>
      <c r="BU22" s="859"/>
      <c r="BV22" s="850">
        <v>0</v>
      </c>
      <c r="BW22" s="851"/>
      <c r="BX22" s="851"/>
      <c r="BY22" s="851"/>
      <c r="BZ22" s="851"/>
      <c r="CA22" s="851"/>
      <c r="CB22" s="851"/>
      <c r="CC22" s="851"/>
      <c r="CD22" s="851"/>
      <c r="CE22" s="335"/>
    </row>
    <row r="23" spans="2:83" ht="25.5" customHeight="1">
      <c r="B23" s="553" t="s">
        <v>1530</v>
      </c>
      <c r="C23" s="553"/>
      <c r="D23" s="553"/>
      <c r="E23" s="553"/>
      <c r="F23" s="553"/>
      <c r="G23" s="553"/>
      <c r="H23" s="553"/>
      <c r="I23" s="553"/>
      <c r="J23" s="553"/>
      <c r="K23" s="768" t="s">
        <v>1531</v>
      </c>
      <c r="L23" s="768"/>
      <c r="M23" s="768"/>
      <c r="N23" s="768"/>
      <c r="O23" s="768"/>
      <c r="P23" s="768"/>
      <c r="Q23" s="768"/>
      <c r="R23" s="768"/>
      <c r="S23" s="768"/>
      <c r="T23" s="768"/>
      <c r="U23" s="768"/>
      <c r="V23" s="768"/>
      <c r="W23" s="768"/>
      <c r="X23" s="768"/>
      <c r="Y23" s="768"/>
      <c r="Z23" s="768"/>
      <c r="AA23" s="768"/>
      <c r="AB23" s="768"/>
      <c r="AC23" s="768"/>
      <c r="AD23" s="768"/>
      <c r="AE23" s="768" t="s">
        <v>1532</v>
      </c>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859">
        <v>32</v>
      </c>
      <c r="BH23" s="859"/>
      <c r="BI23" s="859"/>
      <c r="BJ23" s="859"/>
      <c r="BK23" s="859"/>
      <c r="BL23" s="859">
        <v>85</v>
      </c>
      <c r="BM23" s="859"/>
      <c r="BN23" s="859"/>
      <c r="BO23" s="859"/>
      <c r="BP23" s="859"/>
      <c r="BQ23" s="859">
        <f t="shared" si="0"/>
        <v>117</v>
      </c>
      <c r="BR23" s="859"/>
      <c r="BS23" s="859"/>
      <c r="BT23" s="859"/>
      <c r="BU23" s="859"/>
      <c r="BV23" s="858">
        <v>1</v>
      </c>
      <c r="BW23" s="847"/>
      <c r="BX23" s="847"/>
      <c r="BY23" s="847"/>
      <c r="BZ23" s="847"/>
      <c r="CA23" s="847"/>
      <c r="CB23" s="847"/>
      <c r="CC23" s="847"/>
      <c r="CD23" s="847"/>
      <c r="CE23" s="336"/>
    </row>
    <row r="24" spans="2:83" ht="25.5" customHeight="1">
      <c r="B24" s="553" t="s">
        <v>1533</v>
      </c>
      <c r="C24" s="553"/>
      <c r="D24" s="553"/>
      <c r="E24" s="553"/>
      <c r="F24" s="553"/>
      <c r="G24" s="553"/>
      <c r="H24" s="553"/>
      <c r="I24" s="553"/>
      <c r="J24" s="553"/>
      <c r="K24" s="768" t="s">
        <v>1534</v>
      </c>
      <c r="L24" s="768"/>
      <c r="M24" s="768"/>
      <c r="N24" s="768"/>
      <c r="O24" s="768"/>
      <c r="P24" s="768"/>
      <c r="Q24" s="768"/>
      <c r="R24" s="768"/>
      <c r="S24" s="768"/>
      <c r="T24" s="768"/>
      <c r="U24" s="768"/>
      <c r="V24" s="768"/>
      <c r="W24" s="768"/>
      <c r="X24" s="768"/>
      <c r="Y24" s="768"/>
      <c r="Z24" s="768"/>
      <c r="AA24" s="768"/>
      <c r="AB24" s="768"/>
      <c r="AC24" s="768"/>
      <c r="AD24" s="768"/>
      <c r="AE24" s="768" t="s">
        <v>1535</v>
      </c>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859">
        <v>63</v>
      </c>
      <c r="BH24" s="859"/>
      <c r="BI24" s="859"/>
      <c r="BJ24" s="859"/>
      <c r="BK24" s="859"/>
      <c r="BL24" s="859">
        <v>77</v>
      </c>
      <c r="BM24" s="859"/>
      <c r="BN24" s="859"/>
      <c r="BO24" s="859"/>
      <c r="BP24" s="859"/>
      <c r="BQ24" s="859">
        <f t="shared" si="0"/>
        <v>140</v>
      </c>
      <c r="BR24" s="859"/>
      <c r="BS24" s="859"/>
      <c r="BT24" s="859"/>
      <c r="BU24" s="859"/>
      <c r="BV24" s="850">
        <v>7</v>
      </c>
      <c r="BW24" s="851"/>
      <c r="BX24" s="851"/>
      <c r="BY24" s="851"/>
      <c r="BZ24" s="851"/>
      <c r="CA24" s="851"/>
      <c r="CB24" s="851"/>
      <c r="CC24" s="851"/>
      <c r="CD24" s="851"/>
      <c r="CE24" s="335"/>
    </row>
    <row r="25" spans="2:83" ht="25.5" customHeight="1">
      <c r="B25" s="553" t="s">
        <v>1536</v>
      </c>
      <c r="C25" s="553"/>
      <c r="D25" s="553"/>
      <c r="E25" s="553"/>
      <c r="F25" s="553"/>
      <c r="G25" s="553"/>
      <c r="H25" s="553"/>
      <c r="I25" s="553"/>
      <c r="J25" s="553"/>
      <c r="K25" s="768" t="s">
        <v>1537</v>
      </c>
      <c r="L25" s="768"/>
      <c r="M25" s="768"/>
      <c r="N25" s="768"/>
      <c r="O25" s="768"/>
      <c r="P25" s="768"/>
      <c r="Q25" s="768"/>
      <c r="R25" s="768"/>
      <c r="S25" s="768"/>
      <c r="T25" s="768"/>
      <c r="U25" s="768"/>
      <c r="V25" s="768"/>
      <c r="W25" s="768"/>
      <c r="X25" s="768"/>
      <c r="Y25" s="768"/>
      <c r="Z25" s="768"/>
      <c r="AA25" s="768"/>
      <c r="AB25" s="768"/>
      <c r="AC25" s="768"/>
      <c r="AD25" s="768"/>
      <c r="AE25" s="768" t="s">
        <v>1538</v>
      </c>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859">
        <v>46</v>
      </c>
      <c r="BH25" s="859"/>
      <c r="BI25" s="859"/>
      <c r="BJ25" s="859"/>
      <c r="BK25" s="859"/>
      <c r="BL25" s="859">
        <v>59</v>
      </c>
      <c r="BM25" s="859"/>
      <c r="BN25" s="859"/>
      <c r="BO25" s="859"/>
      <c r="BP25" s="859"/>
      <c r="BQ25" s="859">
        <f t="shared" si="0"/>
        <v>105</v>
      </c>
      <c r="BR25" s="859"/>
      <c r="BS25" s="859"/>
      <c r="BT25" s="859"/>
      <c r="BU25" s="859"/>
      <c r="BV25" s="858">
        <v>2</v>
      </c>
      <c r="BW25" s="847"/>
      <c r="BX25" s="847"/>
      <c r="BY25" s="847"/>
      <c r="BZ25" s="847"/>
      <c r="CA25" s="847"/>
      <c r="CB25" s="847"/>
      <c r="CC25" s="847"/>
      <c r="CD25" s="847"/>
      <c r="CE25" s="336"/>
    </row>
    <row r="26" spans="2:83" ht="25.5" customHeight="1">
      <c r="B26" s="553" t="s">
        <v>1539</v>
      </c>
      <c r="C26" s="553"/>
      <c r="D26" s="553"/>
      <c r="E26" s="553"/>
      <c r="F26" s="553"/>
      <c r="G26" s="553"/>
      <c r="H26" s="553"/>
      <c r="I26" s="553"/>
      <c r="J26" s="553"/>
      <c r="K26" s="768" t="s">
        <v>1540</v>
      </c>
      <c r="L26" s="768"/>
      <c r="M26" s="768"/>
      <c r="N26" s="768"/>
      <c r="O26" s="768"/>
      <c r="P26" s="768"/>
      <c r="Q26" s="768"/>
      <c r="R26" s="768"/>
      <c r="S26" s="768"/>
      <c r="T26" s="768"/>
      <c r="U26" s="768"/>
      <c r="V26" s="768"/>
      <c r="W26" s="768"/>
      <c r="X26" s="768"/>
      <c r="Y26" s="768"/>
      <c r="Z26" s="768"/>
      <c r="AA26" s="768"/>
      <c r="AB26" s="768"/>
      <c r="AC26" s="768"/>
      <c r="AD26" s="768"/>
      <c r="AE26" s="768" t="s">
        <v>1541</v>
      </c>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768"/>
      <c r="BG26" s="859">
        <v>30</v>
      </c>
      <c r="BH26" s="859"/>
      <c r="BI26" s="859"/>
      <c r="BJ26" s="859"/>
      <c r="BK26" s="859"/>
      <c r="BL26" s="859">
        <v>78</v>
      </c>
      <c r="BM26" s="859"/>
      <c r="BN26" s="859"/>
      <c r="BO26" s="859"/>
      <c r="BP26" s="859"/>
      <c r="BQ26" s="859">
        <f t="shared" si="0"/>
        <v>108</v>
      </c>
      <c r="BR26" s="859"/>
      <c r="BS26" s="859"/>
      <c r="BT26" s="859"/>
      <c r="BU26" s="859"/>
      <c r="BV26" s="850">
        <v>0</v>
      </c>
      <c r="BW26" s="851"/>
      <c r="BX26" s="851"/>
      <c r="BY26" s="851"/>
      <c r="BZ26" s="851"/>
      <c r="CA26" s="851"/>
      <c r="CB26" s="851"/>
      <c r="CC26" s="851"/>
      <c r="CD26" s="851"/>
      <c r="CE26" s="335"/>
    </row>
    <row r="27" spans="2:83" ht="25.5" customHeight="1">
      <c r="B27" s="848" t="s">
        <v>1542</v>
      </c>
      <c r="C27" s="848"/>
      <c r="D27" s="848"/>
      <c r="E27" s="848"/>
      <c r="F27" s="848"/>
      <c r="G27" s="848"/>
      <c r="H27" s="848"/>
      <c r="I27" s="848"/>
      <c r="J27" s="848"/>
      <c r="K27" s="768" t="s">
        <v>1543</v>
      </c>
      <c r="L27" s="768"/>
      <c r="M27" s="768"/>
      <c r="N27" s="768"/>
      <c r="O27" s="768"/>
      <c r="P27" s="768"/>
      <c r="Q27" s="768"/>
      <c r="R27" s="768"/>
      <c r="S27" s="768"/>
      <c r="T27" s="768"/>
      <c r="U27" s="768"/>
      <c r="V27" s="768"/>
      <c r="W27" s="768"/>
      <c r="X27" s="768"/>
      <c r="Y27" s="768"/>
      <c r="Z27" s="768"/>
      <c r="AA27" s="768"/>
      <c r="AB27" s="768"/>
      <c r="AC27" s="768"/>
      <c r="AD27" s="768"/>
      <c r="AE27" s="768" t="s">
        <v>1544</v>
      </c>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8"/>
      <c r="BB27" s="768"/>
      <c r="BC27" s="768"/>
      <c r="BD27" s="768"/>
      <c r="BE27" s="768"/>
      <c r="BF27" s="768"/>
      <c r="BG27" s="859">
        <v>87</v>
      </c>
      <c r="BH27" s="859"/>
      <c r="BI27" s="859"/>
      <c r="BJ27" s="859"/>
      <c r="BK27" s="859"/>
      <c r="BL27" s="859">
        <v>144</v>
      </c>
      <c r="BM27" s="859"/>
      <c r="BN27" s="859"/>
      <c r="BO27" s="859"/>
      <c r="BP27" s="859"/>
      <c r="BQ27" s="859">
        <f t="shared" si="0"/>
        <v>231</v>
      </c>
      <c r="BR27" s="859"/>
      <c r="BS27" s="859"/>
      <c r="BT27" s="859"/>
      <c r="BU27" s="859"/>
      <c r="BV27" s="858">
        <v>7</v>
      </c>
      <c r="BW27" s="847"/>
      <c r="BX27" s="847"/>
      <c r="BY27" s="847"/>
      <c r="BZ27" s="847"/>
      <c r="CA27" s="847"/>
      <c r="CB27" s="847"/>
      <c r="CC27" s="847"/>
      <c r="CD27" s="847"/>
      <c r="CE27" s="336"/>
    </row>
    <row r="28" spans="2:83" ht="25.5" customHeight="1">
      <c r="B28" s="548" t="s">
        <v>1545</v>
      </c>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547"/>
      <c r="BG28" s="861">
        <f>SUM(BG20:BK27)</f>
        <v>395</v>
      </c>
      <c r="BH28" s="861"/>
      <c r="BI28" s="861"/>
      <c r="BJ28" s="861"/>
      <c r="BK28" s="861"/>
      <c r="BL28" s="861">
        <f>SUM(BL20:BP27)</f>
        <v>651</v>
      </c>
      <c r="BM28" s="861"/>
      <c r="BN28" s="861"/>
      <c r="BO28" s="861"/>
      <c r="BP28" s="861"/>
      <c r="BQ28" s="861">
        <f>SUM(BQ20:BU27)</f>
        <v>1046</v>
      </c>
      <c r="BR28" s="861"/>
      <c r="BS28" s="861"/>
      <c r="BT28" s="861"/>
      <c r="BU28" s="861"/>
      <c r="BV28" s="862">
        <f>SUM(BV19:CD27)</f>
        <v>56</v>
      </c>
      <c r="BW28" s="863"/>
      <c r="BX28" s="863"/>
      <c r="BY28" s="863"/>
      <c r="BZ28" s="863"/>
      <c r="CA28" s="863"/>
      <c r="CB28" s="863"/>
      <c r="CC28" s="863"/>
      <c r="CD28" s="863"/>
      <c r="CE28" s="337"/>
    </row>
    <row r="29" spans="2:83" ht="24" customHeight="1"/>
    <row r="30" spans="2:83" ht="24" customHeight="1">
      <c r="C30" s="860" t="s">
        <v>1546</v>
      </c>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60"/>
      <c r="AU30" s="860"/>
      <c r="AV30" s="860"/>
      <c r="AW30" s="860"/>
    </row>
    <row r="31" spans="2:83" ht="20.100000000000001" customHeight="1"/>
    <row r="38" spans="1:111" ht="14.25" customHeight="1">
      <c r="A38" s="246"/>
      <c r="B38" s="246"/>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46"/>
      <c r="CR38" s="246"/>
      <c r="CS38" s="246"/>
      <c r="CT38" s="246"/>
      <c r="CU38" s="246"/>
      <c r="CV38" s="246"/>
      <c r="CW38" s="246"/>
      <c r="CX38" s="246"/>
      <c r="CY38" s="246"/>
      <c r="CZ38" s="246"/>
      <c r="DA38" s="246"/>
      <c r="DB38" s="246"/>
      <c r="DC38" s="246"/>
      <c r="DD38" s="246"/>
      <c r="DE38" s="246"/>
      <c r="DF38" s="246"/>
      <c r="DG38" s="246"/>
    </row>
  </sheetData>
  <sheetProtection selectLockedCells="1" selectUnlockedCells="1"/>
  <mergeCells count="131">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C16:AJ16"/>
    <mergeCell ref="BG16:BU16"/>
    <mergeCell ref="BV16:CE16"/>
    <mergeCell ref="B17:J18"/>
    <mergeCell ref="K17:AD18"/>
    <mergeCell ref="AE17:BF18"/>
    <mergeCell ref="BG17:BU17"/>
    <mergeCell ref="BV17:CE18"/>
    <mergeCell ref="BG18:BK18"/>
    <mergeCell ref="BL18:BP1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B7:J11"/>
    <mergeCell ref="K7:S11"/>
    <mergeCell ref="T7:X11"/>
    <mergeCell ref="Y7:AA11"/>
    <mergeCell ref="AB7:AD11"/>
    <mergeCell ref="AE7:AH11"/>
    <mergeCell ref="AI7:AK11"/>
    <mergeCell ref="AL7:AN11"/>
    <mergeCell ref="AO7:AR8"/>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s>
  <phoneticPr fontId="1"/>
  <pageMargins left="0.78740157480314965" right="0.39370078740157483" top="0.39370078740157483" bottom="0.39370078740157483" header="0" footer="0"/>
  <pageSetup paperSize="9" scale="65" firstPageNumber="0" orientation="landscape" horizontalDpi="300" verticalDpi="300" r:id="rId1"/>
  <headerFooter scaleWithDoc="0" alignWithMargins="0">
    <oddFooter>&amp;C&amp;"ＭＳ 明朝,標準"&amp;10－３１－</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90" zoomScaleNormal="70" zoomScalePageLayoutView="90" workbookViewId="0">
      <selection sqref="A1:B1"/>
    </sheetView>
  </sheetViews>
  <sheetFormatPr defaultColWidth="9" defaultRowHeight="14.25"/>
  <cols>
    <col min="1" max="1" width="15.625" style="260" customWidth="1"/>
    <col min="2" max="2" width="41" style="260" customWidth="1"/>
    <col min="3" max="3" width="37.375" style="260" customWidth="1"/>
    <col min="4" max="9" width="7.5" style="260" customWidth="1"/>
    <col min="10" max="10" width="9" style="260" customWidth="1"/>
    <col min="11" max="13" width="7.5" style="260" customWidth="1"/>
    <col min="14" max="14" width="10.75" style="260" customWidth="1"/>
    <col min="15" max="15" width="7.5" style="260" customWidth="1"/>
    <col min="16" max="16" width="9.5" style="260" customWidth="1"/>
    <col min="17" max="17" width="9.125" style="260" customWidth="1"/>
    <col min="18" max="19" width="8.25" style="260" customWidth="1"/>
    <col min="20" max="20" width="2.125" style="260" customWidth="1"/>
    <col min="21" max="16384" width="9" style="260"/>
  </cols>
  <sheetData>
    <row r="1" spans="1:19" ht="23.25" customHeight="1">
      <c r="A1" s="561" t="s">
        <v>1547</v>
      </c>
      <c r="B1" s="561"/>
      <c r="O1" s="864" t="s">
        <v>1512</v>
      </c>
      <c r="P1" s="864"/>
      <c r="Q1" s="864"/>
      <c r="R1" s="864"/>
      <c r="S1" s="864"/>
    </row>
    <row r="2" spans="1:19" ht="23.25" customHeight="1">
      <c r="A2" s="744" t="s">
        <v>1548</v>
      </c>
      <c r="B2" s="865" t="s">
        <v>1549</v>
      </c>
      <c r="C2" s="865" t="s">
        <v>1485</v>
      </c>
      <c r="D2" s="865" t="s">
        <v>1550</v>
      </c>
      <c r="E2" s="865"/>
      <c r="F2" s="865"/>
      <c r="G2" s="865" t="s">
        <v>1551</v>
      </c>
      <c r="H2" s="865"/>
      <c r="I2" s="865"/>
      <c r="J2" s="866" t="s">
        <v>1552</v>
      </c>
      <c r="K2" s="865" t="s">
        <v>1553</v>
      </c>
      <c r="L2" s="865"/>
      <c r="M2" s="865"/>
      <c r="N2" s="867"/>
      <c r="O2" s="865"/>
      <c r="P2" s="867"/>
      <c r="Q2" s="865"/>
      <c r="R2" s="865"/>
      <c r="S2" s="865"/>
    </row>
    <row r="3" spans="1:19" ht="20.25" customHeight="1">
      <c r="A3" s="744"/>
      <c r="B3" s="865"/>
      <c r="C3" s="865"/>
      <c r="D3" s="865" t="s">
        <v>1491</v>
      </c>
      <c r="E3" s="865" t="s">
        <v>1492</v>
      </c>
      <c r="F3" s="865" t="s">
        <v>200</v>
      </c>
      <c r="G3" s="865" t="s">
        <v>1493</v>
      </c>
      <c r="H3" s="865" t="s">
        <v>1494</v>
      </c>
      <c r="I3" s="865" t="s">
        <v>1554</v>
      </c>
      <c r="J3" s="866"/>
      <c r="K3" s="866" t="s">
        <v>1555</v>
      </c>
      <c r="L3" s="866" t="s">
        <v>1556</v>
      </c>
      <c r="M3" s="872" t="s">
        <v>1557</v>
      </c>
      <c r="N3" s="338" t="s">
        <v>656</v>
      </c>
      <c r="O3" s="874" t="s">
        <v>1558</v>
      </c>
      <c r="P3" s="338" t="s">
        <v>658</v>
      </c>
      <c r="Q3" s="868" t="s">
        <v>1559</v>
      </c>
      <c r="R3" s="866" t="s">
        <v>1560</v>
      </c>
      <c r="S3" s="866" t="s">
        <v>1561</v>
      </c>
    </row>
    <row r="4" spans="1:19" ht="20.25" customHeight="1">
      <c r="A4" s="744"/>
      <c r="B4" s="865"/>
      <c r="C4" s="865"/>
      <c r="D4" s="865"/>
      <c r="E4" s="865"/>
      <c r="F4" s="865"/>
      <c r="G4" s="865"/>
      <c r="H4" s="865"/>
      <c r="I4" s="865"/>
      <c r="J4" s="865"/>
      <c r="K4" s="865"/>
      <c r="L4" s="865"/>
      <c r="M4" s="873"/>
      <c r="N4" s="339" t="s">
        <v>659</v>
      </c>
      <c r="O4" s="874"/>
      <c r="P4" s="339" t="s">
        <v>1562</v>
      </c>
      <c r="Q4" s="868"/>
      <c r="R4" s="866"/>
      <c r="S4" s="866"/>
    </row>
    <row r="5" spans="1:19" ht="20.25" customHeight="1">
      <c r="A5" s="744"/>
      <c r="B5" s="865"/>
      <c r="C5" s="865"/>
      <c r="D5" s="865"/>
      <c r="E5" s="865"/>
      <c r="F5" s="865"/>
      <c r="G5" s="865"/>
      <c r="H5" s="865"/>
      <c r="I5" s="865"/>
      <c r="J5" s="865"/>
      <c r="K5" s="865"/>
      <c r="L5" s="865"/>
      <c r="M5" s="873"/>
      <c r="N5" s="340" t="s">
        <v>1563</v>
      </c>
      <c r="O5" s="874"/>
      <c r="P5" s="340" t="s">
        <v>1564</v>
      </c>
      <c r="Q5" s="868"/>
      <c r="R5" s="866"/>
      <c r="S5" s="866"/>
    </row>
    <row r="6" spans="1:19" ht="21" customHeight="1">
      <c r="A6" s="341" t="s">
        <v>717</v>
      </c>
      <c r="B6" s="869" t="s">
        <v>1565</v>
      </c>
      <c r="C6" s="869" t="s">
        <v>1566</v>
      </c>
      <c r="D6" s="870">
        <v>32</v>
      </c>
      <c r="E6" s="870" t="s">
        <v>745</v>
      </c>
      <c r="F6" s="871">
        <v>32</v>
      </c>
      <c r="G6" s="870">
        <v>5</v>
      </c>
      <c r="H6" s="870">
        <v>2</v>
      </c>
      <c r="I6" s="870" t="s">
        <v>745</v>
      </c>
      <c r="J6" s="870" t="s">
        <v>745</v>
      </c>
      <c r="K6" s="870" t="s">
        <v>745</v>
      </c>
      <c r="L6" s="870">
        <v>200</v>
      </c>
      <c r="M6" s="870">
        <v>250</v>
      </c>
      <c r="N6" s="875" t="s">
        <v>745</v>
      </c>
      <c r="O6" s="870">
        <v>5</v>
      </c>
      <c r="P6" s="875" t="s">
        <v>745</v>
      </c>
      <c r="Q6" s="870" t="s">
        <v>745</v>
      </c>
      <c r="R6" s="870" t="s">
        <v>745</v>
      </c>
      <c r="S6" s="870" t="s">
        <v>745</v>
      </c>
    </row>
    <row r="7" spans="1:19" ht="21" customHeight="1">
      <c r="A7" s="341" t="s">
        <v>1567</v>
      </c>
      <c r="B7" s="869"/>
      <c r="C7" s="869"/>
      <c r="D7" s="870"/>
      <c r="E7" s="870"/>
      <c r="F7" s="871"/>
      <c r="G7" s="870"/>
      <c r="H7" s="870"/>
      <c r="I7" s="870"/>
      <c r="J7" s="870"/>
      <c r="K7" s="870"/>
      <c r="L7" s="870"/>
      <c r="M7" s="870"/>
      <c r="N7" s="870"/>
      <c r="O7" s="870"/>
      <c r="P7" s="870"/>
      <c r="Q7" s="870"/>
      <c r="R7" s="870"/>
      <c r="S7" s="870"/>
    </row>
    <row r="8" spans="1:19" ht="21" customHeight="1">
      <c r="A8" s="342" t="s">
        <v>685</v>
      </c>
      <c r="B8" s="869" t="s">
        <v>1568</v>
      </c>
      <c r="C8" s="869" t="s">
        <v>1569</v>
      </c>
      <c r="D8" s="870">
        <v>377</v>
      </c>
      <c r="E8" s="870">
        <v>26</v>
      </c>
      <c r="F8" s="871">
        <f>D8+E8</f>
        <v>403</v>
      </c>
      <c r="G8" s="870">
        <v>11</v>
      </c>
      <c r="H8" s="870">
        <v>2</v>
      </c>
      <c r="I8" s="870">
        <v>1</v>
      </c>
      <c r="J8" s="870">
        <v>403</v>
      </c>
      <c r="K8" s="870">
        <v>800</v>
      </c>
      <c r="L8" s="870" t="s">
        <v>745</v>
      </c>
      <c r="M8" s="870">
        <v>20</v>
      </c>
      <c r="N8" s="876" t="s">
        <v>1570</v>
      </c>
      <c r="O8" s="870" t="s">
        <v>745</v>
      </c>
      <c r="P8" s="876" t="s">
        <v>1571</v>
      </c>
      <c r="Q8" s="876" t="s">
        <v>1572</v>
      </c>
      <c r="R8" s="870">
        <v>300</v>
      </c>
      <c r="S8" s="870" t="s">
        <v>745</v>
      </c>
    </row>
    <row r="9" spans="1:19" ht="21" customHeight="1">
      <c r="A9" s="343" t="s">
        <v>1573</v>
      </c>
      <c r="B9" s="869"/>
      <c r="C9" s="869"/>
      <c r="D9" s="870"/>
      <c r="E9" s="870"/>
      <c r="F9" s="871"/>
      <c r="G9" s="870"/>
      <c r="H9" s="870"/>
      <c r="I9" s="870"/>
      <c r="J9" s="870"/>
      <c r="K9" s="870"/>
      <c r="L9" s="870"/>
      <c r="M9" s="870"/>
      <c r="N9" s="870"/>
      <c r="O9" s="870"/>
      <c r="P9" s="870"/>
      <c r="Q9" s="870"/>
      <c r="R9" s="870"/>
      <c r="S9" s="870"/>
    </row>
    <row r="10" spans="1:19" ht="21" customHeight="1">
      <c r="A10" s="341" t="s">
        <v>680</v>
      </c>
      <c r="B10" s="869" t="s">
        <v>1574</v>
      </c>
      <c r="C10" s="869" t="s">
        <v>1575</v>
      </c>
      <c r="D10" s="870">
        <v>291</v>
      </c>
      <c r="E10" s="870">
        <v>24</v>
      </c>
      <c r="F10" s="871">
        <f>D10+E10</f>
        <v>315</v>
      </c>
      <c r="G10" s="870">
        <v>8</v>
      </c>
      <c r="H10" s="870">
        <v>2</v>
      </c>
      <c r="I10" s="870">
        <v>1</v>
      </c>
      <c r="J10" s="870">
        <v>4536</v>
      </c>
      <c r="K10" s="870">
        <v>900</v>
      </c>
      <c r="L10" s="870" t="s">
        <v>745</v>
      </c>
      <c r="M10" s="870">
        <v>20</v>
      </c>
      <c r="N10" s="876" t="s">
        <v>1576</v>
      </c>
      <c r="O10" s="870">
        <v>8</v>
      </c>
      <c r="P10" s="876" t="s">
        <v>1577</v>
      </c>
      <c r="Q10" s="876" t="s">
        <v>1578</v>
      </c>
      <c r="R10" s="870">
        <v>200</v>
      </c>
      <c r="S10" s="870">
        <v>2</v>
      </c>
    </row>
    <row r="11" spans="1:19" ht="21" customHeight="1">
      <c r="A11" s="341" t="s">
        <v>1579</v>
      </c>
      <c r="B11" s="869"/>
      <c r="C11" s="869"/>
      <c r="D11" s="870"/>
      <c r="E11" s="870"/>
      <c r="F11" s="871"/>
      <c r="G11" s="870"/>
      <c r="H11" s="870"/>
      <c r="I11" s="870"/>
      <c r="J11" s="870"/>
      <c r="K11" s="870"/>
      <c r="L11" s="870"/>
      <c r="M11" s="870"/>
      <c r="N11" s="870"/>
      <c r="O11" s="870"/>
      <c r="P11" s="870"/>
      <c r="Q11" s="870"/>
      <c r="R11" s="870"/>
      <c r="S11" s="870"/>
    </row>
    <row r="12" spans="1:19" ht="35.1" customHeight="1">
      <c r="A12" s="344" t="s">
        <v>683</v>
      </c>
      <c r="B12" s="869" t="s">
        <v>1580</v>
      </c>
      <c r="C12" s="869" t="s">
        <v>1581</v>
      </c>
      <c r="D12" s="870">
        <v>1318</v>
      </c>
      <c r="E12" s="870" t="s">
        <v>745</v>
      </c>
      <c r="F12" s="871">
        <v>1318</v>
      </c>
      <c r="G12" s="870">
        <v>13</v>
      </c>
      <c r="H12" s="870">
        <v>3</v>
      </c>
      <c r="I12" s="877">
        <v>1</v>
      </c>
      <c r="J12" s="870">
        <v>7522</v>
      </c>
      <c r="K12" s="870">
        <v>2400</v>
      </c>
      <c r="L12" s="870">
        <v>100</v>
      </c>
      <c r="M12" s="870">
        <v>550</v>
      </c>
      <c r="N12" s="876" t="s">
        <v>1582</v>
      </c>
      <c r="O12" s="870" t="s">
        <v>745</v>
      </c>
      <c r="P12" s="876" t="s">
        <v>1583</v>
      </c>
      <c r="Q12" s="876" t="s">
        <v>1584</v>
      </c>
      <c r="R12" s="870">
        <v>100</v>
      </c>
      <c r="S12" s="870" t="s">
        <v>745</v>
      </c>
    </row>
    <row r="13" spans="1:19" ht="35.1" customHeight="1">
      <c r="A13" s="345" t="s">
        <v>1585</v>
      </c>
      <c r="B13" s="869"/>
      <c r="C13" s="869"/>
      <c r="D13" s="870"/>
      <c r="E13" s="870"/>
      <c r="F13" s="871"/>
      <c r="G13" s="870"/>
      <c r="H13" s="870"/>
      <c r="I13" s="870"/>
      <c r="J13" s="870"/>
      <c r="K13" s="870"/>
      <c r="L13" s="870"/>
      <c r="M13" s="870"/>
      <c r="N13" s="870"/>
      <c r="O13" s="870"/>
      <c r="P13" s="870"/>
      <c r="Q13" s="870"/>
      <c r="R13" s="870"/>
      <c r="S13" s="870"/>
    </row>
    <row r="14" spans="1:19" ht="21" customHeight="1">
      <c r="A14" s="342" t="s">
        <v>692</v>
      </c>
      <c r="B14" s="869" t="s">
        <v>1586</v>
      </c>
      <c r="C14" s="869" t="s">
        <v>1587</v>
      </c>
      <c r="D14" s="870">
        <v>545</v>
      </c>
      <c r="E14" s="870">
        <v>31</v>
      </c>
      <c r="F14" s="871">
        <f>D14+E14</f>
        <v>576</v>
      </c>
      <c r="G14" s="870">
        <v>9</v>
      </c>
      <c r="H14" s="870">
        <v>3</v>
      </c>
      <c r="I14" s="870">
        <v>1</v>
      </c>
      <c r="J14" s="870">
        <v>6912</v>
      </c>
      <c r="K14" s="870">
        <v>1200</v>
      </c>
      <c r="L14" s="870" t="s">
        <v>745</v>
      </c>
      <c r="M14" s="870">
        <v>1</v>
      </c>
      <c r="N14" s="870" t="s">
        <v>745</v>
      </c>
      <c r="O14" s="870">
        <v>3</v>
      </c>
      <c r="P14" s="876" t="s">
        <v>1588</v>
      </c>
      <c r="Q14" s="876" t="s">
        <v>1589</v>
      </c>
      <c r="R14" s="870">
        <v>3000</v>
      </c>
      <c r="S14" s="870" t="s">
        <v>745</v>
      </c>
    </row>
    <row r="15" spans="1:19" ht="21" customHeight="1">
      <c r="A15" s="343" t="s">
        <v>1590</v>
      </c>
      <c r="B15" s="869"/>
      <c r="C15" s="869"/>
      <c r="D15" s="870"/>
      <c r="E15" s="870"/>
      <c r="F15" s="871"/>
      <c r="G15" s="870"/>
      <c r="H15" s="870"/>
      <c r="I15" s="870"/>
      <c r="J15" s="870"/>
      <c r="K15" s="870"/>
      <c r="L15" s="870"/>
      <c r="M15" s="870"/>
      <c r="N15" s="870"/>
      <c r="O15" s="870"/>
      <c r="P15" s="870"/>
      <c r="Q15" s="870"/>
      <c r="R15" s="870"/>
      <c r="S15" s="870"/>
    </row>
    <row r="16" spans="1:19" ht="21" customHeight="1">
      <c r="A16" s="341" t="s">
        <v>688</v>
      </c>
      <c r="B16" s="869" t="s">
        <v>1591</v>
      </c>
      <c r="C16" s="869" t="s">
        <v>1592</v>
      </c>
      <c r="D16" s="870">
        <v>235</v>
      </c>
      <c r="E16" s="870">
        <v>28</v>
      </c>
      <c r="F16" s="871">
        <f>D16+E16</f>
        <v>263</v>
      </c>
      <c r="G16" s="870">
        <v>12</v>
      </c>
      <c r="H16" s="870">
        <v>2</v>
      </c>
      <c r="I16" s="870">
        <v>1</v>
      </c>
      <c r="J16" s="870">
        <v>530</v>
      </c>
      <c r="K16" s="870">
        <v>450</v>
      </c>
      <c r="L16" s="870" t="s">
        <v>745</v>
      </c>
      <c r="M16" s="870">
        <v>15</v>
      </c>
      <c r="N16" s="876" t="s">
        <v>1593</v>
      </c>
      <c r="O16" s="870" t="s">
        <v>745</v>
      </c>
      <c r="P16" s="876" t="s">
        <v>1594</v>
      </c>
      <c r="Q16" s="876" t="s">
        <v>1594</v>
      </c>
      <c r="R16" s="870">
        <v>1000</v>
      </c>
      <c r="S16" s="870" t="s">
        <v>745</v>
      </c>
    </row>
    <row r="17" spans="1:19" ht="21" customHeight="1">
      <c r="A17" s="341" t="s">
        <v>1595</v>
      </c>
      <c r="B17" s="869"/>
      <c r="C17" s="869"/>
      <c r="D17" s="870"/>
      <c r="E17" s="870"/>
      <c r="F17" s="871"/>
      <c r="G17" s="870"/>
      <c r="H17" s="870"/>
      <c r="I17" s="870"/>
      <c r="J17" s="870"/>
      <c r="K17" s="870"/>
      <c r="L17" s="870"/>
      <c r="M17" s="870"/>
      <c r="N17" s="870"/>
      <c r="O17" s="870"/>
      <c r="P17" s="870"/>
      <c r="Q17" s="870"/>
      <c r="R17" s="870"/>
      <c r="S17" s="870"/>
    </row>
    <row r="18" spans="1:19" ht="21" customHeight="1">
      <c r="A18" s="342" t="s">
        <v>687</v>
      </c>
      <c r="B18" s="869" t="s">
        <v>1596</v>
      </c>
      <c r="C18" s="869" t="s">
        <v>1597</v>
      </c>
      <c r="D18" s="870">
        <v>666</v>
      </c>
      <c r="E18" s="870">
        <v>55</v>
      </c>
      <c r="F18" s="871">
        <f>D18+E18</f>
        <v>721</v>
      </c>
      <c r="G18" s="870">
        <v>9</v>
      </c>
      <c r="H18" s="870">
        <v>2</v>
      </c>
      <c r="I18" s="870">
        <v>2</v>
      </c>
      <c r="J18" s="870">
        <v>2744</v>
      </c>
      <c r="K18" s="870">
        <v>4000</v>
      </c>
      <c r="L18" s="870" t="s">
        <v>745</v>
      </c>
      <c r="M18" s="870">
        <v>80</v>
      </c>
      <c r="N18" s="876" t="s">
        <v>1598</v>
      </c>
      <c r="O18" s="870">
        <v>5</v>
      </c>
      <c r="P18" s="876" t="s">
        <v>1599</v>
      </c>
      <c r="Q18" s="876" t="s">
        <v>1600</v>
      </c>
      <c r="R18" s="870">
        <v>1000</v>
      </c>
      <c r="S18" s="870" t="s">
        <v>745</v>
      </c>
    </row>
    <row r="19" spans="1:19" ht="21" customHeight="1">
      <c r="A19" s="343" t="s">
        <v>1601</v>
      </c>
      <c r="B19" s="869"/>
      <c r="C19" s="869"/>
      <c r="D19" s="870"/>
      <c r="E19" s="870"/>
      <c r="F19" s="871"/>
      <c r="G19" s="870"/>
      <c r="H19" s="870"/>
      <c r="I19" s="870"/>
      <c r="J19" s="870"/>
      <c r="K19" s="870"/>
      <c r="L19" s="870"/>
      <c r="M19" s="870"/>
      <c r="N19" s="870"/>
      <c r="O19" s="870"/>
      <c r="P19" s="870"/>
      <c r="Q19" s="870"/>
      <c r="R19" s="870"/>
      <c r="S19" s="870"/>
    </row>
    <row r="20" spans="1:19" ht="35.1" customHeight="1">
      <c r="A20" s="346" t="s">
        <v>678</v>
      </c>
      <c r="B20" s="869" t="s">
        <v>1602</v>
      </c>
      <c r="C20" s="869" t="s">
        <v>1603</v>
      </c>
      <c r="D20" s="870">
        <v>415</v>
      </c>
      <c r="E20" s="870">
        <v>3</v>
      </c>
      <c r="F20" s="871">
        <f>D20+E20</f>
        <v>418</v>
      </c>
      <c r="G20" s="870">
        <v>16</v>
      </c>
      <c r="H20" s="870">
        <v>3</v>
      </c>
      <c r="I20" s="870">
        <v>1</v>
      </c>
      <c r="J20" s="870">
        <v>1761</v>
      </c>
      <c r="K20" s="870">
        <v>580</v>
      </c>
      <c r="L20" s="870" t="s">
        <v>745</v>
      </c>
      <c r="M20" s="870">
        <v>30</v>
      </c>
      <c r="N20" s="876" t="s">
        <v>1604</v>
      </c>
      <c r="O20" s="870" t="s">
        <v>745</v>
      </c>
      <c r="P20" s="876" t="s">
        <v>1605</v>
      </c>
      <c r="Q20" s="876" t="s">
        <v>1606</v>
      </c>
      <c r="R20" s="870" t="s">
        <v>745</v>
      </c>
      <c r="S20" s="870" t="s">
        <v>745</v>
      </c>
    </row>
    <row r="21" spans="1:19" ht="35.1" customHeight="1">
      <c r="A21" s="347" t="s">
        <v>1607</v>
      </c>
      <c r="B21" s="869"/>
      <c r="C21" s="869"/>
      <c r="D21" s="870"/>
      <c r="E21" s="870"/>
      <c r="F21" s="871"/>
      <c r="G21" s="870"/>
      <c r="H21" s="870"/>
      <c r="I21" s="870"/>
      <c r="J21" s="870"/>
      <c r="K21" s="870"/>
      <c r="L21" s="870"/>
      <c r="M21" s="870"/>
      <c r="N21" s="870"/>
      <c r="O21" s="870"/>
      <c r="P21" s="870"/>
      <c r="Q21" s="870"/>
      <c r="R21" s="870"/>
      <c r="S21" s="870"/>
    </row>
    <row r="22" spans="1:19" ht="21" customHeight="1">
      <c r="A22" s="342" t="s">
        <v>713</v>
      </c>
      <c r="B22" s="869" t="s">
        <v>1608</v>
      </c>
      <c r="C22" s="869" t="s">
        <v>713</v>
      </c>
      <c r="D22" s="870">
        <v>160</v>
      </c>
      <c r="E22" s="870" t="s">
        <v>745</v>
      </c>
      <c r="F22" s="871">
        <v>160</v>
      </c>
      <c r="G22" s="870">
        <v>8</v>
      </c>
      <c r="H22" s="870">
        <v>2</v>
      </c>
      <c r="I22" s="870" t="s">
        <v>745</v>
      </c>
      <c r="J22" s="870" t="s">
        <v>745</v>
      </c>
      <c r="K22" s="870">
        <v>500</v>
      </c>
      <c r="L22" s="870" t="s">
        <v>745</v>
      </c>
      <c r="M22" s="870" t="s">
        <v>745</v>
      </c>
      <c r="N22" s="870" t="s">
        <v>745</v>
      </c>
      <c r="O22" s="870" t="s">
        <v>745</v>
      </c>
      <c r="P22" s="876" t="s">
        <v>1605</v>
      </c>
      <c r="Q22" s="876" t="s">
        <v>1609</v>
      </c>
      <c r="R22" s="870" t="s">
        <v>745</v>
      </c>
      <c r="S22" s="870" t="s">
        <v>745</v>
      </c>
    </row>
    <row r="23" spans="1:19" ht="21" customHeight="1">
      <c r="A23" s="343" t="s">
        <v>1610</v>
      </c>
      <c r="B23" s="869"/>
      <c r="C23" s="869"/>
      <c r="D23" s="870"/>
      <c r="E23" s="870" t="s">
        <v>745</v>
      </c>
      <c r="F23" s="871"/>
      <c r="G23" s="870"/>
      <c r="H23" s="870"/>
      <c r="I23" s="870"/>
      <c r="J23" s="870"/>
      <c r="K23" s="870"/>
      <c r="L23" s="870"/>
      <c r="M23" s="870"/>
      <c r="N23" s="870"/>
      <c r="O23" s="870"/>
      <c r="P23" s="870"/>
      <c r="Q23" s="870"/>
      <c r="R23" s="870"/>
      <c r="S23" s="870"/>
    </row>
    <row r="24" spans="1:19" ht="31.5" customHeight="1">
      <c r="A24" s="346" t="s">
        <v>674</v>
      </c>
      <c r="B24" s="869" t="s">
        <v>1611</v>
      </c>
      <c r="C24" s="869" t="s">
        <v>1612</v>
      </c>
      <c r="D24" s="870">
        <v>558</v>
      </c>
      <c r="E24" s="870" t="s">
        <v>745</v>
      </c>
      <c r="F24" s="871">
        <v>558</v>
      </c>
      <c r="G24" s="870">
        <v>12</v>
      </c>
      <c r="H24" s="870">
        <v>3</v>
      </c>
      <c r="I24" s="870">
        <v>1</v>
      </c>
      <c r="J24" s="870" t="s">
        <v>745</v>
      </c>
      <c r="K24" s="870">
        <v>291</v>
      </c>
      <c r="L24" s="870">
        <v>100</v>
      </c>
      <c r="M24" s="870">
        <v>80</v>
      </c>
      <c r="N24" s="876" t="s">
        <v>1613</v>
      </c>
      <c r="O24" s="870" t="s">
        <v>745</v>
      </c>
      <c r="P24" s="876" t="s">
        <v>1614</v>
      </c>
      <c r="Q24" s="876" t="s">
        <v>1615</v>
      </c>
      <c r="R24" s="870" t="s">
        <v>745</v>
      </c>
      <c r="S24" s="870">
        <v>30</v>
      </c>
    </row>
    <row r="25" spans="1:19" ht="31.5" customHeight="1">
      <c r="A25" s="347" t="s">
        <v>1616</v>
      </c>
      <c r="B25" s="869"/>
      <c r="C25" s="869"/>
      <c r="D25" s="870"/>
      <c r="E25" s="870"/>
      <c r="F25" s="871"/>
      <c r="G25" s="870"/>
      <c r="H25" s="870"/>
      <c r="I25" s="870"/>
      <c r="J25" s="870"/>
      <c r="K25" s="870"/>
      <c r="L25" s="870"/>
      <c r="M25" s="870"/>
      <c r="N25" s="870"/>
      <c r="O25" s="870"/>
      <c r="P25" s="870"/>
      <c r="Q25" s="870"/>
      <c r="R25" s="870"/>
      <c r="S25" s="870"/>
    </row>
    <row r="26" spans="1:19" ht="31.5" customHeight="1">
      <c r="A26" s="344" t="s">
        <v>701</v>
      </c>
      <c r="B26" s="869" t="s">
        <v>1617</v>
      </c>
      <c r="C26" s="869" t="s">
        <v>1618</v>
      </c>
      <c r="D26" s="870">
        <v>577</v>
      </c>
      <c r="E26" s="870">
        <v>21</v>
      </c>
      <c r="F26" s="871">
        <f>D26+E26</f>
        <v>598</v>
      </c>
      <c r="G26" s="870">
        <v>13</v>
      </c>
      <c r="H26" s="870">
        <v>3</v>
      </c>
      <c r="I26" s="870">
        <v>1</v>
      </c>
      <c r="J26" s="870">
        <v>108</v>
      </c>
      <c r="K26" s="870">
        <v>588</v>
      </c>
      <c r="L26" s="870" t="s">
        <v>745</v>
      </c>
      <c r="M26" s="870">
        <v>5</v>
      </c>
      <c r="N26" s="876" t="s">
        <v>1619</v>
      </c>
      <c r="O26" s="870" t="s">
        <v>745</v>
      </c>
      <c r="P26" s="876" t="s">
        <v>1620</v>
      </c>
      <c r="Q26" s="876" t="s">
        <v>1621</v>
      </c>
      <c r="R26" s="870">
        <v>3000</v>
      </c>
      <c r="S26" s="870" t="s">
        <v>745</v>
      </c>
    </row>
    <row r="27" spans="1:19" ht="31.5" customHeight="1">
      <c r="A27" s="345" t="s">
        <v>1622</v>
      </c>
      <c r="B27" s="869"/>
      <c r="C27" s="869"/>
      <c r="D27" s="870"/>
      <c r="E27" s="870"/>
      <c r="F27" s="871"/>
      <c r="G27" s="870"/>
      <c r="H27" s="870"/>
      <c r="I27" s="870"/>
      <c r="J27" s="870"/>
      <c r="K27" s="870"/>
      <c r="L27" s="870"/>
      <c r="M27" s="870"/>
      <c r="N27" s="870"/>
      <c r="O27" s="870"/>
      <c r="P27" s="870"/>
      <c r="Q27" s="870"/>
      <c r="R27" s="870"/>
      <c r="S27" s="870"/>
    </row>
    <row r="28" spans="1:19" ht="22.35" customHeight="1">
      <c r="A28" s="341" t="s">
        <v>705</v>
      </c>
      <c r="B28" s="869" t="s">
        <v>1623</v>
      </c>
      <c r="C28" s="869" t="s">
        <v>1624</v>
      </c>
      <c r="D28" s="870">
        <v>67</v>
      </c>
      <c r="E28" s="870" t="s">
        <v>745</v>
      </c>
      <c r="F28" s="871">
        <v>67</v>
      </c>
      <c r="G28" s="870">
        <v>9</v>
      </c>
      <c r="H28" s="870">
        <v>3</v>
      </c>
      <c r="I28" s="870">
        <v>2</v>
      </c>
      <c r="J28" s="870">
        <v>164</v>
      </c>
      <c r="K28" s="870">
        <v>170</v>
      </c>
      <c r="L28" s="870" t="s">
        <v>745</v>
      </c>
      <c r="M28" s="870" t="s">
        <v>745</v>
      </c>
      <c r="N28" s="870" t="s">
        <v>745</v>
      </c>
      <c r="O28" s="870" t="s">
        <v>745</v>
      </c>
      <c r="P28" s="876" t="s">
        <v>1625</v>
      </c>
      <c r="Q28" s="870" t="s">
        <v>745</v>
      </c>
      <c r="R28" s="870">
        <v>500</v>
      </c>
      <c r="S28" s="870" t="s">
        <v>745</v>
      </c>
    </row>
    <row r="29" spans="1:19" ht="22.35" customHeight="1">
      <c r="A29" s="341" t="s">
        <v>1626</v>
      </c>
      <c r="B29" s="869"/>
      <c r="C29" s="869"/>
      <c r="D29" s="870"/>
      <c r="E29" s="870"/>
      <c r="F29" s="871"/>
      <c r="G29" s="870"/>
      <c r="H29" s="870"/>
      <c r="I29" s="870"/>
      <c r="J29" s="870"/>
      <c r="K29" s="870"/>
      <c r="L29" s="870"/>
      <c r="M29" s="870"/>
      <c r="N29" s="870"/>
      <c r="O29" s="870"/>
      <c r="P29" s="870"/>
      <c r="Q29" s="870"/>
      <c r="R29" s="870"/>
      <c r="S29" s="870"/>
    </row>
    <row r="30" spans="1:19" ht="22.35" customHeight="1">
      <c r="A30" s="342" t="s">
        <v>699</v>
      </c>
      <c r="B30" s="869" t="s">
        <v>1627</v>
      </c>
      <c r="C30" s="869" t="s">
        <v>1628</v>
      </c>
      <c r="D30" s="870">
        <v>23</v>
      </c>
      <c r="E30" s="870">
        <v>5</v>
      </c>
      <c r="F30" s="871">
        <f>D30+E30</f>
        <v>28</v>
      </c>
      <c r="G30" s="870">
        <v>5</v>
      </c>
      <c r="H30" s="870">
        <v>2</v>
      </c>
      <c r="I30" s="870" t="s">
        <v>745</v>
      </c>
      <c r="J30" s="870" t="s">
        <v>745</v>
      </c>
      <c r="K30" s="870" t="s">
        <v>745</v>
      </c>
      <c r="L30" s="870" t="s">
        <v>745</v>
      </c>
      <c r="M30" s="870" t="s">
        <v>745</v>
      </c>
      <c r="N30" s="870" t="s">
        <v>745</v>
      </c>
      <c r="O30" s="870" t="s">
        <v>745</v>
      </c>
      <c r="P30" s="876" t="s">
        <v>1629</v>
      </c>
      <c r="Q30" s="870" t="s">
        <v>745</v>
      </c>
      <c r="R30" s="870">
        <v>1000</v>
      </c>
      <c r="S30" s="870" t="s">
        <v>745</v>
      </c>
    </row>
    <row r="31" spans="1:19" ht="22.35" customHeight="1">
      <c r="A31" s="343" t="s">
        <v>1630</v>
      </c>
      <c r="B31" s="869"/>
      <c r="C31" s="869"/>
      <c r="D31" s="870"/>
      <c r="E31" s="870"/>
      <c r="F31" s="871"/>
      <c r="G31" s="870"/>
      <c r="H31" s="870"/>
      <c r="I31" s="870"/>
      <c r="J31" s="870"/>
      <c r="K31" s="870"/>
      <c r="L31" s="870"/>
      <c r="M31" s="870"/>
      <c r="N31" s="870"/>
      <c r="O31" s="870"/>
      <c r="P31" s="870"/>
      <c r="Q31" s="870"/>
      <c r="R31" s="870"/>
      <c r="S31" s="870"/>
    </row>
    <row r="32" spans="1:19" ht="22.35" customHeight="1">
      <c r="A32" s="341" t="s">
        <v>703</v>
      </c>
      <c r="B32" s="869" t="s">
        <v>1631</v>
      </c>
      <c r="C32" s="869" t="s">
        <v>1632</v>
      </c>
      <c r="D32" s="870">
        <v>276</v>
      </c>
      <c r="E32" s="870">
        <v>50</v>
      </c>
      <c r="F32" s="871">
        <f>D32+E32</f>
        <v>326</v>
      </c>
      <c r="G32" s="870">
        <v>11</v>
      </c>
      <c r="H32" s="870">
        <v>3</v>
      </c>
      <c r="I32" s="870">
        <v>1</v>
      </c>
      <c r="J32" s="870" t="s">
        <v>745</v>
      </c>
      <c r="K32" s="870">
        <v>269</v>
      </c>
      <c r="L32" s="870" t="s">
        <v>745</v>
      </c>
      <c r="M32" s="870">
        <v>10</v>
      </c>
      <c r="N32" s="870" t="s">
        <v>745</v>
      </c>
      <c r="O32" s="870" t="s">
        <v>745</v>
      </c>
      <c r="P32" s="876" t="s">
        <v>1633</v>
      </c>
      <c r="Q32" s="876" t="s">
        <v>1572</v>
      </c>
      <c r="R32" s="870">
        <v>1500</v>
      </c>
      <c r="S32" s="870" t="s">
        <v>745</v>
      </c>
    </row>
    <row r="33" spans="1:19" ht="22.35" customHeight="1">
      <c r="A33" s="341" t="s">
        <v>1634</v>
      </c>
      <c r="B33" s="869"/>
      <c r="C33" s="869"/>
      <c r="D33" s="870"/>
      <c r="E33" s="870"/>
      <c r="F33" s="871"/>
      <c r="G33" s="870"/>
      <c r="H33" s="870"/>
      <c r="I33" s="870"/>
      <c r="J33" s="870"/>
      <c r="K33" s="870"/>
      <c r="L33" s="870"/>
      <c r="M33" s="870"/>
      <c r="N33" s="870"/>
      <c r="O33" s="870"/>
      <c r="P33" s="870"/>
      <c r="Q33" s="870"/>
      <c r="R33" s="870"/>
      <c r="S33" s="870"/>
    </row>
    <row r="34" spans="1:19" ht="22.35" customHeight="1">
      <c r="A34" s="342" t="s">
        <v>696</v>
      </c>
      <c r="B34" s="869" t="s">
        <v>1635</v>
      </c>
      <c r="C34" s="869" t="s">
        <v>1636</v>
      </c>
      <c r="D34" s="870">
        <v>159</v>
      </c>
      <c r="E34" s="870">
        <v>36</v>
      </c>
      <c r="F34" s="871">
        <f>D34+E34</f>
        <v>195</v>
      </c>
      <c r="G34" s="870">
        <v>7</v>
      </c>
      <c r="H34" s="870">
        <v>3</v>
      </c>
      <c r="I34" s="870">
        <v>1</v>
      </c>
      <c r="J34" s="870">
        <v>398</v>
      </c>
      <c r="K34" s="870">
        <v>220</v>
      </c>
      <c r="L34" s="870" t="s">
        <v>745</v>
      </c>
      <c r="M34" s="870">
        <v>5</v>
      </c>
      <c r="N34" s="870" t="s">
        <v>745</v>
      </c>
      <c r="O34" s="870" t="s">
        <v>745</v>
      </c>
      <c r="P34" s="876" t="s">
        <v>1600</v>
      </c>
      <c r="Q34" s="876" t="s">
        <v>1637</v>
      </c>
      <c r="R34" s="870">
        <v>1000</v>
      </c>
      <c r="S34" s="870" t="s">
        <v>745</v>
      </c>
    </row>
    <row r="35" spans="1:19" ht="22.35" customHeight="1">
      <c r="A35" s="343" t="s">
        <v>1638</v>
      </c>
      <c r="B35" s="869"/>
      <c r="C35" s="869"/>
      <c r="D35" s="870"/>
      <c r="E35" s="870"/>
      <c r="F35" s="871"/>
      <c r="G35" s="870"/>
      <c r="H35" s="870"/>
      <c r="I35" s="870"/>
      <c r="J35" s="870"/>
      <c r="K35" s="870"/>
      <c r="L35" s="870"/>
      <c r="M35" s="870"/>
      <c r="N35" s="870"/>
      <c r="O35" s="870"/>
      <c r="P35" s="870"/>
      <c r="Q35" s="870"/>
      <c r="R35" s="870"/>
      <c r="S35" s="870"/>
    </row>
    <row r="36" spans="1:19" ht="22.35" customHeight="1">
      <c r="A36" s="341" t="s">
        <v>711</v>
      </c>
      <c r="B36" s="869" t="s">
        <v>1639</v>
      </c>
      <c r="C36" s="869" t="s">
        <v>1251</v>
      </c>
      <c r="D36" s="870">
        <v>72</v>
      </c>
      <c r="E36" s="870">
        <v>58</v>
      </c>
      <c r="F36" s="871">
        <f>D36+E36</f>
        <v>130</v>
      </c>
      <c r="G36" s="870">
        <v>5</v>
      </c>
      <c r="H36" s="870">
        <v>3</v>
      </c>
      <c r="I36" s="870" t="s">
        <v>745</v>
      </c>
      <c r="J36" s="870">
        <v>25</v>
      </c>
      <c r="K36" s="870">
        <v>15</v>
      </c>
      <c r="L36" s="870" t="s">
        <v>745</v>
      </c>
      <c r="M36" s="870" t="s">
        <v>745</v>
      </c>
      <c r="N36" s="870" t="s">
        <v>745</v>
      </c>
      <c r="O36" s="870" t="s">
        <v>745</v>
      </c>
      <c r="P36" s="876" t="s">
        <v>1640</v>
      </c>
      <c r="Q36" s="876" t="s">
        <v>1641</v>
      </c>
      <c r="R36" s="870">
        <v>3800</v>
      </c>
      <c r="S36" s="870" t="s">
        <v>1642</v>
      </c>
    </row>
    <row r="37" spans="1:19" ht="22.35" customHeight="1">
      <c r="A37" s="341" t="s">
        <v>1643</v>
      </c>
      <c r="B37" s="869"/>
      <c r="C37" s="869"/>
      <c r="D37" s="870"/>
      <c r="E37" s="870"/>
      <c r="F37" s="871"/>
      <c r="G37" s="870"/>
      <c r="H37" s="870"/>
      <c r="I37" s="870"/>
      <c r="J37" s="870"/>
      <c r="K37" s="870"/>
      <c r="L37" s="870"/>
      <c r="M37" s="870"/>
      <c r="N37" s="870"/>
      <c r="O37" s="870"/>
      <c r="P37" s="870"/>
      <c r="Q37" s="870"/>
      <c r="R37" s="870"/>
      <c r="S37" s="870"/>
    </row>
    <row r="38" spans="1:19" ht="22.35" customHeight="1">
      <c r="A38" s="342" t="s">
        <v>1644</v>
      </c>
      <c r="B38" s="869" t="s">
        <v>1645</v>
      </c>
      <c r="C38" s="869" t="s">
        <v>1624</v>
      </c>
      <c r="D38" s="870">
        <v>96</v>
      </c>
      <c r="E38" s="870" t="s">
        <v>745</v>
      </c>
      <c r="F38" s="871">
        <v>96</v>
      </c>
      <c r="G38" s="870">
        <v>6</v>
      </c>
      <c r="H38" s="870">
        <v>2</v>
      </c>
      <c r="I38" s="870">
        <v>1</v>
      </c>
      <c r="J38" s="870">
        <v>547</v>
      </c>
      <c r="K38" s="870">
        <v>323</v>
      </c>
      <c r="L38" s="870" t="s">
        <v>745</v>
      </c>
      <c r="M38" s="870" t="s">
        <v>745</v>
      </c>
      <c r="N38" s="870" t="s">
        <v>745</v>
      </c>
      <c r="O38" s="870" t="s">
        <v>745</v>
      </c>
      <c r="P38" s="878" t="s">
        <v>1637</v>
      </c>
      <c r="Q38" s="876" t="s">
        <v>1646</v>
      </c>
      <c r="R38" s="870">
        <v>300</v>
      </c>
      <c r="S38" s="870" t="s">
        <v>745</v>
      </c>
    </row>
    <row r="39" spans="1:19" ht="22.35" customHeight="1">
      <c r="A39" s="343" t="s">
        <v>1647</v>
      </c>
      <c r="B39" s="869"/>
      <c r="C39" s="869"/>
      <c r="D39" s="870"/>
      <c r="E39" s="870"/>
      <c r="F39" s="871"/>
      <c r="G39" s="870"/>
      <c r="H39" s="870"/>
      <c r="I39" s="870"/>
      <c r="J39" s="870"/>
      <c r="K39" s="870"/>
      <c r="L39" s="870"/>
      <c r="M39" s="870"/>
      <c r="N39" s="870"/>
      <c r="O39" s="870"/>
      <c r="P39" s="879"/>
      <c r="Q39" s="870"/>
      <c r="R39" s="870"/>
      <c r="S39" s="870"/>
    </row>
    <row r="40" spans="1:19" ht="21.95" customHeight="1"/>
  </sheetData>
  <sheetProtection selectLockedCells="1" selectUnlockedCells="1"/>
  <mergeCells count="328">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6:Q37"/>
    <mergeCell ref="R36:R37"/>
    <mergeCell ref="S36:S37"/>
    <mergeCell ref="H36:H37"/>
    <mergeCell ref="I36:I37"/>
    <mergeCell ref="J36:J37"/>
    <mergeCell ref="K36:K37"/>
    <mergeCell ref="L36:L37"/>
    <mergeCell ref="M36:M37"/>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2:Q33"/>
    <mergeCell ref="R32:R33"/>
    <mergeCell ref="S32:S33"/>
    <mergeCell ref="H32:H33"/>
    <mergeCell ref="I32:I33"/>
    <mergeCell ref="J32:J33"/>
    <mergeCell ref="K32:K33"/>
    <mergeCell ref="L32:L33"/>
    <mergeCell ref="M32:M33"/>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28:Q29"/>
    <mergeCell ref="R28:R29"/>
    <mergeCell ref="S28:S29"/>
    <mergeCell ref="H28:H29"/>
    <mergeCell ref="I28:I29"/>
    <mergeCell ref="J28:J29"/>
    <mergeCell ref="K28:K29"/>
    <mergeCell ref="L28:L29"/>
    <mergeCell ref="M28:M29"/>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4:Q25"/>
    <mergeCell ref="R24:R25"/>
    <mergeCell ref="S24:S25"/>
    <mergeCell ref="H24:H25"/>
    <mergeCell ref="I24:I25"/>
    <mergeCell ref="J24:J25"/>
    <mergeCell ref="K24:K25"/>
    <mergeCell ref="L24:L25"/>
    <mergeCell ref="M24:M25"/>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0:Q21"/>
    <mergeCell ref="R20:R21"/>
    <mergeCell ref="S20:S21"/>
    <mergeCell ref="H20:H21"/>
    <mergeCell ref="I20:I21"/>
    <mergeCell ref="J20:J21"/>
    <mergeCell ref="K20:K21"/>
    <mergeCell ref="L20:L21"/>
    <mergeCell ref="M20:M21"/>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6:Q17"/>
    <mergeCell ref="R16:R17"/>
    <mergeCell ref="S16:S17"/>
    <mergeCell ref="H16:H17"/>
    <mergeCell ref="I16:I17"/>
    <mergeCell ref="J16:J17"/>
    <mergeCell ref="K16:K17"/>
    <mergeCell ref="L16:L17"/>
    <mergeCell ref="M16:M17"/>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2:Q13"/>
    <mergeCell ref="R12:R13"/>
    <mergeCell ref="S12:S13"/>
    <mergeCell ref="H12:H13"/>
    <mergeCell ref="I12:I13"/>
    <mergeCell ref="J12:J13"/>
    <mergeCell ref="K12:K13"/>
    <mergeCell ref="L12:L13"/>
    <mergeCell ref="M12:M13"/>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8:Q9"/>
    <mergeCell ref="R8:R9"/>
    <mergeCell ref="S8:S9"/>
    <mergeCell ref="H8:H9"/>
    <mergeCell ref="I8:I9"/>
    <mergeCell ref="J8:J9"/>
    <mergeCell ref="K8:K9"/>
    <mergeCell ref="L8:L9"/>
    <mergeCell ref="M8:M9"/>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N6:N7"/>
    <mergeCell ref="O6:O7"/>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1"/>
  <pageMargins left="0.78740157480314965" right="0.39370078740157483" top="0.39370078740157483" bottom="0.39370078740157483" header="0" footer="0"/>
  <pageSetup paperSize="9" scale="54" firstPageNumber="0" orientation="landscape" horizontalDpi="300" verticalDpi="300" r:id="rId1"/>
  <headerFooter scaleWithDoc="0" alignWithMargins="0">
    <oddFooter>&amp;C&amp;"ＭＳ 明朝,標準"&amp;10－３２－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
  <sheetViews>
    <sheetView view="pageLayout" zoomScaleNormal="100" workbookViewId="0">
      <selection sqref="A1:L1"/>
    </sheetView>
  </sheetViews>
  <sheetFormatPr defaultColWidth="9" defaultRowHeight="14.25"/>
  <cols>
    <col min="1" max="1" width="17.75" style="260" customWidth="1"/>
    <col min="2" max="2" width="30.375" style="260" customWidth="1"/>
    <col min="3" max="22" width="2.625" style="260" customWidth="1"/>
    <col min="23" max="26" width="2.125" style="260" customWidth="1"/>
    <col min="27" max="41" width="2.375" style="260" customWidth="1"/>
    <col min="42" max="42" width="2.125" style="260" customWidth="1"/>
    <col min="43" max="231" width="2.625" style="260" customWidth="1"/>
    <col min="232" max="16384" width="9" style="260"/>
  </cols>
  <sheetData>
    <row r="1" spans="1:41" ht="23.25" customHeight="1">
      <c r="A1" s="561" t="s">
        <v>1648</v>
      </c>
      <c r="B1" s="561"/>
      <c r="C1" s="561"/>
      <c r="D1" s="561"/>
      <c r="E1" s="561"/>
      <c r="F1" s="561"/>
      <c r="G1" s="561"/>
      <c r="H1" s="561"/>
      <c r="I1" s="561"/>
      <c r="J1" s="561"/>
      <c r="K1" s="561"/>
      <c r="L1" s="561"/>
      <c r="Z1" s="864" t="s">
        <v>1649</v>
      </c>
      <c r="AA1" s="864"/>
      <c r="AB1" s="864"/>
      <c r="AC1" s="864"/>
      <c r="AD1" s="864"/>
      <c r="AE1" s="864"/>
      <c r="AF1" s="864"/>
      <c r="AG1" s="864"/>
      <c r="AH1" s="864"/>
      <c r="AI1" s="864"/>
      <c r="AJ1" s="864"/>
      <c r="AK1" s="864"/>
      <c r="AL1" s="864"/>
      <c r="AM1" s="864"/>
      <c r="AN1" s="864"/>
      <c r="AO1" s="864"/>
    </row>
    <row r="2" spans="1:41" ht="24.2" customHeight="1">
      <c r="A2" s="744" t="s">
        <v>1650</v>
      </c>
      <c r="B2" s="746" t="s">
        <v>1549</v>
      </c>
      <c r="C2" s="746" t="s">
        <v>1485</v>
      </c>
      <c r="D2" s="746"/>
      <c r="E2" s="746"/>
      <c r="F2" s="746"/>
      <c r="G2" s="746"/>
      <c r="H2" s="746"/>
      <c r="I2" s="746"/>
      <c r="J2" s="746"/>
      <c r="K2" s="746" t="s">
        <v>1651</v>
      </c>
      <c r="L2" s="746"/>
      <c r="M2" s="746"/>
      <c r="N2" s="746"/>
      <c r="O2" s="746"/>
      <c r="P2" s="746"/>
      <c r="Q2" s="746" t="s">
        <v>1551</v>
      </c>
      <c r="R2" s="746"/>
      <c r="S2" s="746"/>
      <c r="T2" s="746"/>
      <c r="U2" s="746"/>
      <c r="V2" s="746"/>
      <c r="W2" s="744" t="s">
        <v>1652</v>
      </c>
      <c r="X2" s="744"/>
      <c r="Y2" s="744"/>
      <c r="Z2" s="744"/>
      <c r="AA2" s="746" t="s">
        <v>1490</v>
      </c>
      <c r="AB2" s="746"/>
      <c r="AC2" s="746"/>
      <c r="AD2" s="746"/>
      <c r="AE2" s="746"/>
      <c r="AF2" s="746"/>
      <c r="AG2" s="746"/>
      <c r="AH2" s="746"/>
      <c r="AI2" s="746"/>
      <c r="AJ2" s="746"/>
      <c r="AK2" s="746"/>
      <c r="AL2" s="746"/>
      <c r="AM2" s="746"/>
      <c r="AN2" s="746"/>
      <c r="AO2" s="746"/>
    </row>
    <row r="3" spans="1:41" ht="24.2" customHeight="1">
      <c r="A3" s="744"/>
      <c r="B3" s="746"/>
      <c r="C3" s="746"/>
      <c r="D3" s="746"/>
      <c r="E3" s="746"/>
      <c r="F3" s="746"/>
      <c r="G3" s="746"/>
      <c r="H3" s="746"/>
      <c r="I3" s="746"/>
      <c r="J3" s="746"/>
      <c r="K3" s="746" t="s">
        <v>1491</v>
      </c>
      <c r="L3" s="746"/>
      <c r="M3" s="746" t="s">
        <v>1492</v>
      </c>
      <c r="N3" s="746"/>
      <c r="O3" s="880" t="s">
        <v>200</v>
      </c>
      <c r="P3" s="881"/>
      <c r="Q3" s="746" t="s">
        <v>1493</v>
      </c>
      <c r="R3" s="746"/>
      <c r="S3" s="880" t="s">
        <v>1494</v>
      </c>
      <c r="T3" s="881"/>
      <c r="U3" s="880" t="s">
        <v>1554</v>
      </c>
      <c r="V3" s="881"/>
      <c r="W3" s="744"/>
      <c r="X3" s="744"/>
      <c r="Y3" s="744"/>
      <c r="Z3" s="744"/>
      <c r="AA3" s="746" t="s">
        <v>1498</v>
      </c>
      <c r="AB3" s="746"/>
      <c r="AC3" s="746"/>
      <c r="AD3" s="746" t="s">
        <v>1499</v>
      </c>
      <c r="AE3" s="746"/>
      <c r="AF3" s="746"/>
      <c r="AG3" s="746" t="s">
        <v>1500</v>
      </c>
      <c r="AH3" s="746"/>
      <c r="AI3" s="746"/>
      <c r="AJ3" s="746" t="s">
        <v>1502</v>
      </c>
      <c r="AK3" s="746"/>
      <c r="AL3" s="746"/>
      <c r="AM3" s="746" t="s">
        <v>670</v>
      </c>
      <c r="AN3" s="746"/>
      <c r="AO3" s="746"/>
    </row>
    <row r="4" spans="1:41" ht="24.2" customHeight="1">
      <c r="A4" s="342" t="s">
        <v>1653</v>
      </c>
      <c r="B4" s="348" t="s">
        <v>1654</v>
      </c>
      <c r="C4" s="884" t="s">
        <v>1655</v>
      </c>
      <c r="D4" s="884"/>
      <c r="E4" s="884"/>
      <c r="F4" s="884"/>
      <c r="G4" s="884"/>
      <c r="H4" s="884"/>
      <c r="I4" s="884"/>
      <c r="J4" s="884"/>
      <c r="K4" s="861">
        <v>21</v>
      </c>
      <c r="L4" s="861"/>
      <c r="M4" s="861">
        <v>1</v>
      </c>
      <c r="N4" s="861"/>
      <c r="O4" s="861">
        <f>K4+M4</f>
        <v>22</v>
      </c>
      <c r="P4" s="861"/>
      <c r="Q4" s="861">
        <v>6</v>
      </c>
      <c r="R4" s="861"/>
      <c r="S4" s="861">
        <v>2</v>
      </c>
      <c r="T4" s="861"/>
      <c r="U4" s="861">
        <v>1</v>
      </c>
      <c r="V4" s="861"/>
      <c r="W4" s="861">
        <v>36180</v>
      </c>
      <c r="X4" s="861"/>
      <c r="Y4" s="861"/>
      <c r="Z4" s="861"/>
      <c r="AA4" s="888">
        <v>76</v>
      </c>
      <c r="AB4" s="888"/>
      <c r="AC4" s="888"/>
      <c r="AD4" s="888">
        <v>50</v>
      </c>
      <c r="AE4" s="888"/>
      <c r="AF4" s="888"/>
      <c r="AG4" s="861">
        <v>7693</v>
      </c>
      <c r="AH4" s="861"/>
      <c r="AI4" s="861"/>
      <c r="AJ4" s="861" t="s">
        <v>1656</v>
      </c>
      <c r="AK4" s="861"/>
      <c r="AL4" s="861"/>
      <c r="AM4" s="861">
        <v>1599</v>
      </c>
      <c r="AN4" s="861"/>
      <c r="AO4" s="861"/>
    </row>
    <row r="5" spans="1:41" ht="24.2" customHeight="1">
      <c r="A5" s="343" t="s">
        <v>1657</v>
      </c>
      <c r="B5" s="349" t="s">
        <v>1658</v>
      </c>
      <c r="C5" s="885"/>
      <c r="D5" s="884"/>
      <c r="E5" s="884"/>
      <c r="F5" s="884"/>
      <c r="G5" s="884"/>
      <c r="H5" s="884"/>
      <c r="I5" s="884"/>
      <c r="J5" s="884"/>
      <c r="K5" s="861"/>
      <c r="L5" s="861"/>
      <c r="M5" s="861"/>
      <c r="N5" s="861"/>
      <c r="O5" s="861"/>
      <c r="P5" s="861"/>
      <c r="Q5" s="861"/>
      <c r="R5" s="861"/>
      <c r="S5" s="861"/>
      <c r="T5" s="861"/>
      <c r="U5" s="861"/>
      <c r="V5" s="861"/>
      <c r="W5" s="861"/>
      <c r="X5" s="861"/>
      <c r="Y5" s="861"/>
      <c r="Z5" s="861"/>
      <c r="AA5" s="888"/>
      <c r="AB5" s="888"/>
      <c r="AC5" s="888"/>
      <c r="AD5" s="888"/>
      <c r="AE5" s="888"/>
      <c r="AF5" s="888"/>
      <c r="AG5" s="861"/>
      <c r="AH5" s="861"/>
      <c r="AI5" s="861"/>
      <c r="AJ5" s="861"/>
      <c r="AK5" s="861"/>
      <c r="AL5" s="861"/>
      <c r="AM5" s="861"/>
      <c r="AN5" s="861"/>
      <c r="AO5" s="861"/>
    </row>
    <row r="6" spans="1:41" ht="18.75" customHeight="1"/>
    <row r="7" spans="1:41" ht="20.25" customHeight="1">
      <c r="A7" s="561" t="s">
        <v>1659</v>
      </c>
      <c r="B7" s="561"/>
      <c r="C7" s="561"/>
      <c r="D7" s="561"/>
      <c r="E7" s="561"/>
      <c r="F7" s="561"/>
      <c r="G7" s="561"/>
      <c r="H7" s="561"/>
      <c r="I7" s="561"/>
      <c r="J7" s="561"/>
      <c r="K7" s="561"/>
      <c r="L7" s="561"/>
      <c r="Z7" s="886" t="s">
        <v>1660</v>
      </c>
      <c r="AA7" s="886"/>
      <c r="AB7" s="886"/>
      <c r="AC7" s="886"/>
      <c r="AD7" s="886"/>
      <c r="AE7" s="886"/>
      <c r="AF7" s="886"/>
      <c r="AG7" s="886"/>
      <c r="AH7" s="886"/>
      <c r="AI7" s="886"/>
      <c r="AJ7" s="886"/>
      <c r="AK7" s="886"/>
      <c r="AL7" s="886"/>
      <c r="AM7" s="886"/>
      <c r="AN7" s="886"/>
      <c r="AO7" s="886"/>
    </row>
    <row r="8" spans="1:41" ht="24.2" customHeight="1">
      <c r="A8" s="744" t="s">
        <v>1650</v>
      </c>
      <c r="B8" s="746" t="s">
        <v>1549</v>
      </c>
      <c r="C8" s="746" t="s">
        <v>1661</v>
      </c>
      <c r="D8" s="746"/>
      <c r="E8" s="746"/>
      <c r="F8" s="746"/>
      <c r="G8" s="746"/>
      <c r="H8" s="746"/>
      <c r="I8" s="746" t="s">
        <v>1551</v>
      </c>
      <c r="J8" s="746"/>
      <c r="K8" s="746"/>
      <c r="L8" s="746"/>
      <c r="M8" s="746"/>
      <c r="N8" s="746"/>
      <c r="O8" s="744" t="s">
        <v>1652</v>
      </c>
      <c r="P8" s="744"/>
      <c r="Q8" s="744"/>
      <c r="R8" s="744"/>
      <c r="S8" s="744" t="s">
        <v>1489</v>
      </c>
      <c r="T8" s="744"/>
      <c r="U8" s="744"/>
      <c r="V8" s="744"/>
      <c r="W8" s="880" t="s">
        <v>1490</v>
      </c>
      <c r="X8" s="887"/>
      <c r="Y8" s="887"/>
      <c r="Z8" s="887"/>
      <c r="AA8" s="887"/>
      <c r="AB8" s="887"/>
      <c r="AC8" s="887"/>
      <c r="AD8" s="887"/>
      <c r="AE8" s="887"/>
      <c r="AF8" s="887"/>
      <c r="AG8" s="887"/>
      <c r="AH8" s="887"/>
      <c r="AI8" s="887"/>
      <c r="AJ8" s="887"/>
      <c r="AK8" s="887"/>
      <c r="AL8" s="887"/>
      <c r="AM8" s="887"/>
      <c r="AN8" s="887"/>
      <c r="AO8" s="881"/>
    </row>
    <row r="9" spans="1:41" ht="24.2" customHeight="1">
      <c r="A9" s="744"/>
      <c r="B9" s="746"/>
      <c r="C9" s="746" t="s">
        <v>1662</v>
      </c>
      <c r="D9" s="746"/>
      <c r="E9" s="746" t="s">
        <v>1492</v>
      </c>
      <c r="F9" s="746"/>
      <c r="G9" s="746" t="s">
        <v>200</v>
      </c>
      <c r="H9" s="746"/>
      <c r="I9" s="746" t="s">
        <v>1493</v>
      </c>
      <c r="J9" s="746"/>
      <c r="K9" s="746" t="s">
        <v>1494</v>
      </c>
      <c r="L9" s="746"/>
      <c r="M9" s="746" t="s">
        <v>1554</v>
      </c>
      <c r="N9" s="746"/>
      <c r="O9" s="744"/>
      <c r="P9" s="744"/>
      <c r="Q9" s="744"/>
      <c r="R9" s="744"/>
      <c r="S9" s="744"/>
      <c r="T9" s="744"/>
      <c r="U9" s="744"/>
      <c r="V9" s="744"/>
      <c r="W9" s="746" t="s">
        <v>1663</v>
      </c>
      <c r="X9" s="746"/>
      <c r="Y9" s="746"/>
      <c r="Z9" s="746"/>
      <c r="AA9" s="746" t="s">
        <v>273</v>
      </c>
      <c r="AB9" s="746"/>
      <c r="AC9" s="746"/>
      <c r="AD9" s="746"/>
      <c r="AE9" s="746"/>
      <c r="AF9" s="707" t="s">
        <v>1664</v>
      </c>
      <c r="AG9" s="882"/>
      <c r="AH9" s="882"/>
      <c r="AI9" s="882"/>
      <c r="AJ9" s="883"/>
      <c r="AK9" s="746" t="s">
        <v>670</v>
      </c>
      <c r="AL9" s="746"/>
      <c r="AM9" s="746"/>
      <c r="AN9" s="746"/>
      <c r="AO9" s="746"/>
    </row>
    <row r="10" spans="1:41" ht="24.2" customHeight="1">
      <c r="A10" s="341" t="s">
        <v>1665</v>
      </c>
      <c r="B10" s="889" t="s">
        <v>1666</v>
      </c>
      <c r="C10" s="861">
        <v>10</v>
      </c>
      <c r="D10" s="861"/>
      <c r="E10" s="861" t="s">
        <v>745</v>
      </c>
      <c r="F10" s="861"/>
      <c r="G10" s="861">
        <f>SUM(C10:E10)</f>
        <v>10</v>
      </c>
      <c r="H10" s="861"/>
      <c r="I10" s="861">
        <v>3</v>
      </c>
      <c r="J10" s="861"/>
      <c r="K10" s="861">
        <v>2</v>
      </c>
      <c r="L10" s="861"/>
      <c r="M10" s="861" t="s">
        <v>745</v>
      </c>
      <c r="N10" s="861"/>
      <c r="O10" s="861">
        <v>4416</v>
      </c>
      <c r="P10" s="861"/>
      <c r="Q10" s="861"/>
      <c r="R10" s="861"/>
      <c r="S10" s="861">
        <v>5562</v>
      </c>
      <c r="T10" s="861"/>
      <c r="U10" s="861"/>
      <c r="V10" s="861"/>
      <c r="W10" s="861">
        <v>11040</v>
      </c>
      <c r="X10" s="861"/>
      <c r="Y10" s="861"/>
      <c r="Z10" s="861"/>
      <c r="AA10" s="861" t="s">
        <v>745</v>
      </c>
      <c r="AB10" s="861"/>
      <c r="AC10" s="861"/>
      <c r="AD10" s="861"/>
      <c r="AE10" s="861"/>
      <c r="AF10" s="890" t="s">
        <v>745</v>
      </c>
      <c r="AG10" s="891"/>
      <c r="AH10" s="891"/>
      <c r="AI10" s="891"/>
      <c r="AJ10" s="892"/>
      <c r="AK10" s="861" t="s">
        <v>745</v>
      </c>
      <c r="AL10" s="861"/>
      <c r="AM10" s="861"/>
      <c r="AN10" s="861"/>
      <c r="AO10" s="861"/>
    </row>
    <row r="11" spans="1:41" ht="24.2" customHeight="1">
      <c r="A11" s="341" t="s">
        <v>1667</v>
      </c>
      <c r="B11" s="889"/>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93"/>
      <c r="AG11" s="894"/>
      <c r="AH11" s="894"/>
      <c r="AI11" s="894"/>
      <c r="AJ11" s="895"/>
      <c r="AK11" s="861"/>
      <c r="AL11" s="861"/>
      <c r="AM11" s="861"/>
      <c r="AN11" s="861"/>
      <c r="AO11" s="861"/>
    </row>
    <row r="12" spans="1:41" ht="24.2" customHeight="1">
      <c r="A12" s="342" t="s">
        <v>1668</v>
      </c>
      <c r="B12" s="889" t="s">
        <v>1669</v>
      </c>
      <c r="C12" s="861">
        <v>7</v>
      </c>
      <c r="D12" s="861"/>
      <c r="E12" s="861">
        <v>0</v>
      </c>
      <c r="F12" s="861"/>
      <c r="G12" s="861">
        <f>SUM(C12:E12)</f>
        <v>7</v>
      </c>
      <c r="H12" s="861"/>
      <c r="I12" s="861">
        <v>3</v>
      </c>
      <c r="J12" s="861"/>
      <c r="K12" s="861">
        <v>2</v>
      </c>
      <c r="L12" s="861"/>
      <c r="M12" s="861">
        <v>2</v>
      </c>
      <c r="N12" s="861"/>
      <c r="O12" s="861">
        <v>20</v>
      </c>
      <c r="P12" s="861"/>
      <c r="Q12" s="861"/>
      <c r="R12" s="861"/>
      <c r="S12" s="861">
        <v>100</v>
      </c>
      <c r="T12" s="861"/>
      <c r="U12" s="861"/>
      <c r="V12" s="861"/>
      <c r="W12" s="861">
        <v>562</v>
      </c>
      <c r="X12" s="861"/>
      <c r="Y12" s="861"/>
      <c r="Z12" s="861"/>
      <c r="AA12" s="861" t="s">
        <v>745</v>
      </c>
      <c r="AB12" s="861"/>
      <c r="AC12" s="861"/>
      <c r="AD12" s="861"/>
      <c r="AE12" s="861"/>
      <c r="AF12" s="890" t="s">
        <v>745</v>
      </c>
      <c r="AG12" s="891"/>
      <c r="AH12" s="891"/>
      <c r="AI12" s="891"/>
      <c r="AJ12" s="892"/>
      <c r="AK12" s="861" t="s">
        <v>745</v>
      </c>
      <c r="AL12" s="861"/>
      <c r="AM12" s="861"/>
      <c r="AN12" s="861"/>
      <c r="AO12" s="861"/>
    </row>
    <row r="13" spans="1:41" ht="24.2" customHeight="1">
      <c r="A13" s="343" t="s">
        <v>1667</v>
      </c>
      <c r="B13" s="889"/>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93"/>
      <c r="AG13" s="894"/>
      <c r="AH13" s="894"/>
      <c r="AI13" s="894"/>
      <c r="AJ13" s="895"/>
      <c r="AK13" s="861"/>
      <c r="AL13" s="861"/>
      <c r="AM13" s="861"/>
      <c r="AN13" s="861"/>
      <c r="AO13" s="861"/>
    </row>
    <row r="14" spans="1:41" ht="24.2" customHeight="1">
      <c r="A14" s="341" t="s">
        <v>1670</v>
      </c>
      <c r="B14" s="889" t="s">
        <v>1671</v>
      </c>
      <c r="C14" s="861">
        <v>10</v>
      </c>
      <c r="D14" s="861"/>
      <c r="E14" s="861" t="s">
        <v>745</v>
      </c>
      <c r="F14" s="861"/>
      <c r="G14" s="861">
        <v>10</v>
      </c>
      <c r="H14" s="861"/>
      <c r="I14" s="861">
        <v>3</v>
      </c>
      <c r="J14" s="861"/>
      <c r="K14" s="861">
        <v>2</v>
      </c>
      <c r="L14" s="861"/>
      <c r="M14" s="861">
        <v>1</v>
      </c>
      <c r="N14" s="861"/>
      <c r="O14" s="861">
        <v>4800</v>
      </c>
      <c r="P14" s="861"/>
      <c r="Q14" s="861"/>
      <c r="R14" s="861"/>
      <c r="S14" s="861">
        <v>128495</v>
      </c>
      <c r="T14" s="861"/>
      <c r="U14" s="861"/>
      <c r="V14" s="861"/>
      <c r="W14" s="861">
        <v>34146</v>
      </c>
      <c r="X14" s="861"/>
      <c r="Y14" s="861"/>
      <c r="Z14" s="861"/>
      <c r="AA14" s="861" t="s">
        <v>745</v>
      </c>
      <c r="AB14" s="861"/>
      <c r="AC14" s="861"/>
      <c r="AD14" s="861"/>
      <c r="AE14" s="861"/>
      <c r="AF14" s="890" t="s">
        <v>745</v>
      </c>
      <c r="AG14" s="891"/>
      <c r="AH14" s="891"/>
      <c r="AI14" s="891"/>
      <c r="AJ14" s="892"/>
      <c r="AK14" s="861" t="s">
        <v>745</v>
      </c>
      <c r="AL14" s="861"/>
      <c r="AM14" s="861"/>
      <c r="AN14" s="861"/>
      <c r="AO14" s="861"/>
    </row>
    <row r="15" spans="1:41" ht="24.2" customHeight="1">
      <c r="A15" s="341" t="s">
        <v>1667</v>
      </c>
      <c r="B15" s="889"/>
      <c r="C15" s="861"/>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93"/>
      <c r="AG15" s="894"/>
      <c r="AH15" s="894"/>
      <c r="AI15" s="894"/>
      <c r="AJ15" s="895"/>
      <c r="AK15" s="861"/>
      <c r="AL15" s="861"/>
      <c r="AM15" s="861"/>
      <c r="AN15" s="861"/>
      <c r="AO15" s="861"/>
    </row>
    <row r="16" spans="1:41" ht="24.2" customHeight="1">
      <c r="A16" s="342" t="s">
        <v>1672</v>
      </c>
      <c r="B16" s="889" t="s">
        <v>1673</v>
      </c>
      <c r="C16" s="861">
        <v>9</v>
      </c>
      <c r="D16" s="861"/>
      <c r="E16" s="861" t="s">
        <v>745</v>
      </c>
      <c r="F16" s="861"/>
      <c r="G16" s="861">
        <f>SUM(C16:E16)</f>
        <v>9</v>
      </c>
      <c r="H16" s="861"/>
      <c r="I16" s="861">
        <v>3</v>
      </c>
      <c r="J16" s="861"/>
      <c r="K16" s="861">
        <v>2</v>
      </c>
      <c r="L16" s="861"/>
      <c r="M16" s="861" t="s">
        <v>745</v>
      </c>
      <c r="N16" s="861"/>
      <c r="O16" s="861">
        <v>2572</v>
      </c>
      <c r="P16" s="861"/>
      <c r="Q16" s="861"/>
      <c r="R16" s="861"/>
      <c r="S16" s="861">
        <v>8904</v>
      </c>
      <c r="T16" s="861"/>
      <c r="U16" s="861"/>
      <c r="V16" s="861"/>
      <c r="W16" s="861">
        <v>28470</v>
      </c>
      <c r="X16" s="861"/>
      <c r="Y16" s="861"/>
      <c r="Z16" s="861"/>
      <c r="AA16" s="861" t="s">
        <v>745</v>
      </c>
      <c r="AB16" s="861"/>
      <c r="AC16" s="861"/>
      <c r="AD16" s="861"/>
      <c r="AE16" s="861"/>
      <c r="AF16" s="890" t="s">
        <v>745</v>
      </c>
      <c r="AG16" s="891"/>
      <c r="AH16" s="891"/>
      <c r="AI16" s="891"/>
      <c r="AJ16" s="892"/>
      <c r="AK16" s="861" t="s">
        <v>745</v>
      </c>
      <c r="AL16" s="861"/>
      <c r="AM16" s="861"/>
      <c r="AN16" s="861"/>
      <c r="AO16" s="861"/>
    </row>
    <row r="17" spans="1:41" ht="24.2" customHeight="1">
      <c r="A17" s="343" t="s">
        <v>1667</v>
      </c>
      <c r="B17" s="889"/>
      <c r="C17" s="861"/>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93"/>
      <c r="AG17" s="894"/>
      <c r="AH17" s="894"/>
      <c r="AI17" s="894"/>
      <c r="AJ17" s="895"/>
      <c r="AK17" s="861"/>
      <c r="AL17" s="861"/>
      <c r="AM17" s="861"/>
      <c r="AN17" s="861"/>
      <c r="AO17" s="861"/>
    </row>
    <row r="18" spans="1:41" ht="24.2" customHeight="1">
      <c r="A18" s="341" t="s">
        <v>1674</v>
      </c>
      <c r="B18" s="889" t="s">
        <v>1675</v>
      </c>
      <c r="C18" s="861">
        <v>85</v>
      </c>
      <c r="D18" s="861"/>
      <c r="E18" s="861" t="s">
        <v>745</v>
      </c>
      <c r="F18" s="861"/>
      <c r="G18" s="861">
        <f>SUM(C18:E18)</f>
        <v>85</v>
      </c>
      <c r="H18" s="861"/>
      <c r="I18" s="861">
        <v>5</v>
      </c>
      <c r="J18" s="861"/>
      <c r="K18" s="861">
        <v>3</v>
      </c>
      <c r="L18" s="861"/>
      <c r="M18" s="861" t="s">
        <v>745</v>
      </c>
      <c r="N18" s="861"/>
      <c r="O18" s="861">
        <v>480</v>
      </c>
      <c r="P18" s="861"/>
      <c r="Q18" s="861"/>
      <c r="R18" s="861"/>
      <c r="S18" s="861">
        <v>5115</v>
      </c>
      <c r="T18" s="861"/>
      <c r="U18" s="861"/>
      <c r="V18" s="861"/>
      <c r="W18" s="861">
        <v>2642</v>
      </c>
      <c r="X18" s="861"/>
      <c r="Y18" s="861"/>
      <c r="Z18" s="861"/>
      <c r="AA18" s="861" t="s">
        <v>745</v>
      </c>
      <c r="AB18" s="861"/>
      <c r="AC18" s="861"/>
      <c r="AD18" s="861"/>
      <c r="AE18" s="861"/>
      <c r="AF18" s="890" t="s">
        <v>745</v>
      </c>
      <c r="AG18" s="891"/>
      <c r="AH18" s="891"/>
      <c r="AI18" s="891"/>
      <c r="AJ18" s="892"/>
      <c r="AK18" s="861" t="s">
        <v>745</v>
      </c>
      <c r="AL18" s="861"/>
      <c r="AM18" s="861"/>
      <c r="AN18" s="861"/>
      <c r="AO18" s="861"/>
    </row>
    <row r="19" spans="1:41" ht="24.2" customHeight="1">
      <c r="A19" s="341" t="s">
        <v>1676</v>
      </c>
      <c r="B19" s="889"/>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93"/>
      <c r="AG19" s="894"/>
      <c r="AH19" s="894"/>
      <c r="AI19" s="894"/>
      <c r="AJ19" s="895"/>
      <c r="AK19" s="861"/>
      <c r="AL19" s="861"/>
      <c r="AM19" s="861"/>
      <c r="AN19" s="861"/>
      <c r="AO19" s="861"/>
    </row>
    <row r="20" spans="1:41" ht="24.2" customHeight="1">
      <c r="A20" s="342" t="s">
        <v>1677</v>
      </c>
      <c r="B20" s="889" t="s">
        <v>1678</v>
      </c>
      <c r="C20" s="861">
        <v>8</v>
      </c>
      <c r="D20" s="861"/>
      <c r="E20" s="861" t="s">
        <v>745</v>
      </c>
      <c r="F20" s="861"/>
      <c r="G20" s="861">
        <v>8</v>
      </c>
      <c r="H20" s="861"/>
      <c r="I20" s="861">
        <v>3</v>
      </c>
      <c r="J20" s="861"/>
      <c r="K20" s="861">
        <v>2</v>
      </c>
      <c r="L20" s="861"/>
      <c r="M20" s="861" t="s">
        <v>745</v>
      </c>
      <c r="N20" s="861"/>
      <c r="O20" s="861" t="s">
        <v>1642</v>
      </c>
      <c r="P20" s="861"/>
      <c r="Q20" s="861"/>
      <c r="R20" s="861"/>
      <c r="S20" s="861" t="s">
        <v>1642</v>
      </c>
      <c r="T20" s="861"/>
      <c r="U20" s="861"/>
      <c r="V20" s="861"/>
      <c r="W20" s="861">
        <v>299</v>
      </c>
      <c r="X20" s="861"/>
      <c r="Y20" s="861"/>
      <c r="Z20" s="861"/>
      <c r="AA20" s="861" t="s">
        <v>745</v>
      </c>
      <c r="AB20" s="861"/>
      <c r="AC20" s="861"/>
      <c r="AD20" s="861"/>
      <c r="AE20" s="861"/>
      <c r="AF20" s="890" t="s">
        <v>745</v>
      </c>
      <c r="AG20" s="891"/>
      <c r="AH20" s="891"/>
      <c r="AI20" s="891"/>
      <c r="AJ20" s="892"/>
      <c r="AK20" s="861" t="s">
        <v>745</v>
      </c>
      <c r="AL20" s="861"/>
      <c r="AM20" s="861"/>
      <c r="AN20" s="861"/>
      <c r="AO20" s="861"/>
    </row>
    <row r="21" spans="1:41" ht="24.2" customHeight="1">
      <c r="A21" s="343" t="s">
        <v>1679</v>
      </c>
      <c r="B21" s="889"/>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93"/>
      <c r="AG21" s="894"/>
      <c r="AH21" s="894"/>
      <c r="AI21" s="894"/>
      <c r="AJ21" s="895"/>
      <c r="AK21" s="861"/>
      <c r="AL21" s="861"/>
      <c r="AM21" s="861"/>
      <c r="AN21" s="861"/>
      <c r="AO21" s="861"/>
    </row>
    <row r="22" spans="1:41" ht="24.2" customHeight="1">
      <c r="A22" s="341" t="s">
        <v>1680</v>
      </c>
      <c r="B22" s="889" t="s">
        <v>1681</v>
      </c>
      <c r="C22" s="861">
        <v>23</v>
      </c>
      <c r="D22" s="861"/>
      <c r="E22" s="861" t="s">
        <v>745</v>
      </c>
      <c r="F22" s="861"/>
      <c r="G22" s="861">
        <v>23</v>
      </c>
      <c r="H22" s="861"/>
      <c r="I22" s="861">
        <v>4</v>
      </c>
      <c r="J22" s="861"/>
      <c r="K22" s="861">
        <v>2</v>
      </c>
      <c r="L22" s="861"/>
      <c r="M22" s="861" t="s">
        <v>745</v>
      </c>
      <c r="N22" s="861"/>
      <c r="O22" s="861">
        <v>3420</v>
      </c>
      <c r="P22" s="861"/>
      <c r="Q22" s="861"/>
      <c r="R22" s="861"/>
      <c r="S22" s="861">
        <v>11643</v>
      </c>
      <c r="T22" s="861"/>
      <c r="U22" s="861"/>
      <c r="V22" s="861"/>
      <c r="W22" s="861" t="s">
        <v>745</v>
      </c>
      <c r="X22" s="861"/>
      <c r="Y22" s="861"/>
      <c r="Z22" s="861"/>
      <c r="AA22" s="861" t="s">
        <v>745</v>
      </c>
      <c r="AB22" s="861"/>
      <c r="AC22" s="861"/>
      <c r="AD22" s="861"/>
      <c r="AE22" s="861"/>
      <c r="AF22" s="890" t="s">
        <v>745</v>
      </c>
      <c r="AG22" s="891"/>
      <c r="AH22" s="891"/>
      <c r="AI22" s="891"/>
      <c r="AJ22" s="892"/>
      <c r="AK22" s="861" t="s">
        <v>745</v>
      </c>
      <c r="AL22" s="861"/>
      <c r="AM22" s="861"/>
      <c r="AN22" s="861"/>
      <c r="AO22" s="861"/>
    </row>
    <row r="23" spans="1:41" ht="24.2" customHeight="1">
      <c r="A23" s="341" t="s">
        <v>1682</v>
      </c>
      <c r="B23" s="889"/>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93"/>
      <c r="AG23" s="894"/>
      <c r="AH23" s="894"/>
      <c r="AI23" s="894"/>
      <c r="AJ23" s="895"/>
      <c r="AK23" s="861"/>
      <c r="AL23" s="861"/>
      <c r="AM23" s="861"/>
      <c r="AN23" s="861"/>
      <c r="AO23" s="861"/>
    </row>
    <row r="24" spans="1:41" ht="24.2" customHeight="1">
      <c r="A24" s="342" t="s">
        <v>709</v>
      </c>
      <c r="B24" s="889" t="s">
        <v>1683</v>
      </c>
      <c r="C24" s="861">
        <v>8</v>
      </c>
      <c r="D24" s="861"/>
      <c r="E24" s="861" t="s">
        <v>745</v>
      </c>
      <c r="F24" s="861"/>
      <c r="G24" s="861">
        <f>SUM(C24:E24)</f>
        <v>8</v>
      </c>
      <c r="H24" s="861"/>
      <c r="I24" s="861">
        <v>7</v>
      </c>
      <c r="J24" s="861"/>
      <c r="K24" s="861">
        <v>1</v>
      </c>
      <c r="L24" s="861"/>
      <c r="M24" s="861" t="s">
        <v>745</v>
      </c>
      <c r="N24" s="861"/>
      <c r="O24" s="861">
        <v>1740</v>
      </c>
      <c r="P24" s="861"/>
      <c r="Q24" s="861"/>
      <c r="R24" s="861"/>
      <c r="S24" s="861">
        <v>6780</v>
      </c>
      <c r="T24" s="861"/>
      <c r="U24" s="861"/>
      <c r="V24" s="861"/>
      <c r="W24" s="861">
        <v>356</v>
      </c>
      <c r="X24" s="861"/>
      <c r="Y24" s="861"/>
      <c r="Z24" s="861"/>
      <c r="AA24" s="861" t="s">
        <v>745</v>
      </c>
      <c r="AB24" s="861"/>
      <c r="AC24" s="861"/>
      <c r="AD24" s="861"/>
      <c r="AE24" s="861"/>
      <c r="AF24" s="890" t="s">
        <v>745</v>
      </c>
      <c r="AG24" s="891"/>
      <c r="AH24" s="891"/>
      <c r="AI24" s="891"/>
      <c r="AJ24" s="892"/>
      <c r="AK24" s="861" t="s">
        <v>745</v>
      </c>
      <c r="AL24" s="861"/>
      <c r="AM24" s="861"/>
      <c r="AN24" s="861"/>
      <c r="AO24" s="861"/>
    </row>
    <row r="25" spans="1:41" ht="24.2" customHeight="1">
      <c r="A25" s="343" t="s">
        <v>1684</v>
      </c>
      <c r="B25" s="889"/>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93"/>
      <c r="AG25" s="894"/>
      <c r="AH25" s="894"/>
      <c r="AI25" s="894"/>
      <c r="AJ25" s="895"/>
      <c r="AK25" s="861"/>
      <c r="AL25" s="861"/>
      <c r="AM25" s="861"/>
      <c r="AN25" s="861"/>
      <c r="AO25" s="861"/>
    </row>
    <row r="26" spans="1:41" ht="18" customHeight="1">
      <c r="G26" s="561"/>
      <c r="H26" s="561"/>
      <c r="AC26" s="561" t="s">
        <v>1685</v>
      </c>
      <c r="AD26" s="561"/>
      <c r="AE26" s="561"/>
      <c r="AF26" s="561"/>
      <c r="AG26" s="561"/>
      <c r="AH26" s="561"/>
      <c r="AI26" s="561"/>
      <c r="AJ26" s="561"/>
      <c r="AK26" s="561"/>
      <c r="AL26" s="561"/>
      <c r="AM26" s="561"/>
      <c r="AN26" s="561"/>
    </row>
    <row r="27" spans="1:41" ht="21" customHeight="1"/>
    <row r="28" spans="1:41" ht="21" customHeight="1"/>
  </sheetData>
  <sheetProtection selectLockedCells="1" selectUnlockedCells="1"/>
  <mergeCells count="158">
    <mergeCell ref="W24:Z25"/>
    <mergeCell ref="AA24:AE25"/>
    <mergeCell ref="AF24:AJ25"/>
    <mergeCell ref="AK24:AO25"/>
    <mergeCell ref="G26:H26"/>
    <mergeCell ref="AC26:AN26"/>
    <mergeCell ref="AK22:AO23"/>
    <mergeCell ref="B24:B25"/>
    <mergeCell ref="C24:D25"/>
    <mergeCell ref="E24:F25"/>
    <mergeCell ref="G24:H25"/>
    <mergeCell ref="I24:J25"/>
    <mergeCell ref="K24:L25"/>
    <mergeCell ref="M24:N25"/>
    <mergeCell ref="O24:R25"/>
    <mergeCell ref="S24:V25"/>
    <mergeCell ref="M22:N23"/>
    <mergeCell ref="O22:R23"/>
    <mergeCell ref="S22:V23"/>
    <mergeCell ref="W22:Z23"/>
    <mergeCell ref="AA22:AE23"/>
    <mergeCell ref="AF22:AJ23"/>
    <mergeCell ref="W20:Z21"/>
    <mergeCell ref="AA20:AE21"/>
    <mergeCell ref="AF20:AJ21"/>
    <mergeCell ref="AK20:AO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AF16:AJ17"/>
    <mergeCell ref="AK16:AO17"/>
    <mergeCell ref="B18:B19"/>
    <mergeCell ref="C18:D19"/>
    <mergeCell ref="E18:F19"/>
    <mergeCell ref="G18:H19"/>
    <mergeCell ref="I18:J19"/>
    <mergeCell ref="K18:L19"/>
    <mergeCell ref="AK18:AO19"/>
    <mergeCell ref="M18:N19"/>
    <mergeCell ref="O18:R19"/>
    <mergeCell ref="S18:V19"/>
    <mergeCell ref="W18:Z19"/>
    <mergeCell ref="AA18:AE19"/>
    <mergeCell ref="AF18:AJ19"/>
    <mergeCell ref="B14:B15"/>
    <mergeCell ref="C14:D15"/>
    <mergeCell ref="E14:F15"/>
    <mergeCell ref="G14:H15"/>
    <mergeCell ref="I14:J15"/>
    <mergeCell ref="K14:L15"/>
    <mergeCell ref="AK14:AO15"/>
    <mergeCell ref="B16:B17"/>
    <mergeCell ref="C16:D17"/>
    <mergeCell ref="E16:F17"/>
    <mergeCell ref="G16:H17"/>
    <mergeCell ref="I16:J17"/>
    <mergeCell ref="K16:L17"/>
    <mergeCell ref="M16:N17"/>
    <mergeCell ref="O16:R17"/>
    <mergeCell ref="S16:V17"/>
    <mergeCell ref="M14:N15"/>
    <mergeCell ref="O14:R15"/>
    <mergeCell ref="S14:V15"/>
    <mergeCell ref="W14:Z15"/>
    <mergeCell ref="AA14:AE15"/>
    <mergeCell ref="AF14:AJ15"/>
    <mergeCell ref="W16:Z17"/>
    <mergeCell ref="AA16:AE17"/>
    <mergeCell ref="AK10:AO11"/>
    <mergeCell ref="B12:B13"/>
    <mergeCell ref="C12:D13"/>
    <mergeCell ref="E12:F13"/>
    <mergeCell ref="G12:H13"/>
    <mergeCell ref="I12:J13"/>
    <mergeCell ref="K12:L13"/>
    <mergeCell ref="M12:N13"/>
    <mergeCell ref="O12:R13"/>
    <mergeCell ref="S12:V13"/>
    <mergeCell ref="M10:N11"/>
    <mergeCell ref="O10:R11"/>
    <mergeCell ref="S10:V11"/>
    <mergeCell ref="W10:Z11"/>
    <mergeCell ref="AA10:AE11"/>
    <mergeCell ref="AF10:AJ11"/>
    <mergeCell ref="W12:Z13"/>
    <mergeCell ref="AA12:AE13"/>
    <mergeCell ref="AF12:AJ13"/>
    <mergeCell ref="AK12:AO13"/>
    <mergeCell ref="B10:B11"/>
    <mergeCell ref="C10:D11"/>
    <mergeCell ref="E10:F11"/>
    <mergeCell ref="G10:H11"/>
    <mergeCell ref="I10:J11"/>
    <mergeCell ref="K10:L11"/>
    <mergeCell ref="C9:D9"/>
    <mergeCell ref="E9:F9"/>
    <mergeCell ref="G9:H9"/>
    <mergeCell ref="I9:J9"/>
    <mergeCell ref="K9:L9"/>
    <mergeCell ref="AM4:AO5"/>
    <mergeCell ref="A7:L7"/>
    <mergeCell ref="Z7:AO7"/>
    <mergeCell ref="A8:A9"/>
    <mergeCell ref="B8:B9"/>
    <mergeCell ref="C8:H8"/>
    <mergeCell ref="I8:N8"/>
    <mergeCell ref="O8:R9"/>
    <mergeCell ref="S8:V9"/>
    <mergeCell ref="W8:AO8"/>
    <mergeCell ref="U4:V5"/>
    <mergeCell ref="W4:Z5"/>
    <mergeCell ref="AA4:AC5"/>
    <mergeCell ref="AD4:AF5"/>
    <mergeCell ref="AG4:AI5"/>
    <mergeCell ref="AJ4:AL5"/>
    <mergeCell ref="W9:Z9"/>
    <mergeCell ref="AA9:AE9"/>
    <mergeCell ref="AF9:AJ9"/>
    <mergeCell ref="AK9:AO9"/>
    <mergeCell ref="M9:N9"/>
    <mergeCell ref="C4:J5"/>
    <mergeCell ref="K4:L5"/>
    <mergeCell ref="M4:N5"/>
    <mergeCell ref="O4:P5"/>
    <mergeCell ref="Q4:R5"/>
    <mergeCell ref="S4:T5"/>
    <mergeCell ref="M3:N3"/>
    <mergeCell ref="O3:P3"/>
    <mergeCell ref="Q3:R3"/>
    <mergeCell ref="S3:T3"/>
    <mergeCell ref="A1:L1"/>
    <mergeCell ref="Z1:AO1"/>
    <mergeCell ref="A2:A3"/>
    <mergeCell ref="B2:B3"/>
    <mergeCell ref="C2:J3"/>
    <mergeCell ref="K2:P2"/>
    <mergeCell ref="Q2:V2"/>
    <mergeCell ref="W2:Z3"/>
    <mergeCell ref="AA2:AO2"/>
    <mergeCell ref="K3:L3"/>
    <mergeCell ref="AD3:AF3"/>
    <mergeCell ref="AG3:AI3"/>
    <mergeCell ref="AJ3:AL3"/>
    <mergeCell ref="AM3:AO3"/>
    <mergeCell ref="U3:V3"/>
    <mergeCell ref="AA3:AC3"/>
  </mergeCells>
  <phoneticPr fontId="1"/>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明朝,標準"&amp;10－３３－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1"/>
  <sheetViews>
    <sheetView view="pageLayout" zoomScaleNormal="100" workbookViewId="0"/>
  </sheetViews>
  <sheetFormatPr defaultColWidth="9" defaultRowHeight="14.25"/>
  <cols>
    <col min="1" max="1" width="1.625" style="260" customWidth="1"/>
    <col min="2" max="3" width="2.625" style="260" customWidth="1"/>
    <col min="4" max="4" width="1.625" style="260" customWidth="1"/>
    <col min="5" max="22" width="2.625" style="260" customWidth="1"/>
    <col min="23" max="27" width="3.375" style="260" customWidth="1"/>
    <col min="28" max="30" width="3.125" style="260" customWidth="1"/>
    <col min="31" max="31" width="2.75" style="260" customWidth="1"/>
    <col min="32" max="33" width="3.125" style="260" customWidth="1"/>
    <col min="34" max="42" width="2.625" style="260" customWidth="1"/>
    <col min="43" max="43" width="2.5" style="260" customWidth="1"/>
    <col min="44" max="56" width="2.625" style="260" customWidth="1"/>
    <col min="57" max="57" width="2.375" style="260" customWidth="1"/>
    <col min="58" max="172" width="2.625" style="260" customWidth="1"/>
    <col min="173" max="16384" width="9" style="260"/>
  </cols>
  <sheetData>
    <row r="2" spans="1:57" ht="21" customHeight="1">
      <c r="A2" s="350" t="s">
        <v>1686</v>
      </c>
      <c r="B2" s="350"/>
      <c r="C2" s="350"/>
      <c r="D2" s="350"/>
      <c r="E2" s="350"/>
      <c r="F2" s="350"/>
      <c r="G2" s="350"/>
      <c r="H2" s="350"/>
      <c r="I2" s="350"/>
      <c r="J2" s="350"/>
      <c r="K2" s="350"/>
      <c r="L2" s="350"/>
      <c r="M2" s="350"/>
      <c r="N2" s="350"/>
      <c r="O2" s="350"/>
      <c r="P2" s="350"/>
      <c r="Q2" s="350"/>
      <c r="AQ2" s="894" t="s">
        <v>1660</v>
      </c>
      <c r="AR2" s="894"/>
      <c r="AS2" s="894"/>
      <c r="AT2" s="894"/>
      <c r="AU2" s="894"/>
      <c r="AV2" s="894"/>
      <c r="AW2" s="894"/>
      <c r="AX2" s="894"/>
      <c r="AY2" s="894"/>
      <c r="AZ2" s="894"/>
      <c r="BA2" s="894"/>
      <c r="BB2" s="894"/>
      <c r="BC2" s="894"/>
      <c r="BD2" s="894"/>
      <c r="BE2" s="894"/>
    </row>
    <row r="3" spans="1:57" ht="15.95" customHeight="1">
      <c r="A3" s="896" t="s">
        <v>1687</v>
      </c>
      <c r="B3" s="897"/>
      <c r="C3" s="897"/>
      <c r="D3" s="897"/>
      <c r="E3" s="897"/>
      <c r="F3" s="897"/>
      <c r="G3" s="897"/>
      <c r="H3" s="897"/>
      <c r="I3" s="898"/>
      <c r="J3" s="896" t="s">
        <v>1688</v>
      </c>
      <c r="K3" s="897"/>
      <c r="L3" s="897"/>
      <c r="M3" s="897"/>
      <c r="N3" s="897"/>
      <c r="O3" s="897"/>
      <c r="P3" s="897"/>
      <c r="Q3" s="897"/>
      <c r="R3" s="897"/>
      <c r="S3" s="897"/>
      <c r="T3" s="897"/>
      <c r="U3" s="897"/>
      <c r="V3" s="898"/>
      <c r="W3" s="707" t="s">
        <v>1485</v>
      </c>
      <c r="X3" s="882"/>
      <c r="Y3" s="882"/>
      <c r="Z3" s="882"/>
      <c r="AA3" s="882"/>
      <c r="AB3" s="882"/>
      <c r="AC3" s="882"/>
      <c r="AD3" s="882"/>
      <c r="AE3" s="882"/>
      <c r="AF3" s="882"/>
      <c r="AG3" s="883"/>
      <c r="AH3" s="880" t="s">
        <v>1689</v>
      </c>
      <c r="AI3" s="887"/>
      <c r="AJ3" s="887"/>
      <c r="AK3" s="887"/>
      <c r="AL3" s="887"/>
      <c r="AM3" s="887"/>
      <c r="AN3" s="887"/>
      <c r="AO3" s="887"/>
      <c r="AP3" s="881"/>
      <c r="AQ3" s="880" t="s">
        <v>1551</v>
      </c>
      <c r="AR3" s="887"/>
      <c r="AS3" s="887"/>
      <c r="AT3" s="887"/>
      <c r="AU3" s="887"/>
      <c r="AV3" s="887"/>
      <c r="AW3" s="887"/>
      <c r="AX3" s="887"/>
      <c r="AY3" s="881"/>
      <c r="AZ3" s="707" t="s">
        <v>1690</v>
      </c>
      <c r="BA3" s="882"/>
      <c r="BB3" s="882"/>
      <c r="BC3" s="882"/>
      <c r="BD3" s="882"/>
      <c r="BE3" s="883"/>
    </row>
    <row r="4" spans="1:57" ht="15.95" customHeight="1">
      <c r="A4" s="901" t="s">
        <v>1691</v>
      </c>
      <c r="B4" s="902"/>
      <c r="C4" s="902"/>
      <c r="D4" s="902"/>
      <c r="E4" s="902"/>
      <c r="F4" s="902"/>
      <c r="G4" s="902"/>
      <c r="H4" s="902"/>
      <c r="I4" s="903"/>
      <c r="J4" s="901" t="s">
        <v>1692</v>
      </c>
      <c r="K4" s="902"/>
      <c r="L4" s="902"/>
      <c r="M4" s="902"/>
      <c r="N4" s="902"/>
      <c r="O4" s="902"/>
      <c r="P4" s="902"/>
      <c r="Q4" s="902"/>
      <c r="R4" s="902"/>
      <c r="S4" s="902"/>
      <c r="T4" s="902"/>
      <c r="U4" s="902"/>
      <c r="V4" s="903"/>
      <c r="W4" s="708"/>
      <c r="X4" s="899"/>
      <c r="Y4" s="899"/>
      <c r="Z4" s="899"/>
      <c r="AA4" s="899"/>
      <c r="AB4" s="899"/>
      <c r="AC4" s="899"/>
      <c r="AD4" s="899"/>
      <c r="AE4" s="899"/>
      <c r="AF4" s="899"/>
      <c r="AG4" s="900"/>
      <c r="AH4" s="880" t="s">
        <v>1491</v>
      </c>
      <c r="AI4" s="887"/>
      <c r="AJ4" s="881"/>
      <c r="AK4" s="880" t="s">
        <v>1492</v>
      </c>
      <c r="AL4" s="887"/>
      <c r="AM4" s="881"/>
      <c r="AN4" s="880" t="s">
        <v>200</v>
      </c>
      <c r="AO4" s="887"/>
      <c r="AP4" s="881"/>
      <c r="AQ4" s="880" t="s">
        <v>1493</v>
      </c>
      <c r="AR4" s="887"/>
      <c r="AS4" s="881"/>
      <c r="AT4" s="880" t="s">
        <v>1494</v>
      </c>
      <c r="AU4" s="887"/>
      <c r="AV4" s="881"/>
      <c r="AW4" s="880" t="s">
        <v>1554</v>
      </c>
      <c r="AX4" s="887"/>
      <c r="AY4" s="881"/>
      <c r="AZ4" s="708"/>
      <c r="BA4" s="899"/>
      <c r="BB4" s="899"/>
      <c r="BC4" s="899"/>
      <c r="BD4" s="899"/>
      <c r="BE4" s="900"/>
    </row>
    <row r="5" spans="1:57" ht="15.95" customHeight="1">
      <c r="A5" s="896" t="s">
        <v>1693</v>
      </c>
      <c r="B5" s="897"/>
      <c r="C5" s="897"/>
      <c r="D5" s="897"/>
      <c r="E5" s="897"/>
      <c r="F5" s="897"/>
      <c r="G5" s="897"/>
      <c r="H5" s="897"/>
      <c r="I5" s="898"/>
      <c r="J5" s="907" t="s">
        <v>1694</v>
      </c>
      <c r="K5" s="908"/>
      <c r="L5" s="908"/>
      <c r="M5" s="908"/>
      <c r="N5" s="908"/>
      <c r="O5" s="908"/>
      <c r="P5" s="908"/>
      <c r="Q5" s="908"/>
      <c r="R5" s="908"/>
      <c r="S5" s="908"/>
      <c r="T5" s="908"/>
      <c r="U5" s="908"/>
      <c r="V5" s="909"/>
      <c r="W5" s="910" t="s">
        <v>1655</v>
      </c>
      <c r="X5" s="911"/>
      <c r="Y5" s="911"/>
      <c r="Z5" s="911"/>
      <c r="AA5" s="911"/>
      <c r="AB5" s="911"/>
      <c r="AC5" s="911"/>
      <c r="AD5" s="911"/>
      <c r="AE5" s="911"/>
      <c r="AF5" s="911"/>
      <c r="AG5" s="912"/>
      <c r="AH5" s="890">
        <v>17</v>
      </c>
      <c r="AI5" s="891"/>
      <c r="AJ5" s="892"/>
      <c r="AK5" s="890" t="s">
        <v>745</v>
      </c>
      <c r="AL5" s="891"/>
      <c r="AM5" s="892"/>
      <c r="AN5" s="890">
        <v>17</v>
      </c>
      <c r="AO5" s="891"/>
      <c r="AP5" s="892"/>
      <c r="AQ5" s="890">
        <v>6</v>
      </c>
      <c r="AR5" s="891"/>
      <c r="AS5" s="892"/>
      <c r="AT5" s="890">
        <v>2</v>
      </c>
      <c r="AU5" s="891"/>
      <c r="AV5" s="892"/>
      <c r="AW5" s="890">
        <v>2</v>
      </c>
      <c r="AX5" s="891"/>
      <c r="AY5" s="892"/>
      <c r="AZ5" s="916">
        <v>2190</v>
      </c>
      <c r="BA5" s="917"/>
      <c r="BB5" s="917"/>
      <c r="BC5" s="917"/>
      <c r="BD5" s="917"/>
      <c r="BE5" s="918"/>
    </row>
    <row r="6" spans="1:57" ht="15.95" customHeight="1">
      <c r="A6" s="901" t="s">
        <v>1695</v>
      </c>
      <c r="B6" s="902"/>
      <c r="C6" s="902"/>
      <c r="D6" s="902"/>
      <c r="E6" s="902"/>
      <c r="F6" s="902"/>
      <c r="G6" s="902"/>
      <c r="H6" s="902"/>
      <c r="I6" s="903"/>
      <c r="J6" s="904" t="s">
        <v>1696</v>
      </c>
      <c r="K6" s="905"/>
      <c r="L6" s="905"/>
      <c r="M6" s="905"/>
      <c r="N6" s="905"/>
      <c r="O6" s="905"/>
      <c r="P6" s="905"/>
      <c r="Q6" s="905"/>
      <c r="R6" s="905"/>
      <c r="S6" s="905"/>
      <c r="T6" s="905"/>
      <c r="U6" s="905"/>
      <c r="V6" s="906"/>
      <c r="W6" s="913"/>
      <c r="X6" s="914"/>
      <c r="Y6" s="914"/>
      <c r="Z6" s="914"/>
      <c r="AA6" s="914"/>
      <c r="AB6" s="914"/>
      <c r="AC6" s="914"/>
      <c r="AD6" s="914"/>
      <c r="AE6" s="914"/>
      <c r="AF6" s="914"/>
      <c r="AG6" s="915"/>
      <c r="AH6" s="893"/>
      <c r="AI6" s="894"/>
      <c r="AJ6" s="895"/>
      <c r="AK6" s="893"/>
      <c r="AL6" s="894"/>
      <c r="AM6" s="895"/>
      <c r="AN6" s="893"/>
      <c r="AO6" s="894"/>
      <c r="AP6" s="895"/>
      <c r="AQ6" s="893"/>
      <c r="AR6" s="894"/>
      <c r="AS6" s="895"/>
      <c r="AT6" s="893"/>
      <c r="AU6" s="894"/>
      <c r="AV6" s="895"/>
      <c r="AW6" s="893"/>
      <c r="AX6" s="894"/>
      <c r="AY6" s="895"/>
      <c r="AZ6" s="919"/>
      <c r="BA6" s="920"/>
      <c r="BB6" s="920"/>
      <c r="BC6" s="920"/>
      <c r="BD6" s="920"/>
      <c r="BE6" s="921"/>
    </row>
    <row r="7" spans="1:57" ht="11.25" customHeight="1">
      <c r="A7" s="351"/>
      <c r="B7" s="351"/>
      <c r="C7" s="351"/>
      <c r="D7" s="351"/>
      <c r="E7" s="351"/>
      <c r="F7" s="351"/>
      <c r="G7" s="351"/>
      <c r="H7" s="351"/>
      <c r="I7" s="351"/>
      <c r="J7" s="351"/>
      <c r="K7" s="351"/>
      <c r="L7" s="351"/>
      <c r="M7" s="351"/>
      <c r="N7" s="351"/>
      <c r="O7" s="351"/>
      <c r="P7" s="351"/>
      <c r="Q7" s="351"/>
      <c r="R7" s="351"/>
      <c r="S7" s="351"/>
      <c r="T7" s="351"/>
      <c r="U7" s="351"/>
      <c r="V7" s="351"/>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row>
    <row r="8" spans="1:57" ht="21" customHeight="1">
      <c r="A8" s="350" t="s">
        <v>1697</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row>
    <row r="9" spans="1:57" ht="15.95" customHeight="1">
      <c r="E9" s="350" t="s">
        <v>1698</v>
      </c>
      <c r="F9" s="350"/>
      <c r="G9" s="350"/>
      <c r="H9" s="350"/>
      <c r="I9" s="350"/>
      <c r="J9" s="350"/>
      <c r="L9" s="352" t="s">
        <v>1699</v>
      </c>
      <c r="M9" s="352"/>
      <c r="N9" s="352"/>
      <c r="O9" s="352"/>
      <c r="P9" s="352"/>
      <c r="Q9" s="352"/>
      <c r="R9" s="352"/>
      <c r="S9" s="352"/>
      <c r="T9" s="352"/>
      <c r="U9" s="352"/>
      <c r="V9" s="352"/>
      <c r="W9" s="352"/>
      <c r="X9" s="352"/>
      <c r="Y9" s="352"/>
      <c r="Z9" s="352"/>
    </row>
    <row r="10" spans="1:57" ht="15.95" customHeight="1">
      <c r="E10" s="350" t="s">
        <v>1688</v>
      </c>
      <c r="F10" s="350"/>
      <c r="G10" s="350"/>
      <c r="H10" s="350"/>
      <c r="I10" s="350"/>
      <c r="J10" s="350"/>
      <c r="L10" s="350" t="s">
        <v>1519</v>
      </c>
      <c r="M10" s="350"/>
      <c r="N10" s="350"/>
      <c r="O10" s="350"/>
      <c r="P10" s="350"/>
      <c r="Q10" s="350"/>
      <c r="R10" s="350"/>
      <c r="S10" s="350"/>
      <c r="T10" s="350"/>
    </row>
    <row r="11" spans="1:57" ht="15.95" customHeight="1">
      <c r="E11" s="350" t="s">
        <v>1700</v>
      </c>
      <c r="F11" s="350"/>
      <c r="G11" s="350"/>
      <c r="H11" s="350"/>
      <c r="I11" s="350"/>
      <c r="J11" s="350"/>
      <c r="L11" s="350" t="s">
        <v>1701</v>
      </c>
      <c r="M11" s="350"/>
      <c r="N11" s="350"/>
      <c r="O11" s="350"/>
      <c r="P11" s="350"/>
      <c r="Q11" s="350"/>
      <c r="R11" s="350"/>
      <c r="S11" s="350"/>
      <c r="T11" s="350"/>
    </row>
    <row r="12" spans="1:57" ht="15.75" customHeight="1">
      <c r="A12" s="561" t="s">
        <v>1702</v>
      </c>
      <c r="B12" s="561"/>
      <c r="C12" s="561"/>
      <c r="D12" s="561"/>
      <c r="E12" s="561"/>
      <c r="F12" s="561"/>
      <c r="AQ12" s="886" t="s">
        <v>1660</v>
      </c>
      <c r="AR12" s="886"/>
      <c r="AS12" s="886"/>
      <c r="AT12" s="886"/>
      <c r="AU12" s="886"/>
      <c r="AV12" s="886"/>
      <c r="AW12" s="886"/>
      <c r="AX12" s="886"/>
      <c r="AY12" s="886"/>
      <c r="AZ12" s="886"/>
      <c r="BA12" s="886"/>
      <c r="BB12" s="886"/>
      <c r="BC12" s="886"/>
      <c r="BD12" s="886"/>
      <c r="BE12" s="886"/>
    </row>
    <row r="13" spans="1:57" ht="15.95" customHeight="1">
      <c r="A13" s="746" t="s">
        <v>1703</v>
      </c>
      <c r="B13" s="746"/>
      <c r="C13" s="746"/>
      <c r="D13" s="746"/>
      <c r="E13" s="746"/>
      <c r="F13" s="746"/>
      <c r="G13" s="746"/>
      <c r="H13" s="746"/>
      <c r="I13" s="746"/>
      <c r="J13" s="746" t="s">
        <v>1704</v>
      </c>
      <c r="K13" s="746"/>
      <c r="L13" s="746"/>
      <c r="M13" s="746"/>
      <c r="N13" s="746"/>
      <c r="O13" s="746"/>
      <c r="P13" s="746"/>
      <c r="Q13" s="746"/>
      <c r="R13" s="746"/>
      <c r="S13" s="746"/>
      <c r="T13" s="746"/>
      <c r="U13" s="746"/>
      <c r="V13" s="746"/>
      <c r="W13" s="746"/>
      <c r="X13" s="746"/>
      <c r="Y13" s="746"/>
      <c r="Z13" s="746"/>
      <c r="AA13" s="746"/>
      <c r="AB13" s="746" t="s">
        <v>1705</v>
      </c>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746"/>
      <c r="BD13" s="746"/>
      <c r="BE13" s="746"/>
    </row>
    <row r="14" spans="1:57" ht="15.95" customHeight="1">
      <c r="A14" s="746"/>
      <c r="B14" s="746"/>
      <c r="C14" s="746"/>
      <c r="D14" s="746"/>
      <c r="E14" s="746"/>
      <c r="F14" s="746"/>
      <c r="G14" s="746"/>
      <c r="H14" s="746"/>
      <c r="I14" s="746"/>
      <c r="J14" s="746" t="s">
        <v>1706</v>
      </c>
      <c r="K14" s="746"/>
      <c r="L14" s="746"/>
      <c r="M14" s="746"/>
      <c r="N14" s="746" t="s">
        <v>1707</v>
      </c>
      <c r="O14" s="746"/>
      <c r="P14" s="746"/>
      <c r="Q14" s="746"/>
      <c r="R14" s="746"/>
      <c r="S14" s="707" t="s">
        <v>1708</v>
      </c>
      <c r="T14" s="882"/>
      <c r="U14" s="882"/>
      <c r="V14" s="882"/>
      <c r="W14" s="880" t="s">
        <v>1709</v>
      </c>
      <c r="X14" s="887"/>
      <c r="Y14" s="887"/>
      <c r="Z14" s="887"/>
      <c r="AA14" s="881"/>
      <c r="AB14" s="746" t="s">
        <v>1710</v>
      </c>
      <c r="AC14" s="746"/>
      <c r="AD14" s="746"/>
      <c r="AE14" s="746"/>
      <c r="AF14" s="746"/>
      <c r="AG14" s="746"/>
      <c r="AH14" s="746" t="s">
        <v>1711</v>
      </c>
      <c r="AI14" s="746"/>
      <c r="AJ14" s="746"/>
      <c r="AK14" s="746"/>
      <c r="AL14" s="746"/>
      <c r="AM14" s="746"/>
      <c r="AN14" s="746" t="s">
        <v>1712</v>
      </c>
      <c r="AO14" s="746"/>
      <c r="AP14" s="746"/>
      <c r="AQ14" s="746"/>
      <c r="AR14" s="746"/>
      <c r="AS14" s="746"/>
      <c r="AT14" s="746" t="s">
        <v>1713</v>
      </c>
      <c r="AU14" s="746"/>
      <c r="AV14" s="746"/>
      <c r="AW14" s="746"/>
      <c r="AX14" s="746"/>
      <c r="AY14" s="746"/>
      <c r="AZ14" s="746" t="s">
        <v>200</v>
      </c>
      <c r="BA14" s="746"/>
      <c r="BB14" s="746"/>
      <c r="BC14" s="746"/>
      <c r="BD14" s="746"/>
      <c r="BE14" s="746"/>
    </row>
    <row r="15" spans="1:57" ht="15.95" customHeight="1">
      <c r="A15" s="746"/>
      <c r="B15" s="746"/>
      <c r="C15" s="746"/>
      <c r="D15" s="746"/>
      <c r="E15" s="746"/>
      <c r="F15" s="746"/>
      <c r="G15" s="746"/>
      <c r="H15" s="746"/>
      <c r="I15" s="746"/>
      <c r="J15" s="746"/>
      <c r="K15" s="746"/>
      <c r="L15" s="746"/>
      <c r="M15" s="746"/>
      <c r="N15" s="746"/>
      <c r="O15" s="746"/>
      <c r="P15" s="746"/>
      <c r="Q15" s="746"/>
      <c r="R15" s="746"/>
      <c r="S15" s="923"/>
      <c r="T15" s="924"/>
      <c r="U15" s="924"/>
      <c r="V15" s="924"/>
      <c r="W15" s="925"/>
      <c r="X15" s="926"/>
      <c r="Y15" s="926"/>
      <c r="Z15" s="926"/>
      <c r="AA15" s="927"/>
      <c r="AB15" s="746" t="s">
        <v>1714</v>
      </c>
      <c r="AC15" s="746"/>
      <c r="AD15" s="746" t="s">
        <v>1715</v>
      </c>
      <c r="AE15" s="746"/>
      <c r="AF15" s="746"/>
      <c r="AG15" s="746"/>
      <c r="AH15" s="746" t="s">
        <v>1714</v>
      </c>
      <c r="AI15" s="746"/>
      <c r="AJ15" s="746" t="s">
        <v>1715</v>
      </c>
      <c r="AK15" s="746"/>
      <c r="AL15" s="746"/>
      <c r="AM15" s="746"/>
      <c r="AN15" s="746" t="s">
        <v>1714</v>
      </c>
      <c r="AO15" s="746"/>
      <c r="AP15" s="746" t="s">
        <v>1715</v>
      </c>
      <c r="AQ15" s="746"/>
      <c r="AR15" s="746"/>
      <c r="AS15" s="746"/>
      <c r="AT15" s="746" t="s">
        <v>1714</v>
      </c>
      <c r="AU15" s="746"/>
      <c r="AV15" s="746" t="s">
        <v>1715</v>
      </c>
      <c r="AW15" s="746"/>
      <c r="AX15" s="746"/>
      <c r="AY15" s="746"/>
      <c r="AZ15" s="746" t="s">
        <v>1714</v>
      </c>
      <c r="BA15" s="746"/>
      <c r="BB15" s="746" t="s">
        <v>1715</v>
      </c>
      <c r="BC15" s="746"/>
      <c r="BD15" s="746"/>
      <c r="BE15" s="746"/>
    </row>
    <row r="16" spans="1:57" ht="15.95" customHeight="1">
      <c r="A16" s="933" t="s">
        <v>1716</v>
      </c>
      <c r="B16" s="933"/>
      <c r="C16" s="933"/>
      <c r="D16" s="746" t="s">
        <v>1717</v>
      </c>
      <c r="E16" s="746"/>
      <c r="F16" s="746"/>
      <c r="G16" s="746"/>
      <c r="H16" s="746"/>
      <c r="I16" s="746"/>
      <c r="J16" s="928">
        <v>486</v>
      </c>
      <c r="K16" s="928"/>
      <c r="L16" s="929"/>
      <c r="M16" s="353" t="s">
        <v>1718</v>
      </c>
      <c r="N16" s="930">
        <v>1739.07</v>
      </c>
      <c r="O16" s="930"/>
      <c r="P16" s="930"/>
      <c r="Q16" s="931"/>
      <c r="R16" s="353" t="s">
        <v>1719</v>
      </c>
      <c r="S16" s="932">
        <v>5196850</v>
      </c>
      <c r="T16" s="932"/>
      <c r="U16" s="932"/>
      <c r="V16" s="932"/>
      <c r="W16" s="925">
        <v>5175730</v>
      </c>
      <c r="X16" s="926"/>
      <c r="Y16" s="926"/>
      <c r="Z16" s="926"/>
      <c r="AA16" s="927"/>
      <c r="AB16" s="922"/>
      <c r="AC16" s="922"/>
      <c r="AD16" s="922"/>
      <c r="AE16" s="922"/>
      <c r="AF16" s="922"/>
      <c r="AG16" s="922"/>
      <c r="AH16" s="922">
        <v>79</v>
      </c>
      <c r="AI16" s="922"/>
      <c r="AJ16" s="922">
        <v>39155</v>
      </c>
      <c r="AK16" s="922"/>
      <c r="AL16" s="922"/>
      <c r="AM16" s="922"/>
      <c r="AN16" s="922">
        <v>6</v>
      </c>
      <c r="AO16" s="922"/>
      <c r="AP16" s="922">
        <v>251</v>
      </c>
      <c r="AQ16" s="922"/>
      <c r="AR16" s="922"/>
      <c r="AS16" s="922"/>
      <c r="AT16" s="922"/>
      <c r="AU16" s="922"/>
      <c r="AV16" s="922"/>
      <c r="AW16" s="922"/>
      <c r="AX16" s="922"/>
      <c r="AY16" s="922"/>
      <c r="AZ16" s="922">
        <v>83</v>
      </c>
      <c r="BA16" s="922"/>
      <c r="BB16" s="922">
        <v>39406</v>
      </c>
      <c r="BC16" s="922"/>
      <c r="BD16" s="922"/>
      <c r="BE16" s="922"/>
    </row>
    <row r="17" spans="1:59" ht="15.95" customHeight="1">
      <c r="A17" s="933"/>
      <c r="B17" s="933"/>
      <c r="C17" s="933"/>
      <c r="D17" s="746" t="s">
        <v>1720</v>
      </c>
      <c r="E17" s="746"/>
      <c r="F17" s="746"/>
      <c r="G17" s="746"/>
      <c r="H17" s="746"/>
      <c r="I17" s="746"/>
      <c r="J17" s="928">
        <v>2</v>
      </c>
      <c r="K17" s="928"/>
      <c r="L17" s="929"/>
      <c r="M17" s="354"/>
      <c r="N17" s="930">
        <v>1.2</v>
      </c>
      <c r="O17" s="930"/>
      <c r="P17" s="930"/>
      <c r="Q17" s="931"/>
      <c r="R17" s="354"/>
      <c r="S17" s="932">
        <v>2500</v>
      </c>
      <c r="T17" s="932"/>
      <c r="U17" s="932"/>
      <c r="V17" s="932"/>
      <c r="W17" s="925">
        <v>1100</v>
      </c>
      <c r="X17" s="926"/>
      <c r="Y17" s="926"/>
      <c r="Z17" s="926"/>
      <c r="AA17" s="927"/>
      <c r="AB17" s="922" t="s">
        <v>726</v>
      </c>
      <c r="AC17" s="922"/>
      <c r="AD17" s="922" t="s">
        <v>726</v>
      </c>
      <c r="AE17" s="922"/>
      <c r="AF17" s="922"/>
      <c r="AG17" s="922"/>
      <c r="AH17" s="922">
        <v>1</v>
      </c>
      <c r="AI17" s="922"/>
      <c r="AJ17" s="922">
        <v>8</v>
      </c>
      <c r="AK17" s="922"/>
      <c r="AL17" s="922"/>
      <c r="AM17" s="922"/>
      <c r="AN17" s="922"/>
      <c r="AO17" s="922"/>
      <c r="AP17" s="922"/>
      <c r="AQ17" s="922"/>
      <c r="AR17" s="922"/>
      <c r="AS17" s="922"/>
      <c r="AT17" s="922"/>
      <c r="AU17" s="922"/>
      <c r="AV17" s="922"/>
      <c r="AW17" s="922"/>
      <c r="AX17" s="922"/>
      <c r="AY17" s="922"/>
      <c r="AZ17" s="922">
        <v>1</v>
      </c>
      <c r="BA17" s="922"/>
      <c r="BB17" s="922">
        <v>8</v>
      </c>
      <c r="BC17" s="922"/>
      <c r="BD17" s="922"/>
      <c r="BE17" s="922"/>
    </row>
    <row r="18" spans="1:59" ht="15.95" customHeight="1">
      <c r="A18" s="866" t="s">
        <v>1721</v>
      </c>
      <c r="B18" s="866"/>
      <c r="C18" s="866"/>
      <c r="D18" s="746" t="s">
        <v>1722</v>
      </c>
      <c r="E18" s="746"/>
      <c r="F18" s="746"/>
      <c r="G18" s="746"/>
      <c r="H18" s="746"/>
      <c r="I18" s="746"/>
      <c r="J18" s="928">
        <v>478</v>
      </c>
      <c r="K18" s="928"/>
      <c r="L18" s="929"/>
      <c r="M18" s="354"/>
      <c r="N18" s="930">
        <v>1731.53</v>
      </c>
      <c r="O18" s="930"/>
      <c r="P18" s="930"/>
      <c r="Q18" s="931"/>
      <c r="R18" s="354"/>
      <c r="S18" s="932"/>
      <c r="T18" s="932"/>
      <c r="U18" s="932"/>
      <c r="V18" s="932"/>
      <c r="W18" s="925">
        <v>356300000</v>
      </c>
      <c r="X18" s="926"/>
      <c r="Y18" s="926"/>
      <c r="Z18" s="926"/>
      <c r="AA18" s="927"/>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v>7</v>
      </c>
      <c r="BA18" s="922"/>
      <c r="BB18" s="922">
        <v>11263</v>
      </c>
      <c r="BC18" s="922"/>
      <c r="BD18" s="922"/>
      <c r="BE18" s="922"/>
    </row>
    <row r="19" spans="1:59" ht="15.95" customHeight="1">
      <c r="A19" s="866"/>
      <c r="B19" s="866"/>
      <c r="C19" s="866"/>
      <c r="D19" s="746" t="s">
        <v>1723</v>
      </c>
      <c r="E19" s="746"/>
      <c r="F19" s="746"/>
      <c r="G19" s="746"/>
      <c r="H19" s="746"/>
      <c r="I19" s="746"/>
      <c r="J19" s="928">
        <v>63</v>
      </c>
      <c r="K19" s="928"/>
      <c r="L19" s="929"/>
      <c r="M19" s="354"/>
      <c r="N19" s="930">
        <v>561.15</v>
      </c>
      <c r="O19" s="930"/>
      <c r="P19" s="930"/>
      <c r="Q19" s="931"/>
      <c r="R19" s="354"/>
      <c r="S19" s="932"/>
      <c r="T19" s="932"/>
      <c r="U19" s="932"/>
      <c r="V19" s="932"/>
      <c r="W19" s="925">
        <v>181000</v>
      </c>
      <c r="X19" s="926"/>
      <c r="Y19" s="926"/>
      <c r="Z19" s="926"/>
      <c r="AA19" s="927"/>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row>
    <row r="20" spans="1:59" ht="15.95" customHeight="1">
      <c r="A20" s="866"/>
      <c r="B20" s="866"/>
      <c r="C20" s="866"/>
      <c r="D20" s="746" t="s">
        <v>1724</v>
      </c>
      <c r="E20" s="746"/>
      <c r="F20" s="746"/>
      <c r="G20" s="746"/>
      <c r="H20" s="746"/>
      <c r="I20" s="746"/>
      <c r="J20" s="928">
        <v>87</v>
      </c>
      <c r="K20" s="928"/>
      <c r="L20" s="929"/>
      <c r="M20" s="354"/>
      <c r="N20" s="930">
        <v>487.88</v>
      </c>
      <c r="O20" s="930"/>
      <c r="P20" s="930"/>
      <c r="Q20" s="931"/>
      <c r="R20" s="354"/>
      <c r="S20" s="932"/>
      <c r="T20" s="932"/>
      <c r="U20" s="932"/>
      <c r="V20" s="932"/>
      <c r="W20" s="925">
        <v>34450000</v>
      </c>
      <c r="X20" s="926"/>
      <c r="Y20" s="926"/>
      <c r="Z20" s="926"/>
      <c r="AA20" s="927"/>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c r="BE20" s="922"/>
    </row>
    <row r="21" spans="1:59" ht="15.95" customHeight="1">
      <c r="A21" s="746" t="s">
        <v>1725</v>
      </c>
      <c r="B21" s="746"/>
      <c r="C21" s="746"/>
      <c r="D21" s="746"/>
      <c r="E21" s="746"/>
      <c r="F21" s="746"/>
      <c r="G21" s="746"/>
      <c r="H21" s="746"/>
      <c r="I21" s="746"/>
      <c r="J21" s="928">
        <v>194</v>
      </c>
      <c r="K21" s="928"/>
      <c r="L21" s="929"/>
      <c r="M21" s="354"/>
      <c r="N21" s="930"/>
      <c r="O21" s="930"/>
      <c r="P21" s="930"/>
      <c r="Q21" s="931"/>
      <c r="R21" s="354"/>
      <c r="S21" s="932"/>
      <c r="T21" s="932"/>
      <c r="U21" s="932"/>
      <c r="V21" s="932"/>
      <c r="W21" s="925">
        <v>25770000</v>
      </c>
      <c r="X21" s="926"/>
      <c r="Y21" s="926"/>
      <c r="Z21" s="926"/>
      <c r="AA21" s="927"/>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v>4</v>
      </c>
      <c r="BA21" s="922"/>
      <c r="BB21" s="922">
        <v>191</v>
      </c>
      <c r="BC21" s="922"/>
      <c r="BD21" s="922"/>
      <c r="BE21" s="922"/>
    </row>
    <row r="22" spans="1:59" ht="15.95" customHeight="1">
      <c r="A22" s="746" t="s">
        <v>1726</v>
      </c>
      <c r="B22" s="746"/>
      <c r="C22" s="746"/>
      <c r="D22" s="746"/>
      <c r="E22" s="746"/>
      <c r="F22" s="746"/>
      <c r="G22" s="746"/>
      <c r="H22" s="746"/>
      <c r="I22" s="746"/>
      <c r="J22" s="928">
        <v>361</v>
      </c>
      <c r="K22" s="928"/>
      <c r="L22" s="929"/>
      <c r="M22" s="354"/>
      <c r="N22" s="930">
        <v>889.34</v>
      </c>
      <c r="O22" s="930"/>
      <c r="P22" s="930"/>
      <c r="Q22" s="931"/>
      <c r="R22" s="354"/>
      <c r="S22" s="932"/>
      <c r="T22" s="932"/>
      <c r="U22" s="932"/>
      <c r="V22" s="932"/>
      <c r="W22" s="925">
        <v>313000</v>
      </c>
      <c r="X22" s="926"/>
      <c r="Y22" s="926"/>
      <c r="Z22" s="926"/>
      <c r="AA22" s="927"/>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row>
    <row r="23" spans="1:59" ht="15.95" customHeight="1">
      <c r="A23" s="746" t="s">
        <v>1727</v>
      </c>
      <c r="B23" s="746"/>
      <c r="C23" s="746"/>
      <c r="D23" s="746"/>
      <c r="E23" s="746"/>
      <c r="F23" s="746"/>
      <c r="G23" s="746"/>
      <c r="H23" s="746"/>
      <c r="I23" s="746"/>
      <c r="J23" s="928"/>
      <c r="K23" s="928"/>
      <c r="L23" s="929"/>
      <c r="M23" s="354"/>
      <c r="N23" s="930"/>
      <c r="O23" s="930"/>
      <c r="P23" s="930"/>
      <c r="Q23" s="931"/>
      <c r="R23" s="354"/>
      <c r="S23" s="932"/>
      <c r="T23" s="932"/>
      <c r="U23" s="932"/>
      <c r="V23" s="932"/>
      <c r="W23" s="925"/>
      <c r="X23" s="926"/>
      <c r="Y23" s="926"/>
      <c r="Z23" s="926"/>
      <c r="AA23" s="927"/>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t="s">
        <v>726</v>
      </c>
      <c r="BA23" s="922"/>
      <c r="BB23" s="922" t="s">
        <v>726</v>
      </c>
      <c r="BC23" s="922"/>
      <c r="BD23" s="922"/>
      <c r="BE23" s="922"/>
    </row>
    <row r="24" spans="1:59" ht="15.95" customHeight="1">
      <c r="A24" s="934" t="s">
        <v>1728</v>
      </c>
      <c r="B24" s="934"/>
      <c r="C24" s="934"/>
      <c r="D24" s="934"/>
      <c r="E24" s="934"/>
      <c r="F24" s="934"/>
      <c r="G24" s="934"/>
      <c r="H24" s="934"/>
      <c r="I24" s="934"/>
      <c r="J24" s="928"/>
      <c r="K24" s="928"/>
      <c r="L24" s="929"/>
      <c r="M24" s="354"/>
      <c r="N24" s="930"/>
      <c r="O24" s="930"/>
      <c r="P24" s="930"/>
      <c r="Q24" s="931"/>
      <c r="R24" s="354"/>
      <c r="S24" s="932"/>
      <c r="T24" s="932"/>
      <c r="U24" s="932"/>
      <c r="V24" s="932"/>
      <c r="W24" s="925"/>
      <c r="X24" s="926"/>
      <c r="Y24" s="926"/>
      <c r="Z24" s="926"/>
      <c r="AA24" s="927"/>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2"/>
      <c r="BE24" s="922"/>
    </row>
    <row r="25" spans="1:59" ht="12.75" customHeight="1"/>
    <row r="26" spans="1:59" ht="21" customHeight="1">
      <c r="A26" s="561" t="s">
        <v>1729</v>
      </c>
      <c r="B26" s="561"/>
      <c r="C26" s="561"/>
      <c r="D26" s="561"/>
      <c r="E26" s="561"/>
      <c r="F26" s="561"/>
      <c r="G26" s="561"/>
      <c r="H26" s="561"/>
      <c r="I26" s="561"/>
      <c r="J26" s="561"/>
      <c r="K26" s="561"/>
      <c r="L26" s="561"/>
      <c r="M26" s="561"/>
      <c r="N26" s="561"/>
      <c r="O26" s="561"/>
      <c r="P26" s="561"/>
    </row>
    <row r="27" spans="1:59" ht="17.25" customHeight="1">
      <c r="E27" s="350" t="s">
        <v>1730</v>
      </c>
      <c r="F27" s="350"/>
      <c r="G27" s="350"/>
      <c r="H27" s="350"/>
      <c r="I27" s="350"/>
      <c r="J27" s="350"/>
      <c r="L27" s="352" t="s">
        <v>1731</v>
      </c>
      <c r="M27" s="352"/>
      <c r="N27" s="352"/>
      <c r="O27" s="352"/>
      <c r="P27" s="352"/>
      <c r="Q27" s="352"/>
      <c r="R27" s="352"/>
    </row>
    <row r="28" spans="1:59" ht="15.95" customHeight="1">
      <c r="E28" s="350" t="s">
        <v>1688</v>
      </c>
      <c r="F28" s="350"/>
      <c r="G28" s="350"/>
      <c r="H28" s="350"/>
      <c r="I28" s="350"/>
      <c r="J28" s="350"/>
      <c r="L28" s="350" t="s">
        <v>1519</v>
      </c>
      <c r="M28" s="350"/>
      <c r="N28" s="350"/>
      <c r="O28" s="350"/>
      <c r="P28" s="350"/>
      <c r="Q28" s="350"/>
      <c r="R28" s="350"/>
      <c r="S28" s="350"/>
      <c r="T28" s="350"/>
    </row>
    <row r="29" spans="1:59" ht="15.95" customHeight="1">
      <c r="E29" s="350" t="s">
        <v>1732</v>
      </c>
      <c r="F29" s="350"/>
      <c r="G29" s="350"/>
      <c r="H29" s="350"/>
      <c r="I29" s="350"/>
      <c r="J29" s="350"/>
      <c r="L29" s="350" t="s">
        <v>1733</v>
      </c>
      <c r="M29" s="350"/>
      <c r="N29" s="350"/>
      <c r="O29" s="350"/>
      <c r="P29" s="350"/>
      <c r="Q29" s="350"/>
      <c r="R29" s="350"/>
      <c r="S29" s="350"/>
      <c r="T29" s="350"/>
    </row>
    <row r="30" spans="1:59" ht="15.75" customHeight="1">
      <c r="A30" s="561" t="s">
        <v>1702</v>
      </c>
      <c r="B30" s="561"/>
      <c r="C30" s="561"/>
      <c r="D30" s="561"/>
      <c r="E30" s="561" t="s">
        <v>1702</v>
      </c>
      <c r="F30" s="561"/>
      <c r="AR30" s="924" t="s">
        <v>1660</v>
      </c>
      <c r="AS30" s="924"/>
      <c r="AT30" s="924"/>
      <c r="AU30" s="924"/>
      <c r="AV30" s="924"/>
      <c r="AW30" s="924"/>
      <c r="AX30" s="924"/>
      <c r="AY30" s="924"/>
      <c r="AZ30" s="924"/>
      <c r="BA30" s="924"/>
      <c r="BB30" s="924"/>
      <c r="BC30" s="924"/>
      <c r="BD30" s="924"/>
      <c r="BE30" s="924"/>
    </row>
    <row r="31" spans="1:59" ht="15.95" customHeight="1">
      <c r="A31" s="746" t="s">
        <v>1734</v>
      </c>
      <c r="B31" s="746"/>
      <c r="C31" s="746"/>
      <c r="D31" s="746"/>
      <c r="E31" s="746"/>
      <c r="F31" s="746"/>
      <c r="G31" s="746"/>
      <c r="H31" s="746"/>
      <c r="I31" s="746"/>
      <c r="J31" s="746"/>
      <c r="K31" s="746"/>
      <c r="L31" s="746"/>
      <c r="M31" s="746"/>
      <c r="N31" s="746"/>
      <c r="O31" s="746"/>
      <c r="P31" s="746"/>
      <c r="Q31" s="746"/>
      <c r="R31" s="746"/>
      <c r="S31" s="746"/>
      <c r="T31" s="746"/>
      <c r="U31" s="746" t="s">
        <v>1735</v>
      </c>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row>
    <row r="32" spans="1:59" ht="15.95" customHeight="1">
      <c r="A32" s="746" t="s">
        <v>1736</v>
      </c>
      <c r="B32" s="746"/>
      <c r="C32" s="746"/>
      <c r="D32" s="746"/>
      <c r="E32" s="746"/>
      <c r="F32" s="746"/>
      <c r="G32" s="746"/>
      <c r="H32" s="746"/>
      <c r="I32" s="746" t="s">
        <v>1737</v>
      </c>
      <c r="J32" s="746"/>
      <c r="K32" s="746"/>
      <c r="L32" s="746" t="s">
        <v>1738</v>
      </c>
      <c r="M32" s="746"/>
      <c r="N32" s="746"/>
      <c r="O32" s="746"/>
      <c r="P32" s="746" t="s">
        <v>1715</v>
      </c>
      <c r="Q32" s="746"/>
      <c r="R32" s="746"/>
      <c r="S32" s="746"/>
      <c r="T32" s="746"/>
      <c r="U32" s="935" t="s">
        <v>1736</v>
      </c>
      <c r="V32" s="935"/>
      <c r="W32" s="935"/>
      <c r="X32" s="935"/>
      <c r="Y32" s="935"/>
      <c r="Z32" s="935"/>
      <c r="AA32" s="935"/>
      <c r="AB32" s="935" t="s">
        <v>1739</v>
      </c>
      <c r="AC32" s="935"/>
      <c r="AD32" s="935"/>
      <c r="AE32" s="935"/>
      <c r="AF32" s="935"/>
      <c r="AG32" s="935"/>
      <c r="AH32" s="935" t="s">
        <v>1740</v>
      </c>
      <c r="AI32" s="935"/>
      <c r="AJ32" s="935"/>
      <c r="AK32" s="935"/>
      <c r="AL32" s="935"/>
      <c r="AM32" s="935"/>
      <c r="AN32" s="935" t="s">
        <v>1741</v>
      </c>
      <c r="AO32" s="935"/>
      <c r="AP32" s="935"/>
      <c r="AQ32" s="935"/>
      <c r="AR32" s="935"/>
      <c r="AS32" s="935"/>
      <c r="AT32" s="935" t="s">
        <v>1742</v>
      </c>
      <c r="AU32" s="935"/>
      <c r="AV32" s="935"/>
      <c r="AW32" s="935"/>
      <c r="AX32" s="935"/>
      <c r="AY32" s="935"/>
      <c r="AZ32" s="936" t="s">
        <v>1743</v>
      </c>
      <c r="BA32" s="936"/>
      <c r="BB32" s="936"/>
      <c r="BC32" s="936"/>
      <c r="BD32" s="936"/>
      <c r="BE32" s="936"/>
      <c r="BF32" s="936"/>
      <c r="BG32" s="936"/>
    </row>
    <row r="33" spans="1:59" ht="15.95" customHeight="1">
      <c r="A33" s="746" t="s">
        <v>1744</v>
      </c>
      <c r="B33" s="746"/>
      <c r="C33" s="746"/>
      <c r="D33" s="746"/>
      <c r="E33" s="746"/>
      <c r="F33" s="746"/>
      <c r="G33" s="746"/>
      <c r="H33" s="746"/>
      <c r="I33" s="937">
        <v>1</v>
      </c>
      <c r="J33" s="937"/>
      <c r="K33" s="937"/>
      <c r="L33" s="937">
        <v>7956</v>
      </c>
      <c r="M33" s="937"/>
      <c r="N33" s="937"/>
      <c r="O33" s="937"/>
      <c r="P33" s="937">
        <v>397800</v>
      </c>
      <c r="Q33" s="937"/>
      <c r="R33" s="937"/>
      <c r="S33" s="937"/>
      <c r="T33" s="937"/>
      <c r="U33" s="746"/>
      <c r="V33" s="746"/>
      <c r="W33" s="746"/>
      <c r="X33" s="746"/>
      <c r="Y33" s="746"/>
      <c r="Z33" s="746"/>
      <c r="AA33" s="746"/>
      <c r="AB33" s="746" t="s">
        <v>1745</v>
      </c>
      <c r="AC33" s="746"/>
      <c r="AD33" s="746" t="s">
        <v>1715</v>
      </c>
      <c r="AE33" s="746"/>
      <c r="AF33" s="746"/>
      <c r="AG33" s="746"/>
      <c r="AH33" s="746" t="s">
        <v>1745</v>
      </c>
      <c r="AI33" s="746"/>
      <c r="AJ33" s="746" t="s">
        <v>1715</v>
      </c>
      <c r="AK33" s="746"/>
      <c r="AL33" s="746"/>
      <c r="AM33" s="746"/>
      <c r="AN33" s="746" t="s">
        <v>1745</v>
      </c>
      <c r="AO33" s="746"/>
      <c r="AP33" s="746" t="s">
        <v>1715</v>
      </c>
      <c r="AQ33" s="746"/>
      <c r="AR33" s="746"/>
      <c r="AS33" s="746"/>
      <c r="AT33" s="746" t="s">
        <v>1745</v>
      </c>
      <c r="AU33" s="746"/>
      <c r="AV33" s="746" t="s">
        <v>1715</v>
      </c>
      <c r="AW33" s="746"/>
      <c r="AX33" s="746"/>
      <c r="AY33" s="746"/>
      <c r="AZ33" s="880" t="s">
        <v>1745</v>
      </c>
      <c r="BA33" s="887"/>
      <c r="BB33" s="881"/>
      <c r="BC33" s="880" t="s">
        <v>1715</v>
      </c>
      <c r="BD33" s="887"/>
      <c r="BE33" s="887"/>
      <c r="BF33" s="887"/>
      <c r="BG33" s="881"/>
    </row>
    <row r="34" spans="1:59" ht="15.95" customHeight="1">
      <c r="A34" s="746" t="s">
        <v>1746</v>
      </c>
      <c r="B34" s="746"/>
      <c r="C34" s="746"/>
      <c r="D34" s="746"/>
      <c r="E34" s="746"/>
      <c r="F34" s="746"/>
      <c r="G34" s="746"/>
      <c r="H34" s="746"/>
      <c r="I34" s="937">
        <v>12</v>
      </c>
      <c r="J34" s="937"/>
      <c r="K34" s="937"/>
      <c r="L34" s="937">
        <v>1241</v>
      </c>
      <c r="M34" s="937"/>
      <c r="N34" s="937"/>
      <c r="O34" s="937"/>
      <c r="P34" s="937">
        <v>62050</v>
      </c>
      <c r="Q34" s="937"/>
      <c r="R34" s="937"/>
      <c r="S34" s="937"/>
      <c r="T34" s="937"/>
      <c r="U34" s="746" t="s">
        <v>1747</v>
      </c>
      <c r="V34" s="746"/>
      <c r="W34" s="746"/>
      <c r="X34" s="746"/>
      <c r="Y34" s="746"/>
      <c r="Z34" s="746"/>
      <c r="AA34" s="746"/>
      <c r="AB34" s="937">
        <v>61</v>
      </c>
      <c r="AC34" s="937"/>
      <c r="AD34" s="937">
        <v>416343</v>
      </c>
      <c r="AE34" s="937"/>
      <c r="AF34" s="937"/>
      <c r="AG34" s="937"/>
      <c r="AH34" s="938">
        <v>7</v>
      </c>
      <c r="AI34" s="938"/>
      <c r="AJ34" s="938">
        <v>15040</v>
      </c>
      <c r="AK34" s="938"/>
      <c r="AL34" s="938"/>
      <c r="AM34" s="938"/>
      <c r="AN34" s="938">
        <v>7</v>
      </c>
      <c r="AO34" s="938"/>
      <c r="AP34" s="938">
        <v>61397</v>
      </c>
      <c r="AQ34" s="938"/>
      <c r="AR34" s="938"/>
      <c r="AS34" s="938"/>
      <c r="AT34" s="938"/>
      <c r="AU34" s="938"/>
      <c r="AV34" s="938"/>
      <c r="AW34" s="938"/>
      <c r="AX34" s="938"/>
      <c r="AY34" s="938"/>
      <c r="AZ34" s="939">
        <v>61</v>
      </c>
      <c r="BA34" s="939"/>
      <c r="BB34" s="939"/>
      <c r="BC34" s="888">
        <v>369986</v>
      </c>
      <c r="BD34" s="888"/>
      <c r="BE34" s="888"/>
      <c r="BF34" s="888"/>
      <c r="BG34" s="888"/>
    </row>
    <row r="35" spans="1:59" ht="15.95" customHeight="1">
      <c r="A35" s="746" t="s">
        <v>1748</v>
      </c>
      <c r="B35" s="746"/>
      <c r="C35" s="746"/>
      <c r="D35" s="746"/>
      <c r="E35" s="746"/>
      <c r="F35" s="746"/>
      <c r="G35" s="746"/>
      <c r="H35" s="746"/>
      <c r="I35" s="937">
        <v>7</v>
      </c>
      <c r="J35" s="937"/>
      <c r="K35" s="937"/>
      <c r="L35" s="937">
        <v>3241</v>
      </c>
      <c r="M35" s="937"/>
      <c r="N35" s="937"/>
      <c r="O35" s="937"/>
      <c r="P35" s="937">
        <v>162050</v>
      </c>
      <c r="Q35" s="937"/>
      <c r="R35" s="937"/>
      <c r="S35" s="937"/>
      <c r="T35" s="937"/>
      <c r="U35" s="936" t="s">
        <v>1749</v>
      </c>
      <c r="V35" s="746"/>
      <c r="W35" s="746"/>
      <c r="X35" s="746"/>
      <c r="Y35" s="746"/>
      <c r="Z35" s="746"/>
      <c r="AA35" s="746"/>
      <c r="AB35" s="937"/>
      <c r="AC35" s="937"/>
      <c r="AD35" s="937"/>
      <c r="AE35" s="937"/>
      <c r="AF35" s="937"/>
      <c r="AG35" s="937"/>
      <c r="AH35" s="938"/>
      <c r="AI35" s="938"/>
      <c r="AJ35" s="938"/>
      <c r="AK35" s="938"/>
      <c r="AL35" s="938"/>
      <c r="AM35" s="938"/>
      <c r="AN35" s="938"/>
      <c r="AO35" s="938"/>
      <c r="AP35" s="938"/>
      <c r="AQ35" s="938"/>
      <c r="AR35" s="938"/>
      <c r="AS35" s="938"/>
      <c r="AT35" s="938"/>
      <c r="AU35" s="938"/>
      <c r="AV35" s="938"/>
      <c r="AW35" s="938"/>
      <c r="AX35" s="938"/>
      <c r="AY35" s="938"/>
      <c r="AZ35" s="939"/>
      <c r="BA35" s="939"/>
      <c r="BB35" s="939"/>
      <c r="BC35" s="940"/>
      <c r="BD35" s="940"/>
      <c r="BE35" s="940"/>
      <c r="BF35" s="940"/>
      <c r="BG35" s="940"/>
    </row>
    <row r="36" spans="1:59" ht="15.95" customHeight="1">
      <c r="A36" s="746" t="s">
        <v>1750</v>
      </c>
      <c r="B36" s="746"/>
      <c r="C36" s="746"/>
      <c r="D36" s="746"/>
      <c r="E36" s="746"/>
      <c r="F36" s="746"/>
      <c r="G36" s="746"/>
      <c r="H36" s="746"/>
      <c r="I36" s="937">
        <v>2</v>
      </c>
      <c r="J36" s="937"/>
      <c r="K36" s="937"/>
      <c r="L36" s="937">
        <v>27</v>
      </c>
      <c r="M36" s="937"/>
      <c r="N36" s="937"/>
      <c r="O36" s="937"/>
      <c r="P36" s="937">
        <v>1350</v>
      </c>
      <c r="Q36" s="937"/>
      <c r="R36" s="937"/>
      <c r="S36" s="937"/>
      <c r="T36" s="937"/>
      <c r="U36" s="943" t="s">
        <v>1751</v>
      </c>
      <c r="V36" s="746" t="s">
        <v>1752</v>
      </c>
      <c r="W36" s="746"/>
      <c r="X36" s="746"/>
      <c r="Y36" s="746"/>
      <c r="Z36" s="746"/>
      <c r="AA36" s="746"/>
      <c r="AB36" s="937"/>
      <c r="AC36" s="937"/>
      <c r="AD36" s="937"/>
      <c r="AE36" s="937"/>
      <c r="AF36" s="937"/>
      <c r="AG36" s="937"/>
      <c r="AH36" s="938"/>
      <c r="AI36" s="938"/>
      <c r="AJ36" s="938"/>
      <c r="AK36" s="938"/>
      <c r="AL36" s="938"/>
      <c r="AM36" s="938"/>
      <c r="AN36" s="938"/>
      <c r="AO36" s="938"/>
      <c r="AP36" s="938"/>
      <c r="AQ36" s="938"/>
      <c r="AR36" s="938"/>
      <c r="AS36" s="938"/>
      <c r="AT36" s="938"/>
      <c r="AU36" s="938"/>
      <c r="AV36" s="938"/>
      <c r="AW36" s="938"/>
      <c r="AX36" s="938"/>
      <c r="AY36" s="938"/>
      <c r="AZ36" s="939" t="s">
        <v>726</v>
      </c>
      <c r="BA36" s="939"/>
      <c r="BB36" s="939"/>
      <c r="BC36" s="940" t="s">
        <v>726</v>
      </c>
      <c r="BD36" s="940"/>
      <c r="BE36" s="940"/>
      <c r="BF36" s="940"/>
      <c r="BG36" s="940"/>
    </row>
    <row r="37" spans="1:59" ht="15.95" customHeight="1">
      <c r="A37" s="746" t="s">
        <v>1753</v>
      </c>
      <c r="B37" s="746"/>
      <c r="C37" s="746"/>
      <c r="D37" s="746"/>
      <c r="E37" s="746"/>
      <c r="F37" s="746"/>
      <c r="G37" s="746"/>
      <c r="H37" s="746"/>
      <c r="I37" s="937">
        <v>27</v>
      </c>
      <c r="J37" s="937"/>
      <c r="K37" s="937"/>
      <c r="L37" s="937">
        <v>488</v>
      </c>
      <c r="M37" s="937"/>
      <c r="N37" s="937"/>
      <c r="O37" s="937"/>
      <c r="P37" s="937">
        <v>24400</v>
      </c>
      <c r="Q37" s="937"/>
      <c r="R37" s="937"/>
      <c r="S37" s="937"/>
      <c r="T37" s="937"/>
      <c r="U37" s="943"/>
      <c r="V37" s="746" t="s">
        <v>1754</v>
      </c>
      <c r="W37" s="746"/>
      <c r="X37" s="746"/>
      <c r="Y37" s="746"/>
      <c r="Z37" s="746"/>
      <c r="AA37" s="746"/>
      <c r="AB37" s="941"/>
      <c r="AC37" s="942"/>
      <c r="AD37" s="941"/>
      <c r="AE37" s="946"/>
      <c r="AF37" s="946"/>
      <c r="AG37" s="942"/>
      <c r="AH37" s="944"/>
      <c r="AI37" s="945"/>
      <c r="AJ37" s="944"/>
      <c r="AK37" s="947"/>
      <c r="AL37" s="947"/>
      <c r="AM37" s="945"/>
      <c r="AN37" s="944"/>
      <c r="AO37" s="945"/>
      <c r="AP37" s="944"/>
      <c r="AQ37" s="947"/>
      <c r="AR37" s="947"/>
      <c r="AS37" s="945"/>
      <c r="AT37" s="944"/>
      <c r="AU37" s="945"/>
      <c r="AV37" s="938"/>
      <c r="AW37" s="938"/>
      <c r="AX37" s="938"/>
      <c r="AY37" s="938"/>
      <c r="AZ37" s="939" t="s">
        <v>726</v>
      </c>
      <c r="BA37" s="939"/>
      <c r="BB37" s="939"/>
      <c r="BC37" s="940" t="s">
        <v>726</v>
      </c>
      <c r="BD37" s="940"/>
      <c r="BE37" s="940"/>
      <c r="BF37" s="940"/>
      <c r="BG37" s="940"/>
    </row>
    <row r="38" spans="1:59" ht="15.95" customHeight="1">
      <c r="A38" s="746" t="s">
        <v>1755</v>
      </c>
      <c r="B38" s="746"/>
      <c r="C38" s="746"/>
      <c r="D38" s="746"/>
      <c r="E38" s="746"/>
      <c r="F38" s="746"/>
      <c r="G38" s="746"/>
      <c r="H38" s="746"/>
      <c r="I38" s="937">
        <v>1</v>
      </c>
      <c r="J38" s="937"/>
      <c r="K38" s="937"/>
      <c r="L38" s="937">
        <v>42</v>
      </c>
      <c r="M38" s="937"/>
      <c r="N38" s="937"/>
      <c r="O38" s="937"/>
      <c r="P38" s="937">
        <v>2100</v>
      </c>
      <c r="Q38" s="937"/>
      <c r="R38" s="937"/>
      <c r="S38" s="937"/>
      <c r="T38" s="937"/>
      <c r="U38" s="943"/>
      <c r="V38" s="746" t="s">
        <v>1756</v>
      </c>
      <c r="W38" s="746"/>
      <c r="X38" s="746"/>
      <c r="Y38" s="746"/>
      <c r="Z38" s="746"/>
      <c r="AA38" s="746"/>
      <c r="AB38" s="941"/>
      <c r="AC38" s="942"/>
      <c r="AD38" s="941"/>
      <c r="AE38" s="946"/>
      <c r="AF38" s="946"/>
      <c r="AG38" s="942"/>
      <c r="AH38" s="944"/>
      <c r="AI38" s="945"/>
      <c r="AJ38" s="944"/>
      <c r="AK38" s="947"/>
      <c r="AL38" s="947"/>
      <c r="AM38" s="945"/>
      <c r="AN38" s="944"/>
      <c r="AO38" s="945"/>
      <c r="AP38" s="944"/>
      <c r="AQ38" s="947"/>
      <c r="AR38" s="947"/>
      <c r="AS38" s="945"/>
      <c r="AT38" s="944"/>
      <c r="AU38" s="945"/>
      <c r="AV38" s="938"/>
      <c r="AW38" s="938"/>
      <c r="AX38" s="938"/>
      <c r="AY38" s="938"/>
      <c r="AZ38" s="939"/>
      <c r="BA38" s="939"/>
      <c r="BB38" s="939"/>
      <c r="BC38" s="940"/>
      <c r="BD38" s="940"/>
      <c r="BE38" s="940"/>
      <c r="BF38" s="940"/>
      <c r="BG38" s="940"/>
    </row>
    <row r="39" spans="1:59" ht="15.95" customHeight="1">
      <c r="A39" s="746" t="s">
        <v>1757</v>
      </c>
      <c r="B39" s="746"/>
      <c r="C39" s="746"/>
      <c r="D39" s="746"/>
      <c r="E39" s="746"/>
      <c r="F39" s="746"/>
      <c r="G39" s="746"/>
      <c r="H39" s="746"/>
      <c r="I39" s="937">
        <v>1</v>
      </c>
      <c r="J39" s="937"/>
      <c r="K39" s="937"/>
      <c r="L39" s="937">
        <v>4</v>
      </c>
      <c r="M39" s="937"/>
      <c r="N39" s="937"/>
      <c r="O39" s="937"/>
      <c r="P39" s="937">
        <v>200</v>
      </c>
      <c r="Q39" s="937"/>
      <c r="R39" s="937"/>
      <c r="S39" s="937"/>
      <c r="T39" s="937"/>
      <c r="U39" s="943"/>
      <c r="V39" s="746" t="s">
        <v>1758</v>
      </c>
      <c r="W39" s="746"/>
      <c r="X39" s="746"/>
      <c r="Y39" s="746"/>
      <c r="Z39" s="746"/>
      <c r="AA39" s="746"/>
      <c r="AB39" s="937">
        <v>24</v>
      </c>
      <c r="AC39" s="937"/>
      <c r="AD39" s="937">
        <v>41889</v>
      </c>
      <c r="AE39" s="937"/>
      <c r="AF39" s="937"/>
      <c r="AG39" s="937"/>
      <c r="AH39" s="938">
        <v>7</v>
      </c>
      <c r="AI39" s="938"/>
      <c r="AJ39" s="938">
        <v>6070</v>
      </c>
      <c r="AK39" s="938"/>
      <c r="AL39" s="938"/>
      <c r="AM39" s="938"/>
      <c r="AN39" s="938">
        <v>8</v>
      </c>
      <c r="AO39" s="938"/>
      <c r="AP39" s="938">
        <v>15077</v>
      </c>
      <c r="AQ39" s="938"/>
      <c r="AR39" s="938"/>
      <c r="AS39" s="938"/>
      <c r="AT39" s="938"/>
      <c r="AU39" s="938"/>
      <c r="AV39" s="938"/>
      <c r="AW39" s="938"/>
      <c r="AX39" s="938"/>
      <c r="AY39" s="938"/>
      <c r="AZ39" s="939">
        <v>23</v>
      </c>
      <c r="BA39" s="939"/>
      <c r="BB39" s="939"/>
      <c r="BC39" s="888">
        <v>32882</v>
      </c>
      <c r="BD39" s="888"/>
      <c r="BE39" s="888"/>
      <c r="BF39" s="888"/>
      <c r="BG39" s="888"/>
    </row>
    <row r="40" spans="1:59" ht="15.95" customHeight="1">
      <c r="A40" s="746" t="s">
        <v>1759</v>
      </c>
      <c r="B40" s="746"/>
      <c r="C40" s="746"/>
      <c r="D40" s="746"/>
      <c r="E40" s="746"/>
      <c r="F40" s="746"/>
      <c r="G40" s="746"/>
      <c r="H40" s="746"/>
      <c r="I40" s="937">
        <v>4</v>
      </c>
      <c r="J40" s="937"/>
      <c r="K40" s="937"/>
      <c r="L40" s="937">
        <v>183</v>
      </c>
      <c r="M40" s="937"/>
      <c r="N40" s="937"/>
      <c r="O40" s="937"/>
      <c r="P40" s="937">
        <v>9150</v>
      </c>
      <c r="Q40" s="937"/>
      <c r="R40" s="937"/>
      <c r="S40" s="937"/>
      <c r="T40" s="937"/>
      <c r="U40" s="943"/>
      <c r="V40" s="746" t="s">
        <v>1209</v>
      </c>
      <c r="W40" s="746"/>
      <c r="X40" s="746"/>
      <c r="Y40" s="746"/>
      <c r="Z40" s="746"/>
      <c r="AA40" s="746"/>
      <c r="AB40" s="937">
        <f>SUM(AB36:AC39)</f>
        <v>24</v>
      </c>
      <c r="AC40" s="937"/>
      <c r="AD40" s="937">
        <f>SUM(AD36:AG39)</f>
        <v>41889</v>
      </c>
      <c r="AE40" s="937"/>
      <c r="AF40" s="937"/>
      <c r="AG40" s="937"/>
      <c r="AH40" s="938">
        <f>SUM(AH36:AI39)</f>
        <v>7</v>
      </c>
      <c r="AI40" s="938"/>
      <c r="AJ40" s="938">
        <f>SUM(AJ36:AM39)</f>
        <v>6070</v>
      </c>
      <c r="AK40" s="938"/>
      <c r="AL40" s="938"/>
      <c r="AM40" s="938"/>
      <c r="AN40" s="938">
        <f>SUM(AN36:AO39)</f>
        <v>8</v>
      </c>
      <c r="AO40" s="938"/>
      <c r="AP40" s="938">
        <f>SUM(AP36:AS39)</f>
        <v>15077</v>
      </c>
      <c r="AQ40" s="938"/>
      <c r="AR40" s="938"/>
      <c r="AS40" s="938"/>
      <c r="AT40" s="938"/>
      <c r="AU40" s="938"/>
      <c r="AV40" s="938"/>
      <c r="AW40" s="938"/>
      <c r="AX40" s="938"/>
      <c r="AY40" s="938"/>
      <c r="AZ40" s="939">
        <f>SUM(AZ36:BA39)</f>
        <v>23</v>
      </c>
      <c r="BA40" s="939"/>
      <c r="BB40" s="939"/>
      <c r="BC40" s="888">
        <f>SUM(BB36:BE39)</f>
        <v>32882</v>
      </c>
      <c r="BD40" s="888"/>
      <c r="BE40" s="888"/>
      <c r="BF40" s="888"/>
      <c r="BG40" s="888"/>
    </row>
    <row r="41" spans="1:59" ht="15.95" customHeight="1">
      <c r="A41" s="746" t="s">
        <v>200</v>
      </c>
      <c r="B41" s="746"/>
      <c r="C41" s="746"/>
      <c r="D41" s="746"/>
      <c r="E41" s="746"/>
      <c r="F41" s="746"/>
      <c r="G41" s="746"/>
      <c r="H41" s="746"/>
      <c r="I41" s="937">
        <f>SUM(I33:K40)</f>
        <v>55</v>
      </c>
      <c r="J41" s="937"/>
      <c r="K41" s="937"/>
      <c r="L41" s="937">
        <f>SUM(L33:O40)</f>
        <v>13182</v>
      </c>
      <c r="M41" s="937"/>
      <c r="N41" s="937"/>
      <c r="O41" s="937"/>
      <c r="P41" s="937">
        <f>SUM(P33:S40)</f>
        <v>659100</v>
      </c>
      <c r="Q41" s="937"/>
      <c r="R41" s="937"/>
      <c r="S41" s="937"/>
      <c r="T41" s="937"/>
      <c r="U41" s="880" t="s">
        <v>200</v>
      </c>
      <c r="V41" s="887"/>
      <c r="W41" s="887"/>
      <c r="X41" s="887"/>
      <c r="Y41" s="887"/>
      <c r="Z41" s="887"/>
      <c r="AA41" s="881"/>
      <c r="AB41" s="944">
        <f>SUM(AB34,AB35,AB40)</f>
        <v>85</v>
      </c>
      <c r="AC41" s="945"/>
      <c r="AD41" s="944">
        <f t="shared" ref="AD41" si="0">SUM(AD34,AD35,AD40)</f>
        <v>458232</v>
      </c>
      <c r="AE41" s="947"/>
      <c r="AF41" s="947">
        <f t="shared" ref="AF41" si="1">SUM(AF34,AF35,AF40)</f>
        <v>0</v>
      </c>
      <c r="AG41" s="945"/>
      <c r="AH41" s="944">
        <f t="shared" ref="AH41" si="2">SUM(AH34,AH35,AH40)</f>
        <v>14</v>
      </c>
      <c r="AI41" s="945"/>
      <c r="AJ41" s="944">
        <f t="shared" ref="AJ41" si="3">SUM(AJ34,AJ35,AJ40)</f>
        <v>21110</v>
      </c>
      <c r="AK41" s="947"/>
      <c r="AL41" s="947">
        <f t="shared" ref="AL41" si="4">SUM(AL34,AL35,AL40)</f>
        <v>0</v>
      </c>
      <c r="AM41" s="945"/>
      <c r="AN41" s="944">
        <f t="shared" ref="AN41" si="5">SUM(AN34,AN35,AN40)</f>
        <v>15</v>
      </c>
      <c r="AO41" s="945"/>
      <c r="AP41" s="944">
        <f t="shared" ref="AP41" si="6">SUM(AP34,AP35,AP40)</f>
        <v>76474</v>
      </c>
      <c r="AQ41" s="947"/>
      <c r="AR41" s="947">
        <f t="shared" ref="AR41" si="7">SUM(AR34,AR35,AR40)</f>
        <v>0</v>
      </c>
      <c r="AS41" s="945"/>
      <c r="AT41" s="944"/>
      <c r="AU41" s="945"/>
      <c r="AV41" s="938"/>
      <c r="AW41" s="938"/>
      <c r="AX41" s="938"/>
      <c r="AY41" s="938"/>
      <c r="AZ41" s="938">
        <f t="shared" ref="AZ41" si="8">SUM(AZ34,AZ35,AZ40)</f>
        <v>84</v>
      </c>
      <c r="BA41" s="938"/>
      <c r="BB41" s="938"/>
      <c r="BC41" s="888">
        <f>SUM(BC34,BG35,BC40)</f>
        <v>402868</v>
      </c>
      <c r="BD41" s="888"/>
      <c r="BE41" s="888"/>
      <c r="BF41" s="888"/>
      <c r="BG41" s="888"/>
    </row>
  </sheetData>
  <sheetProtection selectLockedCells="1" selectUnlockedCells="1"/>
  <mergeCells count="339">
    <mergeCell ref="AV41:AY41"/>
    <mergeCell ref="AZ41:BB41"/>
    <mergeCell ref="BC41:BG41"/>
    <mergeCell ref="AD41:AG41"/>
    <mergeCell ref="AH41:AI41"/>
    <mergeCell ref="AJ41:AM41"/>
    <mergeCell ref="AN41:AO41"/>
    <mergeCell ref="AP41:AS41"/>
    <mergeCell ref="AT41:AU41"/>
    <mergeCell ref="A41:H41"/>
    <mergeCell ref="I41:K41"/>
    <mergeCell ref="L41:O41"/>
    <mergeCell ref="P41:T41"/>
    <mergeCell ref="U41:AA41"/>
    <mergeCell ref="AB41:AC41"/>
    <mergeCell ref="AN40:AO40"/>
    <mergeCell ref="AP40:AS40"/>
    <mergeCell ref="AT40:AU40"/>
    <mergeCell ref="AV40:AY40"/>
    <mergeCell ref="AZ40:BB40"/>
    <mergeCell ref="BC40:BG40"/>
    <mergeCell ref="BC39:BG39"/>
    <mergeCell ref="A40:H40"/>
    <mergeCell ref="I40:K40"/>
    <mergeCell ref="L40:O40"/>
    <mergeCell ref="P40:T40"/>
    <mergeCell ref="V40:AA40"/>
    <mergeCell ref="AB40:AC40"/>
    <mergeCell ref="AD40:AG40"/>
    <mergeCell ref="AH40:AI40"/>
    <mergeCell ref="AJ40:AM40"/>
    <mergeCell ref="AJ39:AM39"/>
    <mergeCell ref="AN39:AO39"/>
    <mergeCell ref="AP39:AS39"/>
    <mergeCell ref="AT39:AU39"/>
    <mergeCell ref="AV39:AY39"/>
    <mergeCell ref="AZ39:BB39"/>
    <mergeCell ref="A39:H39"/>
    <mergeCell ref="I39:K39"/>
    <mergeCell ref="L39:O39"/>
    <mergeCell ref="P39:T39"/>
    <mergeCell ref="V39:AA39"/>
    <mergeCell ref="AB39:AC39"/>
    <mergeCell ref="AD39:AG39"/>
    <mergeCell ref="AH39:AI39"/>
    <mergeCell ref="AH38:AI38"/>
    <mergeCell ref="BC37:BG37"/>
    <mergeCell ref="A38:H38"/>
    <mergeCell ref="I38:K38"/>
    <mergeCell ref="L38:O38"/>
    <mergeCell ref="P38:T38"/>
    <mergeCell ref="V38:AA38"/>
    <mergeCell ref="AB38:AC38"/>
    <mergeCell ref="AD38:AG38"/>
    <mergeCell ref="AD37:AG37"/>
    <mergeCell ref="AH37:AI37"/>
    <mergeCell ref="AJ37:AM37"/>
    <mergeCell ref="AN37:AO37"/>
    <mergeCell ref="AP37:AS37"/>
    <mergeCell ref="AT37:AU37"/>
    <mergeCell ref="AZ38:BB38"/>
    <mergeCell ref="BC38:BG38"/>
    <mergeCell ref="AJ38:AM38"/>
    <mergeCell ref="AN38:AO38"/>
    <mergeCell ref="AP38:AS38"/>
    <mergeCell ref="AT38:AU38"/>
    <mergeCell ref="AV38:AY38"/>
    <mergeCell ref="AT36:AU36"/>
    <mergeCell ref="AV36:AY36"/>
    <mergeCell ref="AZ36:BB36"/>
    <mergeCell ref="BC36:BG36"/>
    <mergeCell ref="A37:H37"/>
    <mergeCell ref="I37:K37"/>
    <mergeCell ref="L37:O37"/>
    <mergeCell ref="P37:T37"/>
    <mergeCell ref="V37:AA37"/>
    <mergeCell ref="AB37:AC37"/>
    <mergeCell ref="AB36:AC36"/>
    <mergeCell ref="AD36:AG36"/>
    <mergeCell ref="AH36:AI36"/>
    <mergeCell ref="AJ36:AM36"/>
    <mergeCell ref="AN36:AO36"/>
    <mergeCell ref="AP36:AS36"/>
    <mergeCell ref="A36:H36"/>
    <mergeCell ref="I36:K36"/>
    <mergeCell ref="L36:O36"/>
    <mergeCell ref="P36:T36"/>
    <mergeCell ref="U36:U40"/>
    <mergeCell ref="V36:AA36"/>
    <mergeCell ref="AV37:AY37"/>
    <mergeCell ref="AZ37:BB37"/>
    <mergeCell ref="AN35:AO35"/>
    <mergeCell ref="AP35:AS35"/>
    <mergeCell ref="AT35:AU35"/>
    <mergeCell ref="AV35:AY35"/>
    <mergeCell ref="AZ35:BB35"/>
    <mergeCell ref="BC35:BG35"/>
    <mergeCell ref="BC34:BG34"/>
    <mergeCell ref="A35:H35"/>
    <mergeCell ref="I35:K35"/>
    <mergeCell ref="L35:O35"/>
    <mergeCell ref="P35:T35"/>
    <mergeCell ref="U35:AA35"/>
    <mergeCell ref="AB35:AC35"/>
    <mergeCell ref="AD35:AG35"/>
    <mergeCell ref="AH35:AI35"/>
    <mergeCell ref="AJ35:AM35"/>
    <mergeCell ref="AJ34:AM34"/>
    <mergeCell ref="AN34:AO34"/>
    <mergeCell ref="AP34:AS34"/>
    <mergeCell ref="AT34:AU34"/>
    <mergeCell ref="AV34:AY34"/>
    <mergeCell ref="AZ34:BB34"/>
    <mergeCell ref="A34:H34"/>
    <mergeCell ref="I34:K34"/>
    <mergeCell ref="L34:O34"/>
    <mergeCell ref="P34:T34"/>
    <mergeCell ref="U34:AA34"/>
    <mergeCell ref="AB34:AC34"/>
    <mergeCell ref="AD34:AG34"/>
    <mergeCell ref="AH34:AI34"/>
    <mergeCell ref="AH33:AI33"/>
    <mergeCell ref="AH32:AM32"/>
    <mergeCell ref="AN32:AS32"/>
    <mergeCell ref="AT32:AY32"/>
    <mergeCell ref="AZ32:BG32"/>
    <mergeCell ref="A33:H33"/>
    <mergeCell ref="I33:K33"/>
    <mergeCell ref="L33:O33"/>
    <mergeCell ref="P33:T33"/>
    <mergeCell ref="AB33:AC33"/>
    <mergeCell ref="AD33:AG33"/>
    <mergeCell ref="A32:H32"/>
    <mergeCell ref="I32:K32"/>
    <mergeCell ref="L32:O32"/>
    <mergeCell ref="P32:T32"/>
    <mergeCell ref="U32:AA33"/>
    <mergeCell ref="AB32:AG32"/>
    <mergeCell ref="AZ33:BB33"/>
    <mergeCell ref="BC33:BG33"/>
    <mergeCell ref="AJ33:AM33"/>
    <mergeCell ref="AN33:AO33"/>
    <mergeCell ref="AP33:AS33"/>
    <mergeCell ref="AT33:AU33"/>
    <mergeCell ref="AV33:AY33"/>
    <mergeCell ref="A26:P26"/>
    <mergeCell ref="A30:F30"/>
    <mergeCell ref="AR30:BE30"/>
    <mergeCell ref="A31:T31"/>
    <mergeCell ref="U31:BG31"/>
    <mergeCell ref="AH24:AI24"/>
    <mergeCell ref="AJ24:AM24"/>
    <mergeCell ref="AN24:AO24"/>
    <mergeCell ref="AP24:AS24"/>
    <mergeCell ref="AT24:AU24"/>
    <mergeCell ref="AV24:AY24"/>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D19:AG19"/>
    <mergeCell ref="AH19:AI19"/>
    <mergeCell ref="AB18:AC18"/>
    <mergeCell ref="AD18:AG18"/>
    <mergeCell ref="AH18:AI18"/>
    <mergeCell ref="AJ18:AM18"/>
    <mergeCell ref="AN18:AO18"/>
    <mergeCell ref="AP18:AS18"/>
    <mergeCell ref="AV19:AY19"/>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AJ15:AM15"/>
    <mergeCell ref="AN15:AO15"/>
    <mergeCell ref="AP15:AS15"/>
    <mergeCell ref="AT15:AU15"/>
    <mergeCell ref="AV15:AY15"/>
    <mergeCell ref="AZ15:BA15"/>
    <mergeCell ref="AN5:AP6"/>
    <mergeCell ref="AQ5:AS6"/>
    <mergeCell ref="AT5:AV6"/>
    <mergeCell ref="AW5:AY6"/>
    <mergeCell ref="AZ5:BE6"/>
    <mergeCell ref="A6:I6"/>
    <mergeCell ref="J6:V6"/>
    <mergeCell ref="AK4:AM4"/>
    <mergeCell ref="AN4:AP4"/>
    <mergeCell ref="AQ4:AS4"/>
    <mergeCell ref="AT4:AV4"/>
    <mergeCell ref="AW4:AY4"/>
    <mergeCell ref="A5:I5"/>
    <mergeCell ref="J5:V5"/>
    <mergeCell ref="W5:AG6"/>
    <mergeCell ref="AH5:AJ6"/>
    <mergeCell ref="AK5:AM6"/>
    <mergeCell ref="AQ2:BE2"/>
    <mergeCell ref="A3:I3"/>
    <mergeCell ref="J3:V3"/>
    <mergeCell ref="W3:AG4"/>
    <mergeCell ref="AH3:AP3"/>
    <mergeCell ref="AQ3:AY3"/>
    <mergeCell ref="AZ3:BE4"/>
    <mergeCell ref="A4:I4"/>
    <mergeCell ref="J4:V4"/>
    <mergeCell ref="AH4:AJ4"/>
  </mergeCells>
  <phoneticPr fontId="1"/>
  <pageMargins left="0.78740157480314965" right="0.39370078740157483" top="0.39370078740157483" bottom="0.39370078740157483" header="0" footer="0"/>
  <pageSetup paperSize="9" scale="76" firstPageNumber="0" orientation="landscape" horizontalDpi="300" verticalDpi="300" r:id="rId1"/>
  <headerFooter scaleWithDoc="0" alignWithMargins="0">
    <oddFooter>&amp;C&amp;"ＭＳ 明朝,標準"&amp;10－３４－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1"/>
  <sheetViews>
    <sheetView view="pageLayout" zoomScaleNormal="100" workbookViewId="0"/>
  </sheetViews>
  <sheetFormatPr defaultColWidth="9" defaultRowHeight="14.25"/>
  <cols>
    <col min="1" max="28" width="2.625" style="260" customWidth="1"/>
    <col min="29" max="29" width="3.25" style="260" customWidth="1"/>
    <col min="30" max="38" width="2.625" style="260" customWidth="1"/>
    <col min="39" max="39" width="1.875" style="260" customWidth="1"/>
    <col min="40" max="40" width="2.875" style="358" customWidth="1"/>
    <col min="41" max="49" width="2.625" style="260" customWidth="1"/>
    <col min="50" max="50" width="3.125" style="260" customWidth="1"/>
    <col min="51" max="57" width="2.625" style="260" customWidth="1"/>
    <col min="58" max="58" width="3.75" style="260" customWidth="1"/>
    <col min="59" max="125" width="2.625" style="260" customWidth="1"/>
    <col min="126" max="16384" width="9" style="260"/>
  </cols>
  <sheetData>
    <row r="2" spans="1:53" s="259" customFormat="1" ht="21" customHeight="1">
      <c r="A2" s="355" t="s">
        <v>1760</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N2" s="356"/>
    </row>
    <row r="3" spans="1:53" ht="15.95" customHeight="1">
      <c r="D3" s="357" t="s">
        <v>726</v>
      </c>
      <c r="E3" s="358"/>
      <c r="F3" s="357" t="s">
        <v>1730</v>
      </c>
      <c r="G3" s="358"/>
      <c r="H3" s="358"/>
      <c r="I3" s="358"/>
      <c r="J3" s="358"/>
      <c r="K3" s="358"/>
      <c r="L3" s="260" t="s">
        <v>726</v>
      </c>
      <c r="M3" s="260" t="s">
        <v>1761</v>
      </c>
    </row>
    <row r="4" spans="1:53" ht="15.95" customHeight="1">
      <c r="D4" s="357" t="s">
        <v>726</v>
      </c>
      <c r="F4" s="357" t="s">
        <v>1688</v>
      </c>
      <c r="H4" s="358"/>
      <c r="I4" s="358"/>
      <c r="J4" s="358"/>
      <c r="K4" s="358"/>
      <c r="L4" s="260" t="s">
        <v>726</v>
      </c>
      <c r="M4" s="260" t="s">
        <v>1519</v>
      </c>
      <c r="AN4" s="260"/>
    </row>
    <row r="5" spans="1:53" ht="15.95" customHeight="1">
      <c r="D5" s="357" t="s">
        <v>726</v>
      </c>
      <c r="F5" s="357" t="s">
        <v>1762</v>
      </c>
      <c r="H5" s="358"/>
      <c r="I5" s="358"/>
      <c r="J5" s="358"/>
      <c r="K5" s="358"/>
      <c r="L5" s="260" t="s">
        <v>726</v>
      </c>
      <c r="M5" s="260" t="s">
        <v>1763</v>
      </c>
      <c r="AL5" s="358"/>
      <c r="AN5" s="260"/>
    </row>
    <row r="6" spans="1:53" ht="19.5" customHeight="1">
      <c r="A6" s="359" t="s">
        <v>1764</v>
      </c>
      <c r="B6" s="359"/>
      <c r="C6" s="359"/>
      <c r="D6" s="359"/>
      <c r="E6" s="359"/>
      <c r="F6" s="359"/>
      <c r="G6" s="359"/>
      <c r="H6" s="359"/>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948" t="s">
        <v>1765</v>
      </c>
      <c r="AO6" s="949"/>
      <c r="AP6" s="949"/>
      <c r="AQ6" s="949"/>
      <c r="AR6" s="949"/>
      <c r="AS6" s="949"/>
      <c r="AT6" s="949"/>
      <c r="AU6" s="949"/>
      <c r="AV6" s="949"/>
      <c r="AW6" s="949"/>
      <c r="AX6" s="949"/>
      <c r="AY6" s="949"/>
      <c r="AZ6" s="949"/>
      <c r="BA6" s="949"/>
    </row>
    <row r="7" spans="1:53" ht="18.95" customHeight="1">
      <c r="A7" s="936" t="s">
        <v>1766</v>
      </c>
      <c r="B7" s="936"/>
      <c r="C7" s="936"/>
      <c r="D7" s="936"/>
      <c r="E7" s="936"/>
      <c r="F7" s="936"/>
      <c r="G7" s="936"/>
      <c r="H7" s="936"/>
      <c r="I7" s="936"/>
      <c r="J7" s="936"/>
      <c r="K7" s="936"/>
      <c r="L7" s="936"/>
      <c r="M7" s="936"/>
      <c r="N7" s="361"/>
      <c r="O7" s="950" t="s">
        <v>1767</v>
      </c>
      <c r="P7" s="950"/>
      <c r="Q7" s="950"/>
      <c r="R7" s="950"/>
      <c r="S7" s="950"/>
      <c r="T7" s="950"/>
      <c r="U7" s="950"/>
      <c r="V7" s="950"/>
      <c r="W7" s="950"/>
      <c r="X7" s="950"/>
      <c r="Y7" s="950"/>
      <c r="Z7" s="362"/>
      <c r="AA7" s="951" t="s">
        <v>1768</v>
      </c>
      <c r="AB7" s="952"/>
      <c r="AC7" s="952"/>
      <c r="AD7" s="952"/>
      <c r="AE7" s="952"/>
      <c r="AF7" s="952"/>
      <c r="AG7" s="952"/>
      <c r="AH7" s="953"/>
      <c r="AI7" s="363"/>
      <c r="AJ7" s="936" t="s">
        <v>1769</v>
      </c>
      <c r="AK7" s="936"/>
      <c r="AL7" s="936"/>
      <c r="AM7" s="936"/>
      <c r="AN7" s="936"/>
      <c r="AO7" s="936"/>
      <c r="AP7" s="936"/>
      <c r="AQ7" s="936"/>
      <c r="AR7" s="936"/>
      <c r="AS7" s="936" t="s">
        <v>1770</v>
      </c>
      <c r="AT7" s="936"/>
      <c r="AU7" s="936"/>
      <c r="AV7" s="936"/>
      <c r="AW7" s="936"/>
      <c r="AX7" s="936"/>
      <c r="AY7" s="936"/>
      <c r="AZ7" s="936"/>
      <c r="BA7" s="936"/>
    </row>
    <row r="8" spans="1:53" ht="18.95" customHeight="1">
      <c r="A8" s="936"/>
      <c r="B8" s="936"/>
      <c r="C8" s="936"/>
      <c r="D8" s="936"/>
      <c r="E8" s="936"/>
      <c r="F8" s="936"/>
      <c r="G8" s="936"/>
      <c r="H8" s="936"/>
      <c r="I8" s="936"/>
      <c r="J8" s="936"/>
      <c r="K8" s="936"/>
      <c r="L8" s="936"/>
      <c r="M8" s="936"/>
      <c r="N8" s="954" t="s">
        <v>1771</v>
      </c>
      <c r="O8" s="955"/>
      <c r="P8" s="955"/>
      <c r="Q8" s="956"/>
      <c r="R8" s="954" t="s">
        <v>1772</v>
      </c>
      <c r="S8" s="955"/>
      <c r="T8" s="955"/>
      <c r="U8" s="955"/>
      <c r="V8" s="956"/>
      <c r="W8" s="951" t="s">
        <v>1773</v>
      </c>
      <c r="X8" s="952"/>
      <c r="Y8" s="952"/>
      <c r="Z8" s="953"/>
      <c r="AA8" s="954" t="s">
        <v>1774</v>
      </c>
      <c r="AB8" s="955"/>
      <c r="AC8" s="955"/>
      <c r="AD8" s="956"/>
      <c r="AE8" s="951" t="s">
        <v>1775</v>
      </c>
      <c r="AF8" s="952"/>
      <c r="AG8" s="952"/>
      <c r="AH8" s="953"/>
      <c r="AI8" s="363"/>
      <c r="AJ8" s="936" t="s">
        <v>1776</v>
      </c>
      <c r="AK8" s="936"/>
      <c r="AL8" s="936"/>
      <c r="AM8" s="936"/>
      <c r="AN8" s="936" t="s">
        <v>1777</v>
      </c>
      <c r="AO8" s="936"/>
      <c r="AP8" s="936"/>
      <c r="AQ8" s="936"/>
      <c r="AR8" s="936"/>
      <c r="AS8" s="936" t="s">
        <v>1778</v>
      </c>
      <c r="AT8" s="936"/>
      <c r="AU8" s="936"/>
      <c r="AV8" s="936"/>
      <c r="AW8" s="936" t="s">
        <v>1779</v>
      </c>
      <c r="AX8" s="936"/>
      <c r="AY8" s="936"/>
      <c r="AZ8" s="936"/>
      <c r="BA8" s="936"/>
    </row>
    <row r="9" spans="1:53" ht="18.95" customHeight="1">
      <c r="A9" s="744" t="s">
        <v>1780</v>
      </c>
      <c r="B9" s="744"/>
      <c r="C9" s="746" t="s">
        <v>1781</v>
      </c>
      <c r="D9" s="746"/>
      <c r="E9" s="746"/>
      <c r="F9" s="746"/>
      <c r="G9" s="746"/>
      <c r="H9" s="746"/>
      <c r="I9" s="746"/>
      <c r="J9" s="746"/>
      <c r="K9" s="746"/>
      <c r="L9" s="746"/>
      <c r="M9" s="746"/>
      <c r="N9" s="957">
        <v>0</v>
      </c>
      <c r="O9" s="958"/>
      <c r="P9" s="958"/>
      <c r="Q9" s="959"/>
      <c r="R9" s="957">
        <v>0</v>
      </c>
      <c r="S9" s="958"/>
      <c r="T9" s="958"/>
      <c r="U9" s="958"/>
      <c r="V9" s="959"/>
      <c r="W9" s="925">
        <v>0</v>
      </c>
      <c r="X9" s="926"/>
      <c r="Y9" s="926"/>
      <c r="Z9" s="927"/>
      <c r="AA9" s="957">
        <v>0</v>
      </c>
      <c r="AB9" s="958"/>
      <c r="AC9" s="958"/>
      <c r="AD9" s="959"/>
      <c r="AE9" s="925">
        <v>0</v>
      </c>
      <c r="AF9" s="926"/>
      <c r="AG9" s="926"/>
      <c r="AH9" s="927"/>
      <c r="AJ9" s="960">
        <v>0</v>
      </c>
      <c r="AK9" s="960"/>
      <c r="AL9" s="960"/>
      <c r="AM9" s="960"/>
      <c r="AN9" s="960">
        <v>0</v>
      </c>
      <c r="AO9" s="960"/>
      <c r="AP9" s="960"/>
      <c r="AQ9" s="960"/>
      <c r="AR9" s="960"/>
      <c r="AS9" s="960">
        <v>0</v>
      </c>
      <c r="AT9" s="960"/>
      <c r="AU9" s="960"/>
      <c r="AV9" s="960"/>
      <c r="AW9" s="960">
        <v>0</v>
      </c>
      <c r="AX9" s="960"/>
      <c r="AY9" s="960"/>
      <c r="AZ9" s="960"/>
      <c r="BA9" s="960"/>
    </row>
    <row r="10" spans="1:53" ht="18.95" customHeight="1">
      <c r="A10" s="744"/>
      <c r="B10" s="744"/>
      <c r="C10" s="746" t="s">
        <v>1782</v>
      </c>
      <c r="D10" s="746"/>
      <c r="E10" s="746"/>
      <c r="F10" s="746"/>
      <c r="G10" s="746"/>
      <c r="H10" s="746"/>
      <c r="I10" s="746"/>
      <c r="J10" s="746"/>
      <c r="K10" s="746"/>
      <c r="L10" s="746"/>
      <c r="M10" s="746"/>
      <c r="N10" s="957">
        <v>2</v>
      </c>
      <c r="O10" s="958"/>
      <c r="P10" s="958"/>
      <c r="Q10" s="959"/>
      <c r="R10" s="957">
        <v>68453</v>
      </c>
      <c r="S10" s="958"/>
      <c r="T10" s="958"/>
      <c r="U10" s="958"/>
      <c r="V10" s="959"/>
      <c r="W10" s="925">
        <v>68453</v>
      </c>
      <c r="X10" s="926"/>
      <c r="Y10" s="926"/>
      <c r="Z10" s="927"/>
      <c r="AA10" s="957">
        <v>2</v>
      </c>
      <c r="AB10" s="958"/>
      <c r="AC10" s="958"/>
      <c r="AD10" s="959"/>
      <c r="AE10" s="925">
        <v>8385</v>
      </c>
      <c r="AF10" s="926"/>
      <c r="AG10" s="926"/>
      <c r="AH10" s="927"/>
      <c r="AJ10" s="960">
        <v>2</v>
      </c>
      <c r="AK10" s="960"/>
      <c r="AL10" s="960"/>
      <c r="AM10" s="960"/>
      <c r="AN10" s="960">
        <v>6510</v>
      </c>
      <c r="AO10" s="960"/>
      <c r="AP10" s="960"/>
      <c r="AQ10" s="960"/>
      <c r="AR10" s="960"/>
      <c r="AS10" s="960">
        <v>2</v>
      </c>
      <c r="AT10" s="960"/>
      <c r="AU10" s="960"/>
      <c r="AV10" s="960"/>
      <c r="AW10" s="960">
        <v>15760</v>
      </c>
      <c r="AX10" s="960"/>
      <c r="AY10" s="960"/>
      <c r="AZ10" s="960"/>
      <c r="BA10" s="960"/>
    </row>
    <row r="11" spans="1:53" ht="18.95" customHeight="1">
      <c r="A11" s="744"/>
      <c r="B11" s="744"/>
      <c r="C11" s="746" t="s">
        <v>1783</v>
      </c>
      <c r="D11" s="746"/>
      <c r="E11" s="746"/>
      <c r="F11" s="746"/>
      <c r="G11" s="746"/>
      <c r="H11" s="746"/>
      <c r="I11" s="746"/>
      <c r="J11" s="746"/>
      <c r="K11" s="746"/>
      <c r="L11" s="746"/>
      <c r="M11" s="746"/>
      <c r="N11" s="957">
        <v>1</v>
      </c>
      <c r="O11" s="958"/>
      <c r="P11" s="958"/>
      <c r="Q11" s="959"/>
      <c r="R11" s="957">
        <v>57366</v>
      </c>
      <c r="S11" s="958"/>
      <c r="T11" s="958"/>
      <c r="U11" s="958"/>
      <c r="V11" s="959"/>
      <c r="W11" s="925">
        <v>11473</v>
      </c>
      <c r="X11" s="926"/>
      <c r="Y11" s="926"/>
      <c r="Z11" s="927"/>
      <c r="AA11" s="957">
        <v>0</v>
      </c>
      <c r="AB11" s="958"/>
      <c r="AC11" s="958"/>
      <c r="AD11" s="959"/>
      <c r="AE11" s="925">
        <v>0</v>
      </c>
      <c r="AF11" s="926"/>
      <c r="AG11" s="926"/>
      <c r="AH11" s="927"/>
      <c r="AJ11" s="960">
        <v>0</v>
      </c>
      <c r="AK11" s="960"/>
      <c r="AL11" s="960"/>
      <c r="AM11" s="960"/>
      <c r="AN11" s="960">
        <v>0</v>
      </c>
      <c r="AO11" s="960"/>
      <c r="AP11" s="960"/>
      <c r="AQ11" s="960"/>
      <c r="AR11" s="960"/>
      <c r="AS11" s="960">
        <v>0</v>
      </c>
      <c r="AT11" s="960"/>
      <c r="AU11" s="960"/>
      <c r="AV11" s="960"/>
      <c r="AW11" s="960">
        <v>0</v>
      </c>
      <c r="AX11" s="960"/>
      <c r="AY11" s="960"/>
      <c r="AZ11" s="960"/>
      <c r="BA11" s="960"/>
    </row>
    <row r="12" spans="1:53" ht="18.95" customHeight="1">
      <c r="A12" s="744"/>
      <c r="B12" s="744"/>
      <c r="C12" s="746" t="s">
        <v>1784</v>
      </c>
      <c r="D12" s="746"/>
      <c r="E12" s="746"/>
      <c r="F12" s="746"/>
      <c r="G12" s="746"/>
      <c r="H12" s="746"/>
      <c r="I12" s="746"/>
      <c r="J12" s="746"/>
      <c r="K12" s="746"/>
      <c r="L12" s="746"/>
      <c r="M12" s="746"/>
      <c r="N12" s="957">
        <v>30</v>
      </c>
      <c r="O12" s="958"/>
      <c r="P12" s="958"/>
      <c r="Q12" s="959"/>
      <c r="R12" s="957">
        <v>842023</v>
      </c>
      <c r="S12" s="958"/>
      <c r="T12" s="958"/>
      <c r="U12" s="958"/>
      <c r="V12" s="959"/>
      <c r="W12" s="925">
        <v>781829</v>
      </c>
      <c r="X12" s="926"/>
      <c r="Y12" s="926"/>
      <c r="Z12" s="927"/>
      <c r="AA12" s="957">
        <v>10</v>
      </c>
      <c r="AB12" s="958"/>
      <c r="AC12" s="958"/>
      <c r="AD12" s="959"/>
      <c r="AE12" s="925">
        <v>18148</v>
      </c>
      <c r="AF12" s="926"/>
      <c r="AG12" s="926"/>
      <c r="AH12" s="927"/>
      <c r="AJ12" s="960">
        <v>30</v>
      </c>
      <c r="AK12" s="960"/>
      <c r="AL12" s="960"/>
      <c r="AM12" s="960"/>
      <c r="AN12" s="960">
        <v>11950</v>
      </c>
      <c r="AO12" s="960"/>
      <c r="AP12" s="960"/>
      <c r="AQ12" s="960"/>
      <c r="AR12" s="960"/>
      <c r="AS12" s="960">
        <v>16</v>
      </c>
      <c r="AT12" s="960"/>
      <c r="AU12" s="960"/>
      <c r="AV12" s="960"/>
      <c r="AW12" s="960">
        <v>18960</v>
      </c>
      <c r="AX12" s="960"/>
      <c r="AY12" s="960"/>
      <c r="AZ12" s="960"/>
      <c r="BA12" s="960"/>
    </row>
    <row r="13" spans="1:53" ht="18.95" customHeight="1">
      <c r="A13" s="744"/>
      <c r="B13" s="744"/>
      <c r="C13" s="746" t="s">
        <v>1785</v>
      </c>
      <c r="D13" s="746"/>
      <c r="E13" s="746"/>
      <c r="F13" s="746"/>
      <c r="G13" s="746"/>
      <c r="H13" s="746"/>
      <c r="I13" s="746"/>
      <c r="J13" s="746"/>
      <c r="K13" s="746"/>
      <c r="L13" s="746"/>
      <c r="M13" s="746"/>
      <c r="N13" s="957">
        <v>3</v>
      </c>
      <c r="O13" s="958"/>
      <c r="P13" s="958"/>
      <c r="Q13" s="959"/>
      <c r="R13" s="957">
        <v>133967</v>
      </c>
      <c r="S13" s="958"/>
      <c r="T13" s="958"/>
      <c r="U13" s="958"/>
      <c r="V13" s="959"/>
      <c r="W13" s="925">
        <v>121109</v>
      </c>
      <c r="X13" s="926"/>
      <c r="Y13" s="926"/>
      <c r="Z13" s="927"/>
      <c r="AA13" s="957">
        <v>0</v>
      </c>
      <c r="AB13" s="958"/>
      <c r="AC13" s="958"/>
      <c r="AD13" s="959"/>
      <c r="AE13" s="925">
        <v>0</v>
      </c>
      <c r="AF13" s="926"/>
      <c r="AG13" s="926"/>
      <c r="AH13" s="927"/>
      <c r="AJ13" s="960">
        <v>3</v>
      </c>
      <c r="AK13" s="960"/>
      <c r="AL13" s="960"/>
      <c r="AM13" s="960"/>
      <c r="AN13" s="960">
        <v>13950</v>
      </c>
      <c r="AO13" s="960"/>
      <c r="AP13" s="960"/>
      <c r="AQ13" s="960"/>
      <c r="AR13" s="960"/>
      <c r="AS13" s="960">
        <v>2</v>
      </c>
      <c r="AT13" s="960"/>
      <c r="AU13" s="960"/>
      <c r="AV13" s="960"/>
      <c r="AW13" s="960">
        <v>16280</v>
      </c>
      <c r="AX13" s="960"/>
      <c r="AY13" s="960"/>
      <c r="AZ13" s="960"/>
      <c r="BA13" s="960"/>
    </row>
    <row r="14" spans="1:53" ht="18.95" customHeight="1">
      <c r="A14" s="744"/>
      <c r="B14" s="744"/>
      <c r="C14" s="746" t="s">
        <v>1786</v>
      </c>
      <c r="D14" s="746"/>
      <c r="E14" s="746"/>
      <c r="F14" s="746"/>
      <c r="G14" s="746"/>
      <c r="H14" s="746"/>
      <c r="I14" s="746"/>
      <c r="J14" s="746"/>
      <c r="K14" s="746"/>
      <c r="L14" s="746"/>
      <c r="M14" s="746"/>
      <c r="N14" s="957">
        <v>141</v>
      </c>
      <c r="O14" s="958"/>
      <c r="P14" s="958"/>
      <c r="Q14" s="959"/>
      <c r="R14" s="957">
        <v>333418</v>
      </c>
      <c r="S14" s="958"/>
      <c r="T14" s="958"/>
      <c r="U14" s="958"/>
      <c r="V14" s="959"/>
      <c r="W14" s="925">
        <v>324352</v>
      </c>
      <c r="X14" s="926"/>
      <c r="Y14" s="926"/>
      <c r="Z14" s="927"/>
      <c r="AA14" s="957">
        <v>82</v>
      </c>
      <c r="AB14" s="958"/>
      <c r="AC14" s="958"/>
      <c r="AD14" s="959"/>
      <c r="AE14" s="925">
        <v>12167</v>
      </c>
      <c r="AF14" s="926"/>
      <c r="AG14" s="926"/>
      <c r="AH14" s="927"/>
      <c r="AJ14" s="960">
        <v>124</v>
      </c>
      <c r="AK14" s="960"/>
      <c r="AL14" s="960"/>
      <c r="AM14" s="960"/>
      <c r="AN14" s="960">
        <v>21150</v>
      </c>
      <c r="AO14" s="960"/>
      <c r="AP14" s="960"/>
      <c r="AQ14" s="960"/>
      <c r="AR14" s="960"/>
      <c r="AS14" s="960">
        <v>94</v>
      </c>
      <c r="AT14" s="960"/>
      <c r="AU14" s="960"/>
      <c r="AV14" s="960"/>
      <c r="AW14" s="960">
        <v>85360</v>
      </c>
      <c r="AX14" s="960"/>
      <c r="AY14" s="960"/>
      <c r="AZ14" s="960"/>
      <c r="BA14" s="960"/>
    </row>
    <row r="15" spans="1:53" ht="18.95" customHeight="1">
      <c r="A15" s="744"/>
      <c r="B15" s="744"/>
      <c r="C15" s="746" t="s">
        <v>1787</v>
      </c>
      <c r="D15" s="746"/>
      <c r="E15" s="746"/>
      <c r="F15" s="746"/>
      <c r="G15" s="746"/>
      <c r="H15" s="746"/>
      <c r="I15" s="746"/>
      <c r="J15" s="746"/>
      <c r="K15" s="746"/>
      <c r="L15" s="746"/>
      <c r="M15" s="746"/>
      <c r="N15" s="957">
        <v>6</v>
      </c>
      <c r="O15" s="958"/>
      <c r="P15" s="958"/>
      <c r="Q15" s="959"/>
      <c r="R15" s="957">
        <v>43858</v>
      </c>
      <c r="S15" s="958"/>
      <c r="T15" s="958"/>
      <c r="U15" s="958"/>
      <c r="V15" s="959"/>
      <c r="W15" s="925">
        <v>43858</v>
      </c>
      <c r="X15" s="926"/>
      <c r="Y15" s="926"/>
      <c r="Z15" s="927"/>
      <c r="AA15" s="957">
        <v>6</v>
      </c>
      <c r="AB15" s="958"/>
      <c r="AC15" s="958"/>
      <c r="AD15" s="959"/>
      <c r="AE15" s="925">
        <v>3901</v>
      </c>
      <c r="AF15" s="926"/>
      <c r="AG15" s="926"/>
      <c r="AH15" s="927"/>
      <c r="AJ15" s="960">
        <v>6</v>
      </c>
      <c r="AK15" s="960"/>
      <c r="AL15" s="960"/>
      <c r="AM15" s="960"/>
      <c r="AN15" s="960">
        <v>4730</v>
      </c>
      <c r="AO15" s="960"/>
      <c r="AP15" s="960"/>
      <c r="AQ15" s="960"/>
      <c r="AR15" s="960"/>
      <c r="AS15" s="960">
        <v>6</v>
      </c>
      <c r="AT15" s="960"/>
      <c r="AU15" s="960"/>
      <c r="AV15" s="960"/>
      <c r="AW15" s="960">
        <v>11960</v>
      </c>
      <c r="AX15" s="960"/>
      <c r="AY15" s="960"/>
      <c r="AZ15" s="960"/>
      <c r="BA15" s="960"/>
    </row>
    <row r="16" spans="1:53" ht="18.95" customHeight="1">
      <c r="A16" s="746" t="s">
        <v>1788</v>
      </c>
      <c r="B16" s="746"/>
      <c r="C16" s="746"/>
      <c r="D16" s="746"/>
      <c r="E16" s="746"/>
      <c r="F16" s="746"/>
      <c r="G16" s="746"/>
      <c r="H16" s="746"/>
      <c r="I16" s="746"/>
      <c r="J16" s="746"/>
      <c r="K16" s="746"/>
      <c r="L16" s="746"/>
      <c r="M16" s="746"/>
      <c r="N16" s="957">
        <v>1</v>
      </c>
      <c r="O16" s="958"/>
      <c r="P16" s="958"/>
      <c r="Q16" s="959"/>
      <c r="R16" s="957">
        <v>2700</v>
      </c>
      <c r="S16" s="958"/>
      <c r="T16" s="958"/>
      <c r="U16" s="958"/>
      <c r="V16" s="959"/>
      <c r="W16" s="925">
        <v>1080</v>
      </c>
      <c r="X16" s="926"/>
      <c r="Y16" s="926"/>
      <c r="Z16" s="927"/>
      <c r="AA16" s="957">
        <v>0</v>
      </c>
      <c r="AB16" s="958"/>
      <c r="AC16" s="958"/>
      <c r="AD16" s="959"/>
      <c r="AE16" s="925">
        <v>0</v>
      </c>
      <c r="AF16" s="926"/>
      <c r="AG16" s="926"/>
      <c r="AH16" s="927"/>
      <c r="AJ16" s="960" t="s">
        <v>1789</v>
      </c>
      <c r="AK16" s="960"/>
      <c r="AL16" s="960"/>
      <c r="AM16" s="960"/>
      <c r="AN16" s="960" t="s">
        <v>1789</v>
      </c>
      <c r="AO16" s="960"/>
      <c r="AP16" s="960"/>
      <c r="AQ16" s="960"/>
      <c r="AR16" s="960"/>
      <c r="AS16" s="960" t="s">
        <v>1789</v>
      </c>
      <c r="AT16" s="960"/>
      <c r="AU16" s="960"/>
      <c r="AV16" s="960"/>
      <c r="AW16" s="960" t="s">
        <v>1789</v>
      </c>
      <c r="AX16" s="960"/>
      <c r="AY16" s="960"/>
      <c r="AZ16" s="960"/>
      <c r="BA16" s="960"/>
    </row>
    <row r="17" spans="1:53" ht="18.95" customHeight="1">
      <c r="A17" s="746" t="s">
        <v>1790</v>
      </c>
      <c r="B17" s="746"/>
      <c r="C17" s="746"/>
      <c r="D17" s="746"/>
      <c r="E17" s="746"/>
      <c r="F17" s="746"/>
      <c r="G17" s="746"/>
      <c r="H17" s="746"/>
      <c r="I17" s="746"/>
      <c r="J17" s="746"/>
      <c r="K17" s="746"/>
      <c r="L17" s="746"/>
      <c r="M17" s="746"/>
      <c r="N17" s="957">
        <v>53</v>
      </c>
      <c r="O17" s="958"/>
      <c r="P17" s="958"/>
      <c r="Q17" s="959"/>
      <c r="R17" s="957">
        <v>116186</v>
      </c>
      <c r="S17" s="958"/>
      <c r="T17" s="958"/>
      <c r="U17" s="958"/>
      <c r="V17" s="959"/>
      <c r="W17" s="925">
        <v>116186</v>
      </c>
      <c r="X17" s="926"/>
      <c r="Y17" s="926"/>
      <c r="Z17" s="927"/>
      <c r="AA17" s="957">
        <v>5</v>
      </c>
      <c r="AB17" s="958"/>
      <c r="AC17" s="958"/>
      <c r="AD17" s="959"/>
      <c r="AE17" s="925">
        <v>3978</v>
      </c>
      <c r="AF17" s="926"/>
      <c r="AG17" s="926"/>
      <c r="AH17" s="927"/>
      <c r="AJ17" s="960" t="s">
        <v>1789</v>
      </c>
      <c r="AK17" s="960"/>
      <c r="AL17" s="960"/>
      <c r="AM17" s="960"/>
      <c r="AN17" s="960" t="s">
        <v>1789</v>
      </c>
      <c r="AO17" s="960"/>
      <c r="AP17" s="960"/>
      <c r="AQ17" s="960"/>
      <c r="AR17" s="960"/>
      <c r="AS17" s="960" t="s">
        <v>1789</v>
      </c>
      <c r="AT17" s="960"/>
      <c r="AU17" s="960"/>
      <c r="AV17" s="960"/>
      <c r="AW17" s="960" t="s">
        <v>1789</v>
      </c>
      <c r="AX17" s="960"/>
      <c r="AY17" s="960"/>
      <c r="AZ17" s="960"/>
      <c r="BA17" s="960"/>
    </row>
    <row r="18" spans="1:53" ht="18.95" customHeight="1">
      <c r="A18" s="746" t="s">
        <v>200</v>
      </c>
      <c r="B18" s="746"/>
      <c r="C18" s="746"/>
      <c r="D18" s="746"/>
      <c r="E18" s="746"/>
      <c r="F18" s="746"/>
      <c r="G18" s="746"/>
      <c r="H18" s="746"/>
      <c r="I18" s="746"/>
      <c r="J18" s="746"/>
      <c r="K18" s="746"/>
      <c r="L18" s="746"/>
      <c r="M18" s="746"/>
      <c r="N18" s="925">
        <f>SUM(N9:N17)</f>
        <v>237</v>
      </c>
      <c r="O18" s="926"/>
      <c r="P18" s="926"/>
      <c r="Q18" s="927"/>
      <c r="R18" s="925">
        <f>SUM(P9:T17)</f>
        <v>1597971</v>
      </c>
      <c r="S18" s="926"/>
      <c r="T18" s="926"/>
      <c r="U18" s="926"/>
      <c r="V18" s="927"/>
      <c r="W18" s="925">
        <f>SUM(W9:Z17)</f>
        <v>1468340</v>
      </c>
      <c r="X18" s="926"/>
      <c r="Y18" s="926"/>
      <c r="Z18" s="927"/>
      <c r="AA18" s="925">
        <f>SUM(AA9:AC17)</f>
        <v>105</v>
      </c>
      <c r="AB18" s="926"/>
      <c r="AC18" s="926"/>
      <c r="AD18" s="927"/>
      <c r="AE18" s="925">
        <f>SUM(AE9:AH17)</f>
        <v>46579</v>
      </c>
      <c r="AF18" s="926"/>
      <c r="AG18" s="926"/>
      <c r="AH18" s="927"/>
      <c r="AJ18" s="960">
        <f>SUM(AJ9:AM17)</f>
        <v>165</v>
      </c>
      <c r="AK18" s="960"/>
      <c r="AL18" s="960"/>
      <c r="AM18" s="960"/>
      <c r="AN18" s="960">
        <f>SUM(AN9:AR17)</f>
        <v>58290</v>
      </c>
      <c r="AO18" s="960"/>
      <c r="AP18" s="960"/>
      <c r="AQ18" s="960"/>
      <c r="AR18" s="960"/>
      <c r="AS18" s="960">
        <f>SUM(AS9:AV17)</f>
        <v>120</v>
      </c>
      <c r="AT18" s="960"/>
      <c r="AU18" s="960"/>
      <c r="AV18" s="960"/>
      <c r="AW18" s="960">
        <f>SUM(AW9:BA17)</f>
        <v>148320</v>
      </c>
      <c r="AX18" s="960"/>
      <c r="AY18" s="960"/>
      <c r="AZ18" s="960"/>
      <c r="BA18" s="960"/>
    </row>
    <row r="19" spans="1:53" ht="15.75" customHeight="1">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4"/>
      <c r="AO19" s="360"/>
      <c r="AP19" s="360"/>
      <c r="AQ19" s="360"/>
      <c r="AR19" s="360"/>
      <c r="AS19" s="360"/>
      <c r="AT19" s="360"/>
      <c r="AU19" s="360"/>
      <c r="AV19" s="360"/>
      <c r="AW19" s="360"/>
      <c r="AX19" s="360"/>
      <c r="AY19" s="360"/>
      <c r="AZ19" s="360"/>
      <c r="BA19" s="360"/>
    </row>
    <row r="20" spans="1:53" s="259" customFormat="1" ht="21.4" customHeight="1">
      <c r="A20" s="961" t="s">
        <v>1791</v>
      </c>
      <c r="B20" s="961"/>
      <c r="C20" s="961"/>
      <c r="D20" s="961"/>
      <c r="E20" s="961"/>
      <c r="F20" s="961"/>
      <c r="G20" s="961"/>
      <c r="H20" s="961"/>
      <c r="I20" s="961"/>
      <c r="J20" s="961"/>
      <c r="K20" s="961"/>
      <c r="L20" s="961"/>
      <c r="M20" s="961"/>
      <c r="N20" s="961"/>
      <c r="O20" s="962"/>
      <c r="P20" s="962"/>
      <c r="Q20" s="962"/>
      <c r="AM20" s="949" t="s">
        <v>1765</v>
      </c>
      <c r="AN20" s="949"/>
      <c r="AO20" s="949"/>
      <c r="AP20" s="949"/>
      <c r="AQ20" s="949"/>
      <c r="AR20" s="949"/>
      <c r="AS20" s="949"/>
      <c r="AT20" s="949"/>
      <c r="AU20" s="949"/>
      <c r="AV20" s="949"/>
      <c r="AW20" s="949"/>
      <c r="AX20" s="949"/>
      <c r="AY20" s="949"/>
      <c r="AZ20" s="949"/>
      <c r="BA20" s="949"/>
    </row>
    <row r="21" spans="1:53" ht="19.899999999999999" customHeight="1">
      <c r="A21" s="963" t="s">
        <v>1792</v>
      </c>
      <c r="B21" s="964"/>
      <c r="C21" s="964"/>
      <c r="D21" s="964"/>
      <c r="E21" s="964"/>
      <c r="F21" s="964"/>
      <c r="G21" s="964"/>
      <c r="H21" s="964"/>
      <c r="I21" s="964"/>
      <c r="J21" s="964"/>
      <c r="K21" s="964"/>
      <c r="L21" s="964"/>
      <c r="M21" s="964"/>
      <c r="N21" s="965"/>
      <c r="O21" s="966" t="s">
        <v>1793</v>
      </c>
      <c r="P21" s="967"/>
      <c r="Q21" s="967"/>
      <c r="R21" s="967"/>
      <c r="S21" s="967"/>
      <c r="T21" s="967"/>
      <c r="U21" s="967"/>
      <c r="V21" s="967"/>
      <c r="W21" s="967"/>
      <c r="X21" s="967"/>
      <c r="Y21" s="954" t="s">
        <v>1794</v>
      </c>
      <c r="Z21" s="955"/>
      <c r="AA21" s="955"/>
      <c r="AB21" s="955"/>
      <c r="AC21" s="956"/>
      <c r="AD21" s="936" t="s">
        <v>1795</v>
      </c>
      <c r="AE21" s="936"/>
      <c r="AF21" s="936"/>
      <c r="AG21" s="936"/>
      <c r="AH21" s="936"/>
      <c r="AI21" s="936"/>
      <c r="AJ21" s="971" t="s">
        <v>1796</v>
      </c>
      <c r="AK21" s="971"/>
      <c r="AL21" s="971"/>
      <c r="AM21" s="971"/>
      <c r="AN21" s="954" t="s">
        <v>1797</v>
      </c>
      <c r="AO21" s="955"/>
      <c r="AP21" s="955"/>
      <c r="AQ21" s="955"/>
      <c r="AR21" s="955"/>
      <c r="AS21" s="955"/>
      <c r="AT21" s="955"/>
      <c r="AU21" s="955"/>
      <c r="AV21" s="955"/>
      <c r="AW21" s="955"/>
      <c r="AX21" s="955"/>
      <c r="AY21" s="955"/>
      <c r="AZ21" s="955"/>
      <c r="BA21" s="956"/>
    </row>
    <row r="22" spans="1:53" ht="19.899999999999999" customHeight="1">
      <c r="A22" s="973" t="s">
        <v>1798</v>
      </c>
      <c r="B22" s="974"/>
      <c r="C22" s="974"/>
      <c r="D22" s="974"/>
      <c r="E22" s="974"/>
      <c r="F22" s="974"/>
      <c r="G22" s="974"/>
      <c r="H22" s="974"/>
      <c r="I22" s="974"/>
      <c r="J22" s="974"/>
      <c r="K22" s="974"/>
      <c r="L22" s="974"/>
      <c r="M22" s="974"/>
      <c r="N22" s="975"/>
      <c r="O22" s="976" t="s">
        <v>1799</v>
      </c>
      <c r="P22" s="977"/>
      <c r="Q22" s="977"/>
      <c r="R22" s="977"/>
      <c r="S22" s="977"/>
      <c r="T22" s="977"/>
      <c r="U22" s="977"/>
      <c r="V22" s="977"/>
      <c r="W22" s="977"/>
      <c r="X22" s="977"/>
      <c r="Y22" s="968"/>
      <c r="Z22" s="969"/>
      <c r="AA22" s="969"/>
      <c r="AB22" s="969"/>
      <c r="AC22" s="970"/>
      <c r="AD22" s="978" t="s">
        <v>1800</v>
      </c>
      <c r="AE22" s="978"/>
      <c r="AF22" s="978" t="s">
        <v>1801</v>
      </c>
      <c r="AG22" s="978"/>
      <c r="AH22" s="978" t="s">
        <v>1802</v>
      </c>
      <c r="AI22" s="978"/>
      <c r="AJ22" s="972"/>
      <c r="AK22" s="972"/>
      <c r="AL22" s="972"/>
      <c r="AM22" s="972"/>
      <c r="AN22" s="968"/>
      <c r="AO22" s="969"/>
      <c r="AP22" s="969"/>
      <c r="AQ22" s="969"/>
      <c r="AR22" s="969"/>
      <c r="AS22" s="969"/>
      <c r="AT22" s="969"/>
      <c r="AU22" s="969"/>
      <c r="AV22" s="969"/>
      <c r="AW22" s="969"/>
      <c r="AX22" s="969"/>
      <c r="AY22" s="969"/>
      <c r="AZ22" s="969"/>
      <c r="BA22" s="970"/>
    </row>
    <row r="23" spans="1:53" ht="15.75" customHeight="1">
      <c r="A23" s="744" t="s">
        <v>1803</v>
      </c>
      <c r="B23" s="744"/>
      <c r="C23" s="744"/>
      <c r="D23" s="744"/>
      <c r="E23" s="744"/>
      <c r="F23" s="744"/>
      <c r="G23" s="744"/>
      <c r="H23" s="744"/>
      <c r="I23" s="744"/>
      <c r="J23" s="744"/>
      <c r="K23" s="744"/>
      <c r="L23" s="744"/>
      <c r="M23" s="744"/>
      <c r="N23" s="744"/>
      <c r="O23" s="869" t="s">
        <v>1804</v>
      </c>
      <c r="P23" s="869"/>
      <c r="Q23" s="869"/>
      <c r="R23" s="869"/>
      <c r="S23" s="869"/>
      <c r="T23" s="869"/>
      <c r="U23" s="869"/>
      <c r="V23" s="869"/>
      <c r="W23" s="869"/>
      <c r="X23" s="869"/>
      <c r="Y23" s="994" t="s">
        <v>1805</v>
      </c>
      <c r="Z23" s="995"/>
      <c r="AA23" s="995"/>
      <c r="AB23" s="995"/>
      <c r="AC23" s="998">
        <v>17</v>
      </c>
      <c r="AD23" s="928">
        <v>7</v>
      </c>
      <c r="AE23" s="928"/>
      <c r="AF23" s="928">
        <v>2</v>
      </c>
      <c r="AG23" s="928"/>
      <c r="AH23" s="928" t="s">
        <v>745</v>
      </c>
      <c r="AI23" s="928"/>
      <c r="AJ23" s="746" t="s">
        <v>745</v>
      </c>
      <c r="AK23" s="746"/>
      <c r="AL23" s="746"/>
      <c r="AM23" s="746"/>
      <c r="AN23" s="979" t="s">
        <v>1806</v>
      </c>
      <c r="AO23" s="709" t="s">
        <v>1807</v>
      </c>
      <c r="AP23" s="709"/>
      <c r="AQ23" s="709"/>
      <c r="AR23" s="709"/>
      <c r="AS23" s="709"/>
      <c r="AT23" s="709"/>
      <c r="AU23" s="709"/>
      <c r="AV23" s="709"/>
      <c r="AW23" s="709"/>
      <c r="AX23" s="709"/>
      <c r="AY23" s="709"/>
      <c r="AZ23" s="709"/>
      <c r="BA23" s="710"/>
    </row>
    <row r="24" spans="1:53" ht="15.75" customHeight="1">
      <c r="A24" s="744"/>
      <c r="B24" s="744"/>
      <c r="C24" s="744"/>
      <c r="D24" s="744"/>
      <c r="E24" s="744"/>
      <c r="F24" s="744"/>
      <c r="G24" s="744"/>
      <c r="H24" s="744"/>
      <c r="I24" s="744"/>
      <c r="J24" s="744"/>
      <c r="K24" s="744"/>
      <c r="L24" s="744"/>
      <c r="M24" s="744"/>
      <c r="N24" s="744"/>
      <c r="O24" s="869"/>
      <c r="P24" s="869"/>
      <c r="Q24" s="869"/>
      <c r="R24" s="869"/>
      <c r="S24" s="869"/>
      <c r="T24" s="869"/>
      <c r="U24" s="869"/>
      <c r="V24" s="869"/>
      <c r="W24" s="869"/>
      <c r="X24" s="869"/>
      <c r="Y24" s="996"/>
      <c r="Z24" s="997"/>
      <c r="AA24" s="997"/>
      <c r="AB24" s="997"/>
      <c r="AC24" s="999"/>
      <c r="AD24" s="928"/>
      <c r="AE24" s="928"/>
      <c r="AF24" s="928"/>
      <c r="AG24" s="928"/>
      <c r="AH24" s="928"/>
      <c r="AI24" s="928"/>
      <c r="AJ24" s="746"/>
      <c r="AK24" s="746"/>
      <c r="AL24" s="746"/>
      <c r="AM24" s="746"/>
      <c r="AN24" s="980"/>
      <c r="AO24" s="982"/>
      <c r="AP24" s="982"/>
      <c r="AQ24" s="982"/>
      <c r="AR24" s="982"/>
      <c r="AS24" s="982"/>
      <c r="AT24" s="982"/>
      <c r="AU24" s="982"/>
      <c r="AV24" s="982"/>
      <c r="AW24" s="982"/>
      <c r="AX24" s="982"/>
      <c r="AY24" s="982"/>
      <c r="AZ24" s="982"/>
      <c r="BA24" s="983"/>
    </row>
    <row r="25" spans="1:53" ht="15.75" customHeight="1">
      <c r="A25" s="744"/>
      <c r="B25" s="744"/>
      <c r="C25" s="744"/>
      <c r="D25" s="744"/>
      <c r="E25" s="744"/>
      <c r="F25" s="744"/>
      <c r="G25" s="744"/>
      <c r="H25" s="744"/>
      <c r="I25" s="744"/>
      <c r="J25" s="744"/>
      <c r="K25" s="744"/>
      <c r="L25" s="744"/>
      <c r="M25" s="744"/>
      <c r="N25" s="744"/>
      <c r="O25" s="869"/>
      <c r="P25" s="869"/>
      <c r="Q25" s="869"/>
      <c r="R25" s="869"/>
      <c r="S25" s="869"/>
      <c r="T25" s="869"/>
      <c r="U25" s="869"/>
      <c r="V25" s="869"/>
      <c r="W25" s="869"/>
      <c r="X25" s="869"/>
      <c r="Y25" s="985" t="s">
        <v>1808</v>
      </c>
      <c r="Z25" s="986"/>
      <c r="AA25" s="986"/>
      <c r="AB25" s="986"/>
      <c r="AC25" s="989">
        <v>5</v>
      </c>
      <c r="AD25" s="928"/>
      <c r="AE25" s="928"/>
      <c r="AF25" s="928"/>
      <c r="AG25" s="928"/>
      <c r="AH25" s="928"/>
      <c r="AI25" s="928"/>
      <c r="AJ25" s="746"/>
      <c r="AK25" s="746"/>
      <c r="AL25" s="746"/>
      <c r="AM25" s="746"/>
      <c r="AN25" s="980"/>
      <c r="AO25" s="982"/>
      <c r="AP25" s="982"/>
      <c r="AQ25" s="982"/>
      <c r="AR25" s="982"/>
      <c r="AS25" s="982"/>
      <c r="AT25" s="982"/>
      <c r="AU25" s="982"/>
      <c r="AV25" s="982"/>
      <c r="AW25" s="982"/>
      <c r="AX25" s="982"/>
      <c r="AY25" s="982"/>
      <c r="AZ25" s="982"/>
      <c r="BA25" s="983"/>
    </row>
    <row r="26" spans="1:53" ht="15.75" customHeight="1">
      <c r="A26" s="744"/>
      <c r="B26" s="744"/>
      <c r="C26" s="744"/>
      <c r="D26" s="744"/>
      <c r="E26" s="744"/>
      <c r="F26" s="744"/>
      <c r="G26" s="744"/>
      <c r="H26" s="744"/>
      <c r="I26" s="744"/>
      <c r="J26" s="744"/>
      <c r="K26" s="744"/>
      <c r="L26" s="744"/>
      <c r="M26" s="744"/>
      <c r="N26" s="744"/>
      <c r="O26" s="869"/>
      <c r="P26" s="869"/>
      <c r="Q26" s="869"/>
      <c r="R26" s="869"/>
      <c r="S26" s="869"/>
      <c r="T26" s="869"/>
      <c r="U26" s="869"/>
      <c r="V26" s="869"/>
      <c r="W26" s="869"/>
      <c r="X26" s="869"/>
      <c r="Y26" s="987"/>
      <c r="Z26" s="988"/>
      <c r="AA26" s="988"/>
      <c r="AB26" s="988"/>
      <c r="AC26" s="990"/>
      <c r="AD26" s="928"/>
      <c r="AE26" s="928"/>
      <c r="AF26" s="928"/>
      <c r="AG26" s="928"/>
      <c r="AH26" s="928"/>
      <c r="AI26" s="928"/>
      <c r="AJ26" s="746"/>
      <c r="AK26" s="746"/>
      <c r="AL26" s="746"/>
      <c r="AM26" s="746"/>
      <c r="AN26" s="981"/>
      <c r="AO26" s="734"/>
      <c r="AP26" s="734"/>
      <c r="AQ26" s="734"/>
      <c r="AR26" s="734"/>
      <c r="AS26" s="734"/>
      <c r="AT26" s="734"/>
      <c r="AU26" s="734"/>
      <c r="AV26" s="734"/>
      <c r="AW26" s="734"/>
      <c r="AX26" s="734"/>
      <c r="AY26" s="734"/>
      <c r="AZ26" s="734"/>
      <c r="BA26" s="984"/>
    </row>
    <row r="27" spans="1:53" ht="19.899999999999999" customHeight="1">
      <c r="A27" s="744" t="s">
        <v>1809</v>
      </c>
      <c r="B27" s="744"/>
      <c r="C27" s="744"/>
      <c r="D27" s="744"/>
      <c r="E27" s="744"/>
      <c r="F27" s="744"/>
      <c r="G27" s="744"/>
      <c r="H27" s="744"/>
      <c r="I27" s="744"/>
      <c r="J27" s="744"/>
      <c r="K27" s="744"/>
      <c r="L27" s="744"/>
      <c r="M27" s="744"/>
      <c r="N27" s="744"/>
      <c r="O27" s="869" t="s">
        <v>1810</v>
      </c>
      <c r="P27" s="869"/>
      <c r="Q27" s="869"/>
      <c r="R27" s="869"/>
      <c r="S27" s="869"/>
      <c r="T27" s="869"/>
      <c r="U27" s="869"/>
      <c r="V27" s="869"/>
      <c r="W27" s="869"/>
      <c r="X27" s="869"/>
      <c r="Y27" s="890" t="s">
        <v>745</v>
      </c>
      <c r="Z27" s="891"/>
      <c r="AA27" s="891"/>
      <c r="AB27" s="891"/>
      <c r="AC27" s="892"/>
      <c r="AD27" s="928">
        <v>7</v>
      </c>
      <c r="AE27" s="928"/>
      <c r="AF27" s="928">
        <v>2</v>
      </c>
      <c r="AG27" s="928"/>
      <c r="AH27" s="1000">
        <v>8</v>
      </c>
      <c r="AI27" s="1000"/>
      <c r="AJ27" s="1001" t="s">
        <v>1811</v>
      </c>
      <c r="AK27" s="1001"/>
      <c r="AL27" s="1001"/>
      <c r="AM27" s="1001"/>
      <c r="AN27" s="979" t="s">
        <v>1812</v>
      </c>
      <c r="AO27" s="709" t="s">
        <v>1813</v>
      </c>
      <c r="AP27" s="709"/>
      <c r="AQ27" s="709"/>
      <c r="AR27" s="709"/>
      <c r="AS27" s="709"/>
      <c r="AT27" s="709"/>
      <c r="AU27" s="709"/>
      <c r="AV27" s="709"/>
      <c r="AW27" s="709"/>
      <c r="AX27" s="709"/>
      <c r="AY27" s="709"/>
      <c r="AZ27" s="709"/>
      <c r="BA27" s="710"/>
    </row>
    <row r="28" spans="1:53" ht="19.899999999999999" customHeight="1">
      <c r="A28" s="744"/>
      <c r="B28" s="744"/>
      <c r="C28" s="744"/>
      <c r="D28" s="744"/>
      <c r="E28" s="744"/>
      <c r="F28" s="744"/>
      <c r="G28" s="744"/>
      <c r="H28" s="744"/>
      <c r="I28" s="744"/>
      <c r="J28" s="744"/>
      <c r="K28" s="744"/>
      <c r="L28" s="744"/>
      <c r="M28" s="744"/>
      <c r="N28" s="744"/>
      <c r="O28" s="869"/>
      <c r="P28" s="869"/>
      <c r="Q28" s="869"/>
      <c r="R28" s="869"/>
      <c r="S28" s="869"/>
      <c r="T28" s="869"/>
      <c r="U28" s="869"/>
      <c r="V28" s="869"/>
      <c r="W28" s="869"/>
      <c r="X28" s="869"/>
      <c r="Y28" s="991"/>
      <c r="Z28" s="992"/>
      <c r="AA28" s="992"/>
      <c r="AB28" s="992"/>
      <c r="AC28" s="993"/>
      <c r="AD28" s="928"/>
      <c r="AE28" s="928"/>
      <c r="AF28" s="928"/>
      <c r="AG28" s="928"/>
      <c r="AH28" s="928"/>
      <c r="AI28" s="928"/>
      <c r="AJ28" s="744"/>
      <c r="AK28" s="744"/>
      <c r="AL28" s="744"/>
      <c r="AM28" s="744"/>
      <c r="AN28" s="980"/>
      <c r="AO28" s="982"/>
      <c r="AP28" s="982"/>
      <c r="AQ28" s="982"/>
      <c r="AR28" s="982"/>
      <c r="AS28" s="982"/>
      <c r="AT28" s="982"/>
      <c r="AU28" s="982"/>
      <c r="AV28" s="982"/>
      <c r="AW28" s="982"/>
      <c r="AX28" s="982"/>
      <c r="AY28" s="982"/>
      <c r="AZ28" s="982"/>
      <c r="BA28" s="983"/>
    </row>
    <row r="29" spans="1:53" ht="19.899999999999999" customHeight="1">
      <c r="A29" s="744"/>
      <c r="B29" s="744"/>
      <c r="C29" s="744"/>
      <c r="D29" s="744"/>
      <c r="E29" s="744"/>
      <c r="F29" s="744"/>
      <c r="G29" s="744"/>
      <c r="H29" s="744"/>
      <c r="I29" s="744"/>
      <c r="J29" s="744"/>
      <c r="K29" s="744"/>
      <c r="L29" s="744"/>
      <c r="M29" s="744"/>
      <c r="N29" s="744"/>
      <c r="O29" s="869"/>
      <c r="P29" s="869"/>
      <c r="Q29" s="869"/>
      <c r="R29" s="869"/>
      <c r="S29" s="869"/>
      <c r="T29" s="869"/>
      <c r="U29" s="869"/>
      <c r="V29" s="869"/>
      <c r="W29" s="869"/>
      <c r="X29" s="869"/>
      <c r="Y29" s="991"/>
      <c r="Z29" s="992"/>
      <c r="AA29" s="992"/>
      <c r="AB29" s="992"/>
      <c r="AC29" s="993"/>
      <c r="AD29" s="928"/>
      <c r="AE29" s="928"/>
      <c r="AF29" s="928"/>
      <c r="AG29" s="928"/>
      <c r="AH29" s="928"/>
      <c r="AI29" s="928"/>
      <c r="AJ29" s="744"/>
      <c r="AK29" s="744"/>
      <c r="AL29" s="744"/>
      <c r="AM29" s="744"/>
      <c r="AN29" s="980"/>
      <c r="AO29" s="982"/>
      <c r="AP29" s="982"/>
      <c r="AQ29" s="982"/>
      <c r="AR29" s="982"/>
      <c r="AS29" s="982"/>
      <c r="AT29" s="982"/>
      <c r="AU29" s="982"/>
      <c r="AV29" s="982"/>
      <c r="AW29" s="982"/>
      <c r="AX29" s="982"/>
      <c r="AY29" s="982"/>
      <c r="AZ29" s="982"/>
      <c r="BA29" s="983"/>
    </row>
    <row r="30" spans="1:53" ht="19.899999999999999" customHeight="1">
      <c r="A30" s="744"/>
      <c r="B30" s="744"/>
      <c r="C30" s="744"/>
      <c r="D30" s="744"/>
      <c r="E30" s="744"/>
      <c r="F30" s="744"/>
      <c r="G30" s="744"/>
      <c r="H30" s="744"/>
      <c r="I30" s="744"/>
      <c r="J30" s="744"/>
      <c r="K30" s="744"/>
      <c r="L30" s="744"/>
      <c r="M30" s="744"/>
      <c r="N30" s="744"/>
      <c r="O30" s="869"/>
      <c r="P30" s="869"/>
      <c r="Q30" s="869"/>
      <c r="R30" s="869"/>
      <c r="S30" s="869"/>
      <c r="T30" s="869"/>
      <c r="U30" s="869"/>
      <c r="V30" s="869"/>
      <c r="W30" s="869"/>
      <c r="X30" s="869"/>
      <c r="Y30" s="991"/>
      <c r="Z30" s="992"/>
      <c r="AA30" s="992"/>
      <c r="AB30" s="992"/>
      <c r="AC30" s="993"/>
      <c r="AD30" s="928"/>
      <c r="AE30" s="928"/>
      <c r="AF30" s="928"/>
      <c r="AG30" s="928"/>
      <c r="AH30" s="928"/>
      <c r="AI30" s="928"/>
      <c r="AJ30" s="744"/>
      <c r="AK30" s="744"/>
      <c r="AL30" s="744"/>
      <c r="AM30" s="744"/>
      <c r="AN30" s="980"/>
      <c r="AO30" s="982"/>
      <c r="AP30" s="982"/>
      <c r="AQ30" s="982"/>
      <c r="AR30" s="982"/>
      <c r="AS30" s="982"/>
      <c r="AT30" s="982"/>
      <c r="AU30" s="982"/>
      <c r="AV30" s="982"/>
      <c r="AW30" s="982"/>
      <c r="AX30" s="982"/>
      <c r="AY30" s="982"/>
      <c r="AZ30" s="982"/>
      <c r="BA30" s="983"/>
    </row>
    <row r="31" spans="1:53" ht="19.899999999999999" customHeight="1">
      <c r="A31" s="744"/>
      <c r="B31" s="744"/>
      <c r="C31" s="744"/>
      <c r="D31" s="744"/>
      <c r="E31" s="744"/>
      <c r="F31" s="744"/>
      <c r="G31" s="744"/>
      <c r="H31" s="744"/>
      <c r="I31" s="744"/>
      <c r="J31" s="744"/>
      <c r="K31" s="744"/>
      <c r="L31" s="744"/>
      <c r="M31" s="744"/>
      <c r="N31" s="744"/>
      <c r="O31" s="869"/>
      <c r="P31" s="869"/>
      <c r="Q31" s="869"/>
      <c r="R31" s="869"/>
      <c r="S31" s="869"/>
      <c r="T31" s="869"/>
      <c r="U31" s="869"/>
      <c r="V31" s="869"/>
      <c r="W31" s="869"/>
      <c r="X31" s="869"/>
      <c r="Y31" s="893"/>
      <c r="Z31" s="894"/>
      <c r="AA31" s="894"/>
      <c r="AB31" s="894"/>
      <c r="AC31" s="895"/>
      <c r="AD31" s="928"/>
      <c r="AE31" s="928"/>
      <c r="AF31" s="928"/>
      <c r="AG31" s="928"/>
      <c r="AH31" s="928"/>
      <c r="AI31" s="928"/>
      <c r="AJ31" s="744"/>
      <c r="AK31" s="744"/>
      <c r="AL31" s="744"/>
      <c r="AM31" s="744"/>
      <c r="AN31" s="981"/>
      <c r="AO31" s="734"/>
      <c r="AP31" s="734"/>
      <c r="AQ31" s="734"/>
      <c r="AR31" s="734"/>
      <c r="AS31" s="734"/>
      <c r="AT31" s="734"/>
      <c r="AU31" s="734"/>
      <c r="AV31" s="734"/>
      <c r="AW31" s="734"/>
      <c r="AX31" s="734"/>
      <c r="AY31" s="734"/>
      <c r="AZ31" s="734"/>
      <c r="BA31" s="984"/>
    </row>
  </sheetData>
  <sheetProtection selectLockedCells="1" selectUnlockedCells="1"/>
  <mergeCells count="150">
    <mergeCell ref="AN27:AN31"/>
    <mergeCell ref="AO27:BA31"/>
    <mergeCell ref="AJ23:AM26"/>
    <mergeCell ref="AN23:AN26"/>
    <mergeCell ref="AO23:BA26"/>
    <mergeCell ref="Y25:AB26"/>
    <mergeCell ref="AC25:AC26"/>
    <mergeCell ref="A27:N31"/>
    <mergeCell ref="O27:X31"/>
    <mergeCell ref="Y27:AC31"/>
    <mergeCell ref="AD27:AE31"/>
    <mergeCell ref="AF27:AG31"/>
    <mergeCell ref="A23:N26"/>
    <mergeCell ref="O23:X26"/>
    <mergeCell ref="Y23:AB24"/>
    <mergeCell ref="AC23:AC24"/>
    <mergeCell ref="AD23:AE26"/>
    <mergeCell ref="AF23:AG26"/>
    <mergeCell ref="AH23:AI26"/>
    <mergeCell ref="AH27:AI31"/>
    <mergeCell ref="AJ27:AM31"/>
    <mergeCell ref="A21:N21"/>
    <mergeCell ref="O21:X21"/>
    <mergeCell ref="Y21:AC22"/>
    <mergeCell ref="AD21:AI21"/>
    <mergeCell ref="AJ21:AM22"/>
    <mergeCell ref="AN21:BA22"/>
    <mergeCell ref="A22:N22"/>
    <mergeCell ref="O22:X22"/>
    <mergeCell ref="AD22:AE22"/>
    <mergeCell ref="AF22:AG22"/>
    <mergeCell ref="AH22:AI22"/>
    <mergeCell ref="AJ18:AM18"/>
    <mergeCell ref="AN18:AR18"/>
    <mergeCell ref="AS18:AV18"/>
    <mergeCell ref="AW18:BA18"/>
    <mergeCell ref="A20:Q20"/>
    <mergeCell ref="AM20:BA20"/>
    <mergeCell ref="AJ17:AM17"/>
    <mergeCell ref="AN17:AR17"/>
    <mergeCell ref="AS17:AV17"/>
    <mergeCell ref="AW17:BA17"/>
    <mergeCell ref="A18:M18"/>
    <mergeCell ref="N18:Q18"/>
    <mergeCell ref="R18:V18"/>
    <mergeCell ref="W18:Z18"/>
    <mergeCell ref="AA18:AD18"/>
    <mergeCell ref="AE18:AH18"/>
    <mergeCell ref="AJ16:AM16"/>
    <mergeCell ref="AN16:AR16"/>
    <mergeCell ref="AS16:AV16"/>
    <mergeCell ref="AW16:BA16"/>
    <mergeCell ref="A17:M17"/>
    <mergeCell ref="N17:Q17"/>
    <mergeCell ref="R17:V17"/>
    <mergeCell ref="W17:Z17"/>
    <mergeCell ref="AA17:AD17"/>
    <mergeCell ref="AE17:AH17"/>
    <mergeCell ref="A16:M16"/>
    <mergeCell ref="N16:Q16"/>
    <mergeCell ref="R16:V16"/>
    <mergeCell ref="W16:Z16"/>
    <mergeCell ref="AA16:AD16"/>
    <mergeCell ref="AE16:AH16"/>
    <mergeCell ref="A9:B15"/>
    <mergeCell ref="C9:M9"/>
    <mergeCell ref="N9:Q9"/>
    <mergeCell ref="R9:V9"/>
    <mergeCell ref="W9:Z9"/>
    <mergeCell ref="AW14:BA14"/>
    <mergeCell ref="C15:M15"/>
    <mergeCell ref="N15:Q15"/>
    <mergeCell ref="R15:V15"/>
    <mergeCell ref="W15:Z15"/>
    <mergeCell ref="AA15:AD15"/>
    <mergeCell ref="AE15:AH15"/>
    <mergeCell ref="AJ15:AM15"/>
    <mergeCell ref="AN15:AR15"/>
    <mergeCell ref="AS15:AV15"/>
    <mergeCell ref="AW15:BA15"/>
    <mergeCell ref="C14:M14"/>
    <mergeCell ref="N14:Q14"/>
    <mergeCell ref="R14:V14"/>
    <mergeCell ref="W14:Z14"/>
    <mergeCell ref="AA14:AD14"/>
    <mergeCell ref="AE14:AH14"/>
    <mergeCell ref="AJ14:AM14"/>
    <mergeCell ref="AN14:AR14"/>
    <mergeCell ref="AS14:AV14"/>
    <mergeCell ref="AW12:BA12"/>
    <mergeCell ref="C13:M13"/>
    <mergeCell ref="N13:Q13"/>
    <mergeCell ref="R13:V13"/>
    <mergeCell ref="W13:Z13"/>
    <mergeCell ref="AA13:AD13"/>
    <mergeCell ref="AE13:AH13"/>
    <mergeCell ref="AJ13:AM13"/>
    <mergeCell ref="AN13:AR13"/>
    <mergeCell ref="AS13:AV13"/>
    <mergeCell ref="AW13:BA13"/>
    <mergeCell ref="C12:M12"/>
    <mergeCell ref="N12:Q12"/>
    <mergeCell ref="R12:V12"/>
    <mergeCell ref="W12:Z12"/>
    <mergeCell ref="AA12:AD12"/>
    <mergeCell ref="AE12:AH12"/>
    <mergeCell ref="AJ12:AM12"/>
    <mergeCell ref="AN12:AR12"/>
    <mergeCell ref="AS12:AV12"/>
    <mergeCell ref="AJ10:AM10"/>
    <mergeCell ref="AN10:AR10"/>
    <mergeCell ref="AS10:AV10"/>
    <mergeCell ref="AW10:BA10"/>
    <mergeCell ref="C11:M11"/>
    <mergeCell ref="N11:Q11"/>
    <mergeCell ref="R11:V11"/>
    <mergeCell ref="W11:Z11"/>
    <mergeCell ref="AA11:AD11"/>
    <mergeCell ref="AE11:AH11"/>
    <mergeCell ref="C10:M10"/>
    <mergeCell ref="N10:Q10"/>
    <mergeCell ref="R10:V10"/>
    <mergeCell ref="W10:Z10"/>
    <mergeCell ref="AA10:AD10"/>
    <mergeCell ref="AE10:AH10"/>
    <mergeCell ref="AJ11:AM11"/>
    <mergeCell ref="AN11:AR11"/>
    <mergeCell ref="AS11:AV11"/>
    <mergeCell ref="AW11:BA11"/>
    <mergeCell ref="AA9:AD9"/>
    <mergeCell ref="AE9:AH9"/>
    <mergeCell ref="AJ9:AM9"/>
    <mergeCell ref="AN9:AR9"/>
    <mergeCell ref="AS9:AV9"/>
    <mergeCell ref="AW9:BA9"/>
    <mergeCell ref="AE8:AH8"/>
    <mergeCell ref="AJ8:AM8"/>
    <mergeCell ref="AN8:AR8"/>
    <mergeCell ref="AS8:AV8"/>
    <mergeCell ref="AW8:BA8"/>
    <mergeCell ref="AN6:BA6"/>
    <mergeCell ref="A7:M8"/>
    <mergeCell ref="O7:Y7"/>
    <mergeCell ref="AA7:AH7"/>
    <mergeCell ref="AJ7:AR7"/>
    <mergeCell ref="AS7:BA7"/>
    <mergeCell ref="N8:Q8"/>
    <mergeCell ref="R8:V8"/>
    <mergeCell ref="W8:Z8"/>
    <mergeCell ref="AA8:AD8"/>
  </mergeCells>
  <phoneticPr fontId="1"/>
  <pageMargins left="0.78740157480314965" right="0.39370078740157483" top="0.39370078740157483" bottom="0.39370078740157483" header="0" footer="0"/>
  <pageSetup paperSize="9" scale="87" firstPageNumber="0" orientation="landscape" horizontalDpi="300" verticalDpi="300" r:id="rId1"/>
  <headerFooter scaleWithDoc="0" alignWithMargins="0">
    <oddFooter>&amp;C&amp;"ＭＳ 明朝,標準"&amp;10－３５－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9"/>
  <sheetViews>
    <sheetView showRuler="0" view="pageLayout" zoomScaleNormal="100" workbookViewId="0">
      <selection activeCell="B1" sqref="B1"/>
    </sheetView>
  </sheetViews>
  <sheetFormatPr defaultColWidth="9" defaultRowHeight="14.25"/>
  <cols>
    <col min="1" max="1" width="3.25" style="58" customWidth="1"/>
    <col min="2" max="2" width="9.625" style="58" customWidth="1"/>
    <col min="3" max="3" width="12.25" style="58" customWidth="1"/>
    <col min="4" max="4" width="12.125" style="58" customWidth="1"/>
    <col min="5" max="9" width="16.625" style="58" customWidth="1"/>
    <col min="10" max="10" width="10.625" style="58" customWidth="1"/>
    <col min="11" max="11" width="8.625" style="58" customWidth="1"/>
    <col min="12" max="16384" width="9" style="58"/>
  </cols>
  <sheetData>
    <row r="1" spans="2:10" ht="47.25" customHeight="1"/>
    <row r="2" spans="2:10" s="63" customFormat="1" ht="29.25" customHeight="1">
      <c r="B2" s="1002" t="s">
        <v>1814</v>
      </c>
      <c r="C2" s="1002"/>
      <c r="D2" s="1002"/>
      <c r="E2" s="1002"/>
      <c r="F2" s="182"/>
    </row>
    <row r="3" spans="2:10" s="63" customFormat="1" ht="29.25" customHeight="1" thickBot="1">
      <c r="B3" s="1003" t="s">
        <v>1815</v>
      </c>
      <c r="C3" s="1003"/>
      <c r="D3" s="1003"/>
      <c r="E3" s="1003"/>
      <c r="F3" s="1003"/>
      <c r="G3" s="365"/>
      <c r="H3" s="1004" t="s">
        <v>1816</v>
      </c>
      <c r="I3" s="1004"/>
      <c r="J3" s="1004"/>
    </row>
    <row r="4" spans="2:10" ht="39" customHeight="1">
      <c r="B4" s="1005" t="s">
        <v>1817</v>
      </c>
      <c r="C4" s="1007" t="s">
        <v>1818</v>
      </c>
      <c r="D4" s="1008"/>
      <c r="E4" s="366" t="s">
        <v>1819</v>
      </c>
      <c r="F4" s="366" t="s">
        <v>1820</v>
      </c>
      <c r="G4" s="366" t="s">
        <v>1821</v>
      </c>
      <c r="H4" s="366" t="s">
        <v>1822</v>
      </c>
      <c r="I4" s="367" t="s">
        <v>1823</v>
      </c>
      <c r="J4" s="1009" t="s">
        <v>1824</v>
      </c>
    </row>
    <row r="5" spans="2:10" ht="23.25" customHeight="1">
      <c r="B5" s="1006"/>
      <c r="C5" s="368" t="s">
        <v>1825</v>
      </c>
      <c r="D5" s="369" t="s">
        <v>1826</v>
      </c>
      <c r="E5" s="553" t="s">
        <v>1827</v>
      </c>
      <c r="F5" s="553"/>
      <c r="G5" s="553"/>
      <c r="H5" s="553"/>
      <c r="I5" s="548"/>
      <c r="J5" s="1010"/>
    </row>
    <row r="6" spans="2:10" ht="28.5" customHeight="1">
      <c r="B6" s="1011" t="s">
        <v>1828</v>
      </c>
      <c r="C6" s="759" t="s">
        <v>1829</v>
      </c>
      <c r="D6" s="761"/>
      <c r="E6" s="278" t="s">
        <v>411</v>
      </c>
      <c r="F6" s="370" t="s">
        <v>408</v>
      </c>
      <c r="G6" s="278" t="s">
        <v>411</v>
      </c>
      <c r="H6" s="278" t="s">
        <v>411</v>
      </c>
      <c r="I6" s="371" t="s">
        <v>411</v>
      </c>
      <c r="J6" s="372">
        <f>SUM(E6:I6)</f>
        <v>0</v>
      </c>
    </row>
    <row r="7" spans="2:10" ht="28.5" customHeight="1">
      <c r="B7" s="1011"/>
      <c r="C7" s="759" t="s">
        <v>1830</v>
      </c>
      <c r="D7" s="761"/>
      <c r="E7" s="278">
        <v>29</v>
      </c>
      <c r="F7" s="278" t="s">
        <v>411</v>
      </c>
      <c r="G7" s="278" t="s">
        <v>411</v>
      </c>
      <c r="H7" s="278" t="s">
        <v>411</v>
      </c>
      <c r="I7" s="371" t="s">
        <v>411</v>
      </c>
      <c r="J7" s="372">
        <f t="shared" ref="J7:J15" si="0">SUM(E7:I7)</f>
        <v>29</v>
      </c>
    </row>
    <row r="8" spans="2:10" ht="28.5" customHeight="1">
      <c r="B8" s="1011"/>
      <c r="C8" s="759" t="s">
        <v>1831</v>
      </c>
      <c r="D8" s="761"/>
      <c r="E8" s="278" t="s">
        <v>411</v>
      </c>
      <c r="F8" s="278" t="s">
        <v>411</v>
      </c>
      <c r="G8" s="278" t="s">
        <v>411</v>
      </c>
      <c r="H8" s="278" t="s">
        <v>411</v>
      </c>
      <c r="I8" s="371" t="s">
        <v>411</v>
      </c>
      <c r="J8" s="372">
        <f t="shared" si="0"/>
        <v>0</v>
      </c>
    </row>
    <row r="9" spans="2:10" ht="28.5" customHeight="1">
      <c r="B9" s="1011"/>
      <c r="C9" s="759" t="s">
        <v>1832</v>
      </c>
      <c r="D9" s="761"/>
      <c r="E9" s="278" t="s">
        <v>411</v>
      </c>
      <c r="F9" s="278" t="s">
        <v>411</v>
      </c>
      <c r="G9" s="278" t="s">
        <v>411</v>
      </c>
      <c r="H9" s="278" t="s">
        <v>411</v>
      </c>
      <c r="I9" s="371" t="s">
        <v>411</v>
      </c>
      <c r="J9" s="372">
        <f t="shared" si="0"/>
        <v>0</v>
      </c>
    </row>
    <row r="10" spans="2:10" ht="28.5" customHeight="1" thickBot="1">
      <c r="B10" s="1012"/>
      <c r="C10" s="1013" t="s">
        <v>200</v>
      </c>
      <c r="D10" s="1014"/>
      <c r="E10" s="373">
        <f t="shared" ref="E10:I10" si="1">SUM(E6:E9)</f>
        <v>29</v>
      </c>
      <c r="F10" s="373">
        <f t="shared" si="1"/>
        <v>0</v>
      </c>
      <c r="G10" s="373">
        <f t="shared" si="1"/>
        <v>0</v>
      </c>
      <c r="H10" s="373">
        <f t="shared" si="1"/>
        <v>0</v>
      </c>
      <c r="I10" s="374">
        <f t="shared" si="1"/>
        <v>0</v>
      </c>
      <c r="J10" s="375">
        <f t="shared" si="0"/>
        <v>29</v>
      </c>
    </row>
    <row r="11" spans="2:10" ht="28.5" customHeight="1">
      <c r="B11" s="1018" t="s">
        <v>1833</v>
      </c>
      <c r="C11" s="1020" t="s">
        <v>1829</v>
      </c>
      <c r="D11" s="1021"/>
      <c r="E11" s="376">
        <v>0</v>
      </c>
      <c r="F11" s="376" t="s">
        <v>411</v>
      </c>
      <c r="G11" s="376" t="s">
        <v>411</v>
      </c>
      <c r="H11" s="376" t="s">
        <v>411</v>
      </c>
      <c r="I11" s="377">
        <v>0</v>
      </c>
      <c r="J11" s="378">
        <f t="shared" si="0"/>
        <v>0</v>
      </c>
    </row>
    <row r="12" spans="2:10" ht="28.5" customHeight="1">
      <c r="B12" s="1011"/>
      <c r="C12" s="759" t="s">
        <v>1830</v>
      </c>
      <c r="D12" s="761"/>
      <c r="E12" s="278">
        <v>225</v>
      </c>
      <c r="F12" s="278" t="s">
        <v>411</v>
      </c>
      <c r="G12" s="278" t="s">
        <v>411</v>
      </c>
      <c r="H12" s="278" t="s">
        <v>411</v>
      </c>
      <c r="I12" s="371">
        <v>144</v>
      </c>
      <c r="J12" s="372">
        <f t="shared" si="0"/>
        <v>369</v>
      </c>
    </row>
    <row r="13" spans="2:10" ht="28.5" customHeight="1">
      <c r="B13" s="1011"/>
      <c r="C13" s="759" t="s">
        <v>1831</v>
      </c>
      <c r="D13" s="761"/>
      <c r="E13" s="278" t="s">
        <v>411</v>
      </c>
      <c r="F13" s="278" t="s">
        <v>411</v>
      </c>
      <c r="G13" s="278" t="s">
        <v>411</v>
      </c>
      <c r="H13" s="278" t="s">
        <v>411</v>
      </c>
      <c r="I13" s="371" t="s">
        <v>411</v>
      </c>
      <c r="J13" s="372">
        <f t="shared" si="0"/>
        <v>0</v>
      </c>
    </row>
    <row r="14" spans="2:10" ht="28.5" customHeight="1">
      <c r="B14" s="1011"/>
      <c r="C14" s="759" t="s">
        <v>1832</v>
      </c>
      <c r="D14" s="761"/>
      <c r="E14" s="278">
        <v>83</v>
      </c>
      <c r="F14" s="278" t="s">
        <v>411</v>
      </c>
      <c r="G14" s="278" t="s">
        <v>411</v>
      </c>
      <c r="H14" s="278" t="s">
        <v>411</v>
      </c>
      <c r="I14" s="371">
        <v>60</v>
      </c>
      <c r="J14" s="372">
        <f t="shared" si="0"/>
        <v>143</v>
      </c>
    </row>
    <row r="15" spans="2:10" ht="28.5" customHeight="1" thickBot="1">
      <c r="B15" s="1019"/>
      <c r="C15" s="685" t="s">
        <v>200</v>
      </c>
      <c r="D15" s="687"/>
      <c r="E15" s="379">
        <f>SUM(E11:E14)</f>
        <v>308</v>
      </c>
      <c r="F15" s="379">
        <f t="shared" ref="F15:I15" si="2">SUM(F11:F14)</f>
        <v>0</v>
      </c>
      <c r="G15" s="379">
        <f t="shared" si="2"/>
        <v>0</v>
      </c>
      <c r="H15" s="379">
        <f t="shared" si="2"/>
        <v>0</v>
      </c>
      <c r="I15" s="380">
        <f t="shared" si="2"/>
        <v>204</v>
      </c>
      <c r="J15" s="381">
        <f t="shared" si="0"/>
        <v>512</v>
      </c>
    </row>
    <row r="16" spans="2:10" ht="28.5" customHeight="1" thickBot="1">
      <c r="B16" s="1015" t="s">
        <v>1834</v>
      </c>
      <c r="C16" s="1016"/>
      <c r="D16" s="1017"/>
      <c r="E16" s="382">
        <f t="shared" ref="E16:I16" si="3">E10+E15</f>
        <v>337</v>
      </c>
      <c r="F16" s="382">
        <f>F10+F15</f>
        <v>0</v>
      </c>
      <c r="G16" s="382">
        <f t="shared" si="3"/>
        <v>0</v>
      </c>
      <c r="H16" s="382">
        <f t="shared" si="3"/>
        <v>0</v>
      </c>
      <c r="I16" s="383">
        <f t="shared" si="3"/>
        <v>204</v>
      </c>
      <c r="J16" s="384">
        <f>J10+J15</f>
        <v>541</v>
      </c>
    </row>
    <row r="17" spans="8:10" ht="23.25" customHeight="1">
      <c r="H17" s="385"/>
      <c r="I17" s="385"/>
      <c r="J17" s="191"/>
    </row>
    <row r="18" spans="8:10" ht="18" customHeight="1"/>
    <row r="19" spans="8:10" ht="18" customHeight="1"/>
  </sheetData>
  <sheetProtection selectLockedCells="1" selectUnlockedCells="1"/>
  <mergeCells count="20">
    <mergeCell ref="B16:D16"/>
    <mergeCell ref="B11:B15"/>
    <mergeCell ref="C11:D11"/>
    <mergeCell ref="C12:D12"/>
    <mergeCell ref="C13:D13"/>
    <mergeCell ref="C14:D14"/>
    <mergeCell ref="C15:D15"/>
    <mergeCell ref="B6:B10"/>
    <mergeCell ref="C6:D6"/>
    <mergeCell ref="C7:D7"/>
    <mergeCell ref="C8:D8"/>
    <mergeCell ref="C9:D9"/>
    <mergeCell ref="C10:D10"/>
    <mergeCell ref="B2:E2"/>
    <mergeCell ref="B3:F3"/>
    <mergeCell ref="H3:J3"/>
    <mergeCell ref="B4:B5"/>
    <mergeCell ref="C4:D4"/>
    <mergeCell ref="J4:J5"/>
    <mergeCell ref="E5:I5"/>
  </mergeCells>
  <phoneticPr fontId="1"/>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明朝,標準"&amp;10－３６－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21"/>
  <sheetViews>
    <sheetView view="pageLayout" zoomScaleNormal="100" workbookViewId="0"/>
  </sheetViews>
  <sheetFormatPr defaultRowHeight="14.25"/>
  <cols>
    <col min="1" max="1" width="10" style="58" customWidth="1"/>
    <col min="2" max="17" width="8.375" style="58" customWidth="1"/>
    <col min="18" max="16384" width="9" style="58"/>
  </cols>
  <sheetData>
    <row r="4" spans="1:17" s="63" customFormat="1" ht="21" customHeight="1">
      <c r="A4" s="1022" t="s">
        <v>1835</v>
      </c>
      <c r="B4" s="1022"/>
      <c r="C4" s="1022"/>
      <c r="D4" s="1022"/>
      <c r="E4" s="1022"/>
      <c r="F4" s="1022"/>
      <c r="G4" s="1022"/>
      <c r="H4" s="1022"/>
    </row>
    <row r="5" spans="1:17" s="63" customFormat="1" ht="21" customHeight="1">
      <c r="A5" s="58"/>
      <c r="B5" s="61"/>
      <c r="C5" s="61"/>
      <c r="D5" s="61"/>
      <c r="E5" s="61"/>
      <c r="F5" s="61"/>
    </row>
    <row r="6" spans="1:17" ht="29.25" customHeight="1">
      <c r="A6" s="772" t="s">
        <v>1836</v>
      </c>
      <c r="B6" s="772"/>
      <c r="C6" s="772"/>
      <c r="P6" s="689" t="s">
        <v>1837</v>
      </c>
      <c r="Q6" s="689"/>
    </row>
    <row r="7" spans="1:17" ht="29.25" customHeight="1">
      <c r="A7" s="386" t="s">
        <v>1838</v>
      </c>
      <c r="B7" s="553" t="s">
        <v>1839</v>
      </c>
      <c r="C7" s="553"/>
      <c r="D7" s="553"/>
      <c r="E7" s="553"/>
      <c r="F7" s="553"/>
      <c r="G7" s="553"/>
      <c r="H7" s="553"/>
      <c r="I7" s="553"/>
      <c r="J7" s="553"/>
      <c r="K7" s="553"/>
      <c r="L7" s="553"/>
      <c r="M7" s="553"/>
      <c r="N7" s="553" t="s">
        <v>1840</v>
      </c>
      <c r="O7" s="553"/>
      <c r="P7" s="552" t="s">
        <v>1841</v>
      </c>
      <c r="Q7" s="553"/>
    </row>
    <row r="8" spans="1:17" ht="29.25" customHeight="1">
      <c r="A8" s="387"/>
      <c r="B8" s="553" t="s">
        <v>1842</v>
      </c>
      <c r="C8" s="553"/>
      <c r="D8" s="553"/>
      <c r="E8" s="553"/>
      <c r="F8" s="762" t="s">
        <v>1843</v>
      </c>
      <c r="G8" s="762"/>
      <c r="H8" s="552" t="s">
        <v>1844</v>
      </c>
      <c r="I8" s="553"/>
      <c r="J8" s="762" t="s">
        <v>1845</v>
      </c>
      <c r="K8" s="762"/>
      <c r="L8" s="552" t="s">
        <v>1846</v>
      </c>
      <c r="M8" s="553"/>
      <c r="N8" s="553"/>
      <c r="O8" s="553"/>
      <c r="P8" s="553"/>
      <c r="Q8" s="553"/>
    </row>
    <row r="9" spans="1:17" ht="29.25" customHeight="1">
      <c r="A9" s="387"/>
      <c r="B9" s="553" t="s">
        <v>1847</v>
      </c>
      <c r="C9" s="553"/>
      <c r="D9" s="553" t="s">
        <v>1848</v>
      </c>
      <c r="E9" s="553"/>
      <c r="F9" s="762"/>
      <c r="G9" s="762"/>
      <c r="H9" s="553"/>
      <c r="I9" s="553"/>
      <c r="J9" s="762"/>
      <c r="K9" s="762"/>
      <c r="L9" s="553"/>
      <c r="M9" s="553"/>
      <c r="N9" s="553"/>
      <c r="O9" s="553"/>
      <c r="P9" s="553"/>
      <c r="Q9" s="553"/>
    </row>
    <row r="10" spans="1:17" ht="29.25" customHeight="1">
      <c r="A10" s="387" t="s">
        <v>1240</v>
      </c>
      <c r="B10" s="109" t="s">
        <v>1849</v>
      </c>
      <c r="C10" s="109" t="s">
        <v>1850</v>
      </c>
      <c r="D10" s="109" t="s">
        <v>1849</v>
      </c>
      <c r="E10" s="109" t="s">
        <v>1850</v>
      </c>
      <c r="F10" s="109" t="s">
        <v>1849</v>
      </c>
      <c r="G10" s="109" t="s">
        <v>1850</v>
      </c>
      <c r="H10" s="109" t="s">
        <v>1849</v>
      </c>
      <c r="I10" s="109" t="s">
        <v>1850</v>
      </c>
      <c r="J10" s="109" t="s">
        <v>1849</v>
      </c>
      <c r="K10" s="109" t="s">
        <v>1850</v>
      </c>
      <c r="L10" s="109" t="s">
        <v>1849</v>
      </c>
      <c r="M10" s="109" t="s">
        <v>1850</v>
      </c>
      <c r="N10" s="109" t="s">
        <v>1849</v>
      </c>
      <c r="O10" s="109" t="s">
        <v>1850</v>
      </c>
      <c r="P10" s="109" t="s">
        <v>1849</v>
      </c>
      <c r="Q10" s="109" t="s">
        <v>1850</v>
      </c>
    </row>
    <row r="11" spans="1:17" ht="29.25" customHeight="1">
      <c r="A11" s="64">
        <v>4</v>
      </c>
      <c r="B11" s="278">
        <v>5</v>
      </c>
      <c r="C11" s="388">
        <v>9140</v>
      </c>
      <c r="D11" s="389" t="s">
        <v>745</v>
      </c>
      <c r="E11" s="278" t="s">
        <v>745</v>
      </c>
      <c r="F11" s="389" t="s">
        <v>745</v>
      </c>
      <c r="G11" s="278" t="s">
        <v>745</v>
      </c>
      <c r="H11" s="278">
        <v>2</v>
      </c>
      <c r="I11" s="388">
        <v>5900</v>
      </c>
      <c r="J11" s="278" t="s">
        <v>745</v>
      </c>
      <c r="K11" s="278" t="s">
        <v>745</v>
      </c>
      <c r="L11" s="278" t="s">
        <v>745</v>
      </c>
      <c r="M11" s="278" t="s">
        <v>745</v>
      </c>
      <c r="N11" s="278" t="s">
        <v>745</v>
      </c>
      <c r="O11" s="278" t="s">
        <v>745</v>
      </c>
      <c r="P11" s="390">
        <v>7</v>
      </c>
      <c r="Q11" s="391">
        <v>15040</v>
      </c>
    </row>
    <row r="12" spans="1:17" ht="29.25" customHeight="1">
      <c r="Q12" s="290"/>
    </row>
    <row r="13" spans="1:17" ht="29.25" customHeight="1">
      <c r="A13" s="754" t="s">
        <v>1851</v>
      </c>
      <c r="B13" s="754"/>
      <c r="C13" s="754"/>
      <c r="H13" s="689" t="s">
        <v>1837</v>
      </c>
      <c r="I13" s="689"/>
    </row>
    <row r="14" spans="1:17" ht="29.25" customHeight="1">
      <c r="A14" s="386" t="s">
        <v>1838</v>
      </c>
      <c r="B14" s="762" t="s">
        <v>1852</v>
      </c>
      <c r="C14" s="762"/>
      <c r="D14" s="755" t="s">
        <v>1853</v>
      </c>
      <c r="E14" s="755"/>
      <c r="F14" s="755" t="s">
        <v>1854</v>
      </c>
      <c r="G14" s="755"/>
      <c r="H14" s="552" t="s">
        <v>1841</v>
      </c>
      <c r="I14" s="553"/>
    </row>
    <row r="15" spans="1:17" ht="29.25" customHeight="1">
      <c r="A15" s="392" t="s">
        <v>1240</v>
      </c>
      <c r="B15" s="109" t="s">
        <v>1849</v>
      </c>
      <c r="C15" s="109" t="s">
        <v>1850</v>
      </c>
      <c r="D15" s="109" t="s">
        <v>1849</v>
      </c>
      <c r="E15" s="109" t="s">
        <v>1850</v>
      </c>
      <c r="F15" s="109" t="s">
        <v>1849</v>
      </c>
      <c r="G15" s="109" t="s">
        <v>1850</v>
      </c>
      <c r="H15" s="109" t="s">
        <v>1849</v>
      </c>
      <c r="I15" s="109" t="s">
        <v>1850</v>
      </c>
    </row>
    <row r="16" spans="1:17" ht="29.25" customHeight="1">
      <c r="A16" s="64">
        <v>4</v>
      </c>
      <c r="B16" s="278" t="s">
        <v>745</v>
      </c>
      <c r="C16" s="278" t="s">
        <v>745</v>
      </c>
      <c r="D16" s="278" t="s">
        <v>745</v>
      </c>
      <c r="E16" s="278" t="s">
        <v>745</v>
      </c>
      <c r="F16" s="278" t="s">
        <v>745</v>
      </c>
      <c r="G16" s="278" t="s">
        <v>745</v>
      </c>
      <c r="H16" s="278" t="s">
        <v>745</v>
      </c>
      <c r="I16" s="278" t="s">
        <v>745</v>
      </c>
    </row>
    <row r="17" spans="1:9" ht="29.25" customHeight="1"/>
    <row r="18" spans="1:9" ht="29.25" customHeight="1">
      <c r="A18" s="420" t="s">
        <v>2040</v>
      </c>
      <c r="H18" s="689" t="s">
        <v>1837</v>
      </c>
      <c r="I18" s="689"/>
    </row>
    <row r="19" spans="1:9" ht="29.25" customHeight="1">
      <c r="A19" s="386" t="s">
        <v>1838</v>
      </c>
      <c r="B19" s="552" t="s">
        <v>1855</v>
      </c>
      <c r="C19" s="553"/>
      <c r="D19" s="755" t="s">
        <v>1856</v>
      </c>
      <c r="E19" s="755"/>
      <c r="F19" s="755" t="s">
        <v>1857</v>
      </c>
      <c r="G19" s="755"/>
      <c r="H19" s="552" t="s">
        <v>1841</v>
      </c>
      <c r="I19" s="553"/>
    </row>
    <row r="20" spans="1:9" ht="29.25" customHeight="1">
      <c r="A20" s="392" t="s">
        <v>1240</v>
      </c>
      <c r="B20" s="109" t="s">
        <v>1849</v>
      </c>
      <c r="C20" s="109" t="s">
        <v>1850</v>
      </c>
      <c r="D20" s="109" t="s">
        <v>1849</v>
      </c>
      <c r="E20" s="109" t="s">
        <v>1850</v>
      </c>
      <c r="F20" s="109" t="s">
        <v>1849</v>
      </c>
      <c r="G20" s="109" t="s">
        <v>1850</v>
      </c>
      <c r="H20" s="109" t="s">
        <v>1849</v>
      </c>
      <c r="I20" s="109" t="s">
        <v>1850</v>
      </c>
    </row>
    <row r="21" spans="1:9" ht="29.25" customHeight="1">
      <c r="A21" s="64">
        <v>4</v>
      </c>
      <c r="B21" s="278" t="s">
        <v>1642</v>
      </c>
      <c r="C21" s="393" t="s">
        <v>1642</v>
      </c>
      <c r="D21" s="278" t="s">
        <v>745</v>
      </c>
      <c r="E21" s="278" t="s">
        <v>745</v>
      </c>
      <c r="F21" s="278" t="s">
        <v>1642</v>
      </c>
      <c r="G21" s="394" t="s">
        <v>1642</v>
      </c>
      <c r="H21" s="278" t="s">
        <v>1642</v>
      </c>
      <c r="I21" s="388" t="s">
        <v>1642</v>
      </c>
    </row>
  </sheetData>
  <sheetProtection selectLockedCells="1" selectUnlockedCells="1"/>
  <mergeCells count="24">
    <mergeCell ref="H18:I18"/>
    <mergeCell ref="B19:C19"/>
    <mergeCell ref="D19:E19"/>
    <mergeCell ref="F19:G19"/>
    <mergeCell ref="H19:I19"/>
    <mergeCell ref="B14:C14"/>
    <mergeCell ref="D14:E14"/>
    <mergeCell ref="F14:G14"/>
    <mergeCell ref="H14:I14"/>
    <mergeCell ref="A4:H4"/>
    <mergeCell ref="A6:C6"/>
    <mergeCell ref="B9:C9"/>
    <mergeCell ref="D9:E9"/>
    <mergeCell ref="A13:C13"/>
    <mergeCell ref="H13:I13"/>
    <mergeCell ref="P6:Q6"/>
    <mergeCell ref="B7:M7"/>
    <mergeCell ref="N7:O9"/>
    <mergeCell ref="P7:Q9"/>
    <mergeCell ref="B8:E8"/>
    <mergeCell ref="F8:G9"/>
    <mergeCell ref="H8:I9"/>
    <mergeCell ref="J8:K9"/>
    <mergeCell ref="L8:M9"/>
  </mergeCells>
  <phoneticPr fontId="1"/>
  <pageMargins left="0.78740157480314965" right="0.19685039370078741" top="0.19685039370078741" bottom="0.39370078740157483" header="0" footer="0"/>
  <pageSetup paperSize="9" scale="86" firstPageNumber="0" orientation="landscape" horizontalDpi="300" verticalDpi="300" r:id="rId1"/>
  <headerFooter scaleWithDoc="0" alignWithMargins="0">
    <oddFooter>&amp;C&amp;"ＭＳ 明朝,標準"&amp;10－３７－</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Layout" zoomScaleNormal="100" workbookViewId="0">
      <selection sqref="A1:E1"/>
    </sheetView>
  </sheetViews>
  <sheetFormatPr defaultColWidth="9" defaultRowHeight="14.25"/>
  <cols>
    <col min="1" max="1" width="3.625" style="58" customWidth="1"/>
    <col min="2" max="2" width="8.625" style="58" customWidth="1"/>
    <col min="3" max="3" width="14.5" style="58" customWidth="1"/>
    <col min="4" max="4" width="5.75" style="58" customWidth="1"/>
    <col min="5" max="5" width="8.125" style="58" customWidth="1"/>
    <col min="6" max="6" width="10.5" style="58" customWidth="1"/>
    <col min="7" max="11" width="9.5" style="58" customWidth="1"/>
    <col min="12" max="16" width="9.75" style="58" customWidth="1"/>
    <col min="17" max="16384" width="9" style="58"/>
  </cols>
  <sheetData>
    <row r="1" spans="1:16" s="63" customFormat="1" ht="20.25" customHeight="1">
      <c r="A1" s="754" t="s">
        <v>1858</v>
      </c>
      <c r="B1" s="754"/>
      <c r="C1" s="754"/>
      <c r="D1" s="754"/>
      <c r="E1" s="754"/>
    </row>
    <row r="2" spans="1:16" s="63" customFormat="1" ht="20.25" customHeight="1">
      <c r="A2" s="772" t="s">
        <v>1859</v>
      </c>
      <c r="B2" s="772"/>
      <c r="C2" s="772"/>
      <c r="D2" s="772"/>
      <c r="E2" s="772"/>
      <c r="F2" s="772"/>
      <c r="N2" s="1023" t="s">
        <v>1860</v>
      </c>
      <c r="O2" s="1023"/>
      <c r="P2" s="1023"/>
    </row>
    <row r="3" spans="1:16" ht="23.65" customHeight="1">
      <c r="A3" s="755" t="s">
        <v>1861</v>
      </c>
      <c r="B3" s="553" t="s">
        <v>1862</v>
      </c>
      <c r="C3" s="553" t="s">
        <v>1863</v>
      </c>
      <c r="D3" s="553" t="s">
        <v>1864</v>
      </c>
      <c r="E3" s="553" t="s">
        <v>1865</v>
      </c>
      <c r="F3" s="755" t="s">
        <v>1866</v>
      </c>
      <c r="G3" s="553" t="s">
        <v>1867</v>
      </c>
      <c r="H3" s="553"/>
      <c r="I3" s="553"/>
      <c r="J3" s="553"/>
      <c r="K3" s="553"/>
      <c r="L3" s="553"/>
      <c r="M3" s="553"/>
      <c r="N3" s="553"/>
      <c r="O3" s="553"/>
      <c r="P3" s="553"/>
    </row>
    <row r="4" spans="1:16" ht="23.65" customHeight="1">
      <c r="A4" s="755"/>
      <c r="B4" s="553"/>
      <c r="C4" s="553"/>
      <c r="D4" s="553"/>
      <c r="E4" s="553"/>
      <c r="F4" s="553"/>
      <c r="G4" s="64" t="s">
        <v>1868</v>
      </c>
      <c r="H4" s="64" t="s">
        <v>1869</v>
      </c>
      <c r="I4" s="64" t="s">
        <v>1870</v>
      </c>
      <c r="J4" s="64" t="s">
        <v>1871</v>
      </c>
      <c r="K4" s="64" t="s">
        <v>1872</v>
      </c>
      <c r="L4" s="64" t="s">
        <v>1873</v>
      </c>
      <c r="M4" s="64" t="s">
        <v>1874</v>
      </c>
      <c r="N4" s="64" t="s">
        <v>1875</v>
      </c>
      <c r="O4" s="64" t="s">
        <v>1876</v>
      </c>
      <c r="P4" s="64" t="s">
        <v>1877</v>
      </c>
    </row>
    <row r="5" spans="1:16" ht="11.25" customHeight="1">
      <c r="A5" s="755" t="s">
        <v>1878</v>
      </c>
      <c r="B5" s="553" t="s">
        <v>1879</v>
      </c>
      <c r="C5" s="193"/>
      <c r="D5" s="553">
        <v>4</v>
      </c>
      <c r="E5" s="553" t="s">
        <v>1744</v>
      </c>
      <c r="F5" s="1024">
        <v>18819</v>
      </c>
      <c r="G5" s="379" t="s">
        <v>1880</v>
      </c>
      <c r="H5" s="379" t="s">
        <v>1880</v>
      </c>
      <c r="I5" s="379" t="s">
        <v>1880</v>
      </c>
      <c r="J5" s="379" t="s">
        <v>1880</v>
      </c>
      <c r="K5" s="379" t="s">
        <v>1880</v>
      </c>
      <c r="L5" s="379" t="s">
        <v>1880</v>
      </c>
      <c r="M5" s="379" t="s">
        <v>1880</v>
      </c>
      <c r="N5" s="379" t="s">
        <v>1880</v>
      </c>
      <c r="O5" s="379" t="s">
        <v>1881</v>
      </c>
      <c r="P5" s="379" t="s">
        <v>1880</v>
      </c>
    </row>
    <row r="6" spans="1:16" ht="30.75" customHeight="1">
      <c r="A6" s="755"/>
      <c r="B6" s="553"/>
      <c r="C6" s="395" t="s">
        <v>1882</v>
      </c>
      <c r="D6" s="553"/>
      <c r="E6" s="553"/>
      <c r="F6" s="1024"/>
      <c r="G6" s="396">
        <v>1593.9</v>
      </c>
      <c r="H6" s="396" t="s">
        <v>745</v>
      </c>
      <c r="I6" s="396" t="s">
        <v>745</v>
      </c>
      <c r="J6" s="397" t="s">
        <v>1883</v>
      </c>
      <c r="K6" s="397" t="s">
        <v>1884</v>
      </c>
      <c r="L6" s="396">
        <v>566</v>
      </c>
      <c r="M6" s="396">
        <v>193.2</v>
      </c>
      <c r="N6" s="396">
        <v>459.8</v>
      </c>
      <c r="O6" s="398">
        <v>43890</v>
      </c>
      <c r="P6" s="399">
        <v>29.2</v>
      </c>
    </row>
    <row r="7" spans="1:16" ht="29.25" customHeight="1">
      <c r="A7" s="755"/>
      <c r="B7" s="553"/>
      <c r="C7" s="400" t="s">
        <v>1885</v>
      </c>
      <c r="D7" s="553"/>
      <c r="E7" s="553"/>
      <c r="F7" s="1024"/>
      <c r="G7" s="401">
        <v>684.8</v>
      </c>
      <c r="H7" s="401" t="s">
        <v>745</v>
      </c>
      <c r="I7" s="401" t="s">
        <v>745</v>
      </c>
      <c r="J7" s="402" t="s">
        <v>1886</v>
      </c>
      <c r="K7" s="401" t="s">
        <v>745</v>
      </c>
      <c r="L7" s="401" t="s">
        <v>745</v>
      </c>
      <c r="M7" s="401">
        <v>159</v>
      </c>
      <c r="N7" s="402" t="s">
        <v>1887</v>
      </c>
      <c r="O7" s="403">
        <v>11550</v>
      </c>
      <c r="P7" s="404" t="s">
        <v>745</v>
      </c>
    </row>
    <row r="8" spans="1:16" ht="29.25" customHeight="1">
      <c r="A8" s="755"/>
      <c r="B8" s="553"/>
      <c r="C8" s="400" t="s">
        <v>1888</v>
      </c>
      <c r="D8" s="553"/>
      <c r="E8" s="553"/>
      <c r="F8" s="1024"/>
      <c r="G8" s="401">
        <v>835</v>
      </c>
      <c r="H8" s="401">
        <v>45.5</v>
      </c>
      <c r="I8" s="401" t="s">
        <v>745</v>
      </c>
      <c r="J8" s="402" t="s">
        <v>1889</v>
      </c>
      <c r="K8" s="401">
        <v>114.8</v>
      </c>
      <c r="L8" s="401">
        <v>175</v>
      </c>
      <c r="M8" s="401">
        <v>81</v>
      </c>
      <c r="N8" s="402" t="s">
        <v>1890</v>
      </c>
      <c r="O8" s="403">
        <v>18500</v>
      </c>
      <c r="P8" s="404" t="s">
        <v>745</v>
      </c>
    </row>
    <row r="9" spans="1:16" ht="29.25" customHeight="1">
      <c r="A9" s="755"/>
      <c r="B9" s="64" t="s">
        <v>1891</v>
      </c>
      <c r="C9" s="65" t="s">
        <v>1892</v>
      </c>
      <c r="D9" s="64">
        <v>2</v>
      </c>
      <c r="E9" s="64" t="s">
        <v>164</v>
      </c>
      <c r="F9" s="405">
        <v>18819</v>
      </c>
      <c r="G9" s="401">
        <v>1196</v>
      </c>
      <c r="H9" s="401">
        <v>110.9</v>
      </c>
      <c r="I9" s="401" t="s">
        <v>745</v>
      </c>
      <c r="J9" s="402" t="s">
        <v>1893</v>
      </c>
      <c r="K9" s="402" t="s">
        <v>1894</v>
      </c>
      <c r="L9" s="401">
        <v>559</v>
      </c>
      <c r="M9" s="401">
        <v>47.6</v>
      </c>
      <c r="N9" s="401">
        <v>301.39999999999998</v>
      </c>
      <c r="O9" s="403">
        <v>43468</v>
      </c>
      <c r="P9" s="404" t="s">
        <v>745</v>
      </c>
    </row>
    <row r="10" spans="1:16" ht="29.25" customHeight="1">
      <c r="A10" s="755"/>
      <c r="B10" s="64" t="s">
        <v>1895</v>
      </c>
      <c r="C10" s="65" t="s">
        <v>1896</v>
      </c>
      <c r="D10" s="64">
        <v>2</v>
      </c>
      <c r="E10" s="64" t="s">
        <v>164</v>
      </c>
      <c r="F10" s="405">
        <v>18946</v>
      </c>
      <c r="G10" s="401">
        <v>885.7</v>
      </c>
      <c r="H10" s="401" t="s">
        <v>745</v>
      </c>
      <c r="I10" s="401" t="s">
        <v>745</v>
      </c>
      <c r="J10" s="402" t="s">
        <v>1897</v>
      </c>
      <c r="K10" s="401">
        <v>42.9</v>
      </c>
      <c r="L10" s="401">
        <v>307.39999999999998</v>
      </c>
      <c r="M10" s="401">
        <v>117.7</v>
      </c>
      <c r="N10" s="401">
        <v>74.2</v>
      </c>
      <c r="O10" s="403">
        <v>31816</v>
      </c>
      <c r="P10" s="404">
        <v>12</v>
      </c>
    </row>
    <row r="11" spans="1:16" ht="29.25" customHeight="1">
      <c r="A11" s="755"/>
      <c r="B11" s="64" t="s">
        <v>1898</v>
      </c>
      <c r="C11" s="400" t="s">
        <v>1899</v>
      </c>
      <c r="D11" s="64">
        <v>1</v>
      </c>
      <c r="E11" s="64" t="s">
        <v>1251</v>
      </c>
      <c r="F11" s="405">
        <v>20027</v>
      </c>
      <c r="G11" s="401">
        <v>89.4</v>
      </c>
      <c r="H11" s="401" t="s">
        <v>745</v>
      </c>
      <c r="I11" s="401" t="s">
        <v>745</v>
      </c>
      <c r="J11" s="402" t="s">
        <v>1900</v>
      </c>
      <c r="K11" s="401" t="s">
        <v>745</v>
      </c>
      <c r="L11" s="401" t="s">
        <v>745</v>
      </c>
      <c r="M11" s="401" t="s">
        <v>745</v>
      </c>
      <c r="N11" s="401">
        <v>44.5</v>
      </c>
      <c r="O11" s="403">
        <v>5243</v>
      </c>
      <c r="P11" s="404" t="s">
        <v>745</v>
      </c>
    </row>
    <row r="12" spans="1:16" ht="29.25" customHeight="1">
      <c r="A12" s="755"/>
      <c r="B12" s="64" t="s">
        <v>1901</v>
      </c>
      <c r="C12" s="68" t="s">
        <v>1902</v>
      </c>
      <c r="D12" s="64">
        <v>1</v>
      </c>
      <c r="E12" s="64" t="s">
        <v>1744</v>
      </c>
      <c r="F12" s="405">
        <v>18819</v>
      </c>
      <c r="G12" s="401">
        <v>2112.9499999999998</v>
      </c>
      <c r="H12" s="401">
        <v>22</v>
      </c>
      <c r="I12" s="401">
        <v>131</v>
      </c>
      <c r="J12" s="402" t="s">
        <v>1903</v>
      </c>
      <c r="K12" s="401">
        <v>170</v>
      </c>
      <c r="L12" s="401">
        <v>303.5</v>
      </c>
      <c r="M12" s="401">
        <v>196.5</v>
      </c>
      <c r="N12" s="401">
        <v>125</v>
      </c>
      <c r="O12" s="403">
        <v>55400</v>
      </c>
      <c r="P12" s="404">
        <v>158</v>
      </c>
    </row>
    <row r="13" spans="1:16" ht="29.25" customHeight="1">
      <c r="A13" s="755"/>
      <c r="B13" s="64" t="s">
        <v>1904</v>
      </c>
      <c r="C13" s="65" t="s">
        <v>1905</v>
      </c>
      <c r="D13" s="64">
        <v>1</v>
      </c>
      <c r="E13" s="64" t="s">
        <v>1253</v>
      </c>
      <c r="F13" s="405">
        <v>18946</v>
      </c>
      <c r="G13" s="401">
        <v>149.9</v>
      </c>
      <c r="H13" s="401" t="s">
        <v>745</v>
      </c>
      <c r="I13" s="401">
        <v>80.599999999999994</v>
      </c>
      <c r="J13" s="402" t="s">
        <v>1906</v>
      </c>
      <c r="K13" s="401" t="s">
        <v>745</v>
      </c>
      <c r="L13" s="401" t="s">
        <v>745</v>
      </c>
      <c r="M13" s="401">
        <v>60</v>
      </c>
      <c r="N13" s="401">
        <v>60.3</v>
      </c>
      <c r="O13" s="403">
        <v>4433</v>
      </c>
      <c r="P13" s="404" t="s">
        <v>745</v>
      </c>
    </row>
    <row r="14" spans="1:16" ht="25.5" customHeight="1">
      <c r="A14" s="755"/>
      <c r="B14" s="64" t="s">
        <v>1907</v>
      </c>
      <c r="C14" s="68" t="s">
        <v>1908</v>
      </c>
      <c r="D14" s="64">
        <v>1</v>
      </c>
      <c r="E14" s="64" t="s">
        <v>164</v>
      </c>
      <c r="F14" s="405">
        <v>19357</v>
      </c>
      <c r="G14" s="401">
        <v>167.95</v>
      </c>
      <c r="H14" s="401" t="s">
        <v>745</v>
      </c>
      <c r="I14" s="401" t="s">
        <v>745</v>
      </c>
      <c r="J14" s="401">
        <v>39.799999999999997</v>
      </c>
      <c r="K14" s="401" t="s">
        <v>745</v>
      </c>
      <c r="L14" s="401" t="s">
        <v>745</v>
      </c>
      <c r="M14" s="401" t="s">
        <v>745</v>
      </c>
      <c r="N14" s="401">
        <v>54.7</v>
      </c>
      <c r="O14" s="403">
        <v>1448</v>
      </c>
      <c r="P14" s="404" t="s">
        <v>745</v>
      </c>
    </row>
    <row r="15" spans="1:16" ht="25.5" customHeight="1">
      <c r="A15" s="755"/>
      <c r="B15" s="64" t="s">
        <v>1909</v>
      </c>
      <c r="C15" s="65" t="s">
        <v>1910</v>
      </c>
      <c r="D15" s="64">
        <v>1</v>
      </c>
      <c r="E15" s="64" t="s">
        <v>1744</v>
      </c>
      <c r="F15" s="405">
        <v>19357</v>
      </c>
      <c r="G15" s="401">
        <v>359.2</v>
      </c>
      <c r="H15" s="401">
        <v>24</v>
      </c>
      <c r="I15" s="401" t="s">
        <v>745</v>
      </c>
      <c r="J15" s="401">
        <v>253.7</v>
      </c>
      <c r="K15" s="401" t="s">
        <v>745</v>
      </c>
      <c r="L15" s="401" t="s">
        <v>745</v>
      </c>
      <c r="M15" s="401">
        <v>227.5</v>
      </c>
      <c r="N15" s="401">
        <v>106.3</v>
      </c>
      <c r="O15" s="403">
        <v>11735</v>
      </c>
      <c r="P15" s="404" t="s">
        <v>745</v>
      </c>
    </row>
    <row r="16" spans="1:16" ht="30.75" customHeight="1">
      <c r="A16" s="755"/>
      <c r="B16" s="64" t="s">
        <v>1911</v>
      </c>
      <c r="C16" s="65" t="s">
        <v>1912</v>
      </c>
      <c r="D16" s="64">
        <v>1</v>
      </c>
      <c r="E16" s="64" t="s">
        <v>1253</v>
      </c>
      <c r="F16" s="405">
        <v>19357</v>
      </c>
      <c r="G16" s="402" t="s">
        <v>1913</v>
      </c>
      <c r="H16" s="401" t="s">
        <v>745</v>
      </c>
      <c r="I16" s="401" t="s">
        <v>745</v>
      </c>
      <c r="J16" s="401">
        <v>58.4</v>
      </c>
      <c r="K16" s="402" t="s">
        <v>1914</v>
      </c>
      <c r="L16" s="401" t="s">
        <v>745</v>
      </c>
      <c r="M16" s="401">
        <v>18</v>
      </c>
      <c r="N16" s="401">
        <v>27.5</v>
      </c>
      <c r="O16" s="403">
        <v>1400</v>
      </c>
      <c r="P16" s="404" t="s">
        <v>745</v>
      </c>
    </row>
    <row r="17" spans="1:16" ht="25.5" customHeight="1">
      <c r="A17" s="755"/>
      <c r="B17" s="64" t="s">
        <v>1915</v>
      </c>
      <c r="C17" s="400" t="s">
        <v>1916</v>
      </c>
      <c r="D17" s="64">
        <v>1</v>
      </c>
      <c r="E17" s="64" t="s">
        <v>164</v>
      </c>
      <c r="F17" s="405">
        <v>18946</v>
      </c>
      <c r="G17" s="401">
        <v>52.3</v>
      </c>
      <c r="H17" s="401" t="s">
        <v>745</v>
      </c>
      <c r="I17" s="401" t="s">
        <v>745</v>
      </c>
      <c r="J17" s="401" t="s">
        <v>745</v>
      </c>
      <c r="K17" s="401" t="s">
        <v>745</v>
      </c>
      <c r="L17" s="401" t="s">
        <v>745</v>
      </c>
      <c r="M17" s="401">
        <v>110.3</v>
      </c>
      <c r="N17" s="401">
        <v>14</v>
      </c>
      <c r="O17" s="403">
        <v>1609</v>
      </c>
      <c r="P17" s="404" t="s">
        <v>745</v>
      </c>
    </row>
    <row r="18" spans="1:16" ht="29.25" customHeight="1">
      <c r="A18" s="755"/>
      <c r="B18" s="64" t="s">
        <v>1917</v>
      </c>
      <c r="C18" s="400" t="s">
        <v>1918</v>
      </c>
      <c r="D18" s="64">
        <v>1</v>
      </c>
      <c r="E18" s="64" t="s">
        <v>1744</v>
      </c>
      <c r="F18" s="405">
        <v>18946</v>
      </c>
      <c r="G18" s="401">
        <v>749</v>
      </c>
      <c r="H18" s="401">
        <v>34</v>
      </c>
      <c r="I18" s="401" t="s">
        <v>745</v>
      </c>
      <c r="J18" s="402" t="s">
        <v>1919</v>
      </c>
      <c r="K18" s="401">
        <v>53.7</v>
      </c>
      <c r="L18" s="401" t="s">
        <v>745</v>
      </c>
      <c r="M18" s="401">
        <v>334</v>
      </c>
      <c r="N18" s="401">
        <v>76</v>
      </c>
      <c r="O18" s="403">
        <v>21607</v>
      </c>
      <c r="P18" s="404" t="s">
        <v>745</v>
      </c>
    </row>
    <row r="19" spans="1:16" ht="25.5" customHeight="1">
      <c r="A19" s="755"/>
      <c r="B19" s="64" t="s">
        <v>1920</v>
      </c>
      <c r="C19" s="68" t="s">
        <v>1921</v>
      </c>
      <c r="D19" s="64">
        <v>1</v>
      </c>
      <c r="E19" s="64" t="s">
        <v>1253</v>
      </c>
      <c r="F19" s="405">
        <v>18946</v>
      </c>
      <c r="G19" s="401">
        <v>225.7</v>
      </c>
      <c r="H19" s="401" t="s">
        <v>745</v>
      </c>
      <c r="I19" s="401" t="s">
        <v>745</v>
      </c>
      <c r="J19" s="401" t="s">
        <v>745</v>
      </c>
      <c r="K19" s="401" t="s">
        <v>745</v>
      </c>
      <c r="L19" s="401" t="s">
        <v>745</v>
      </c>
      <c r="M19" s="401">
        <v>112.6</v>
      </c>
      <c r="N19" s="401">
        <v>81.599999999999994</v>
      </c>
      <c r="O19" s="403">
        <v>5600</v>
      </c>
      <c r="P19" s="404" t="s">
        <v>745</v>
      </c>
    </row>
    <row r="20" spans="1:16" ht="30.75" customHeight="1">
      <c r="A20" s="755"/>
      <c r="B20" s="64" t="s">
        <v>1922</v>
      </c>
      <c r="C20" s="65" t="s">
        <v>1923</v>
      </c>
      <c r="D20" s="64">
        <v>1</v>
      </c>
      <c r="E20" s="64" t="s">
        <v>164</v>
      </c>
      <c r="F20" s="405">
        <v>19357</v>
      </c>
      <c r="G20" s="401">
        <v>184.5</v>
      </c>
      <c r="H20" s="401">
        <v>105</v>
      </c>
      <c r="I20" s="401" t="s">
        <v>745</v>
      </c>
      <c r="J20" s="401" t="s">
        <v>745</v>
      </c>
      <c r="K20" s="402" t="s">
        <v>1924</v>
      </c>
      <c r="L20" s="401" t="s">
        <v>745</v>
      </c>
      <c r="M20" s="401">
        <v>53</v>
      </c>
      <c r="N20" s="401">
        <v>96</v>
      </c>
      <c r="O20" s="403">
        <v>10800</v>
      </c>
      <c r="P20" s="404" t="s">
        <v>745</v>
      </c>
    </row>
    <row r="21" spans="1:16" ht="25.5" customHeight="1">
      <c r="A21" s="755"/>
      <c r="B21" s="64" t="s">
        <v>1925</v>
      </c>
      <c r="C21" s="65" t="s">
        <v>1926</v>
      </c>
      <c r="D21" s="64">
        <v>1</v>
      </c>
      <c r="E21" s="64" t="s">
        <v>164</v>
      </c>
      <c r="F21" s="405">
        <v>18819</v>
      </c>
      <c r="G21" s="401">
        <v>309.10000000000002</v>
      </c>
      <c r="H21" s="401">
        <v>20.5</v>
      </c>
      <c r="I21" s="401" t="s">
        <v>745</v>
      </c>
      <c r="J21" s="401">
        <v>195.4</v>
      </c>
      <c r="K21" s="401">
        <v>98.1</v>
      </c>
      <c r="L21" s="401" t="s">
        <v>745</v>
      </c>
      <c r="M21" s="401">
        <v>146</v>
      </c>
      <c r="N21" s="401">
        <v>115.6</v>
      </c>
      <c r="O21" s="403">
        <v>13088</v>
      </c>
      <c r="P21" s="404" t="s">
        <v>745</v>
      </c>
    </row>
    <row r="22" spans="1:16" ht="25.5" customHeight="1">
      <c r="A22" s="755"/>
      <c r="B22" s="64" t="s">
        <v>1927</v>
      </c>
      <c r="C22" s="68" t="s">
        <v>1928</v>
      </c>
      <c r="D22" s="64">
        <v>1</v>
      </c>
      <c r="E22" s="64" t="s">
        <v>164</v>
      </c>
      <c r="F22" s="405">
        <v>19168</v>
      </c>
      <c r="G22" s="401">
        <v>60.3</v>
      </c>
      <c r="H22" s="401">
        <v>147.9</v>
      </c>
      <c r="I22" s="401" t="s">
        <v>745</v>
      </c>
      <c r="J22" s="401" t="s">
        <v>745</v>
      </c>
      <c r="K22" s="401" t="s">
        <v>745</v>
      </c>
      <c r="L22" s="401" t="s">
        <v>745</v>
      </c>
      <c r="M22" s="401">
        <v>105</v>
      </c>
      <c r="N22" s="401">
        <v>67.5</v>
      </c>
      <c r="O22" s="403">
        <v>2600</v>
      </c>
      <c r="P22" s="404" t="s">
        <v>745</v>
      </c>
    </row>
    <row r="23" spans="1:16" ht="25.5" customHeight="1">
      <c r="A23" s="755" t="s">
        <v>1929</v>
      </c>
      <c r="B23" s="64" t="s">
        <v>1930</v>
      </c>
      <c r="C23" s="65" t="s">
        <v>1252</v>
      </c>
      <c r="D23" s="406" t="s">
        <v>1931</v>
      </c>
      <c r="E23" s="64" t="s">
        <v>1744</v>
      </c>
      <c r="F23" s="405">
        <v>19438</v>
      </c>
      <c r="G23" s="401">
        <v>20</v>
      </c>
      <c r="H23" s="401" t="s">
        <v>745</v>
      </c>
      <c r="I23" s="401" t="s">
        <v>745</v>
      </c>
      <c r="J23" s="401">
        <v>227.6</v>
      </c>
      <c r="K23" s="401" t="s">
        <v>745</v>
      </c>
      <c r="L23" s="401">
        <v>516</v>
      </c>
      <c r="M23" s="401">
        <v>1656.4</v>
      </c>
      <c r="N23" s="401">
        <v>72</v>
      </c>
      <c r="O23" s="403">
        <v>128776</v>
      </c>
      <c r="P23" s="404" t="s">
        <v>745</v>
      </c>
    </row>
    <row r="24" spans="1:16" ht="30" customHeight="1">
      <c r="A24" s="755"/>
      <c r="B24" s="64" t="s">
        <v>1932</v>
      </c>
      <c r="C24" s="65" t="s">
        <v>1933</v>
      </c>
      <c r="D24" s="406" t="s">
        <v>1934</v>
      </c>
      <c r="E24" s="64" t="s">
        <v>164</v>
      </c>
      <c r="F24" s="405">
        <v>19176</v>
      </c>
      <c r="G24" s="401">
        <v>1819</v>
      </c>
      <c r="H24" s="401">
        <v>50</v>
      </c>
      <c r="I24" s="401" t="s">
        <v>745</v>
      </c>
      <c r="J24" s="402" t="s">
        <v>1935</v>
      </c>
      <c r="K24" s="401" t="s">
        <v>745</v>
      </c>
      <c r="L24" s="401">
        <v>345</v>
      </c>
      <c r="M24" s="401">
        <v>379</v>
      </c>
      <c r="N24" s="401">
        <v>448</v>
      </c>
      <c r="O24" s="403">
        <v>51160</v>
      </c>
      <c r="P24" s="404" t="s">
        <v>745</v>
      </c>
    </row>
    <row r="25" spans="1:16" ht="30" customHeight="1">
      <c r="A25" s="755"/>
      <c r="B25" s="64" t="s">
        <v>1936</v>
      </c>
      <c r="C25" s="65" t="s">
        <v>1937</v>
      </c>
      <c r="D25" s="64" t="s">
        <v>164</v>
      </c>
      <c r="E25" s="64" t="s">
        <v>164</v>
      </c>
      <c r="F25" s="405">
        <v>19176</v>
      </c>
      <c r="G25" s="401">
        <v>1511.8</v>
      </c>
      <c r="H25" s="401">
        <v>62</v>
      </c>
      <c r="I25" s="401" t="s">
        <v>745</v>
      </c>
      <c r="J25" s="402" t="s">
        <v>1938</v>
      </c>
      <c r="K25" s="402" t="s">
        <v>1939</v>
      </c>
      <c r="L25" s="401">
        <v>145</v>
      </c>
      <c r="M25" s="401">
        <v>988</v>
      </c>
      <c r="N25" s="401">
        <v>337</v>
      </c>
      <c r="O25" s="403">
        <v>161610</v>
      </c>
      <c r="P25" s="404">
        <v>354</v>
      </c>
    </row>
    <row r="26" spans="1:16" ht="19.5" customHeight="1">
      <c r="A26" s="58" t="s">
        <v>1940</v>
      </c>
      <c r="L26" s="686" t="s">
        <v>1941</v>
      </c>
      <c r="M26" s="686"/>
      <c r="N26" s="686"/>
      <c r="O26" s="686"/>
      <c r="P26" s="686"/>
    </row>
  </sheetData>
  <sheetProtection selectLockedCells="1" selectUnlockedCells="1"/>
  <mergeCells count="17">
    <mergeCell ref="L26:P26"/>
    <mergeCell ref="A5:A22"/>
    <mergeCell ref="B5:B8"/>
    <mergeCell ref="D5:D8"/>
    <mergeCell ref="E5:E8"/>
    <mergeCell ref="F5:F8"/>
    <mergeCell ref="A23:A25"/>
    <mergeCell ref="A1:E1"/>
    <mergeCell ref="A2:F2"/>
    <mergeCell ref="N2:P2"/>
    <mergeCell ref="A3:A4"/>
    <mergeCell ref="B3:B4"/>
    <mergeCell ref="C3:C4"/>
    <mergeCell ref="D3:D4"/>
    <mergeCell ref="E3:E4"/>
    <mergeCell ref="F3:F4"/>
    <mergeCell ref="G3:P3"/>
  </mergeCells>
  <phoneticPr fontId="1"/>
  <pageMargins left="0.78740157480314965" right="0.39370078740157483" top="0.39370078740157483" bottom="0.39370078740157483" header="0" footer="0"/>
  <pageSetup paperSize="9" scale="80" firstPageNumber="0" orientation="landscape" r:id="rId1"/>
  <headerFooter scaleWithDoc="0" alignWithMargins="0">
    <oddFooter>&amp;C&amp;"ＭＳ 明朝,標準"&amp;10－３８－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Layout" zoomScaleNormal="100" workbookViewId="0"/>
  </sheetViews>
  <sheetFormatPr defaultColWidth="9" defaultRowHeight="14.25"/>
  <cols>
    <col min="1" max="1" width="13.875" style="407" customWidth="1"/>
    <col min="2" max="13" width="8.25" style="407" customWidth="1"/>
    <col min="14" max="15" width="9" style="407" customWidth="1"/>
    <col min="16" max="16384" width="9" style="407"/>
  </cols>
  <sheetData>
    <row r="1" spans="1:12" ht="21" customHeight="1"/>
    <row r="2" spans="1:12" ht="22.35" customHeight="1">
      <c r="A2" s="407" t="s">
        <v>1942</v>
      </c>
    </row>
    <row r="3" spans="1:12" ht="22.35" customHeight="1">
      <c r="A3" s="407" t="s">
        <v>1943</v>
      </c>
    </row>
    <row r="4" spans="1:12" ht="22.35" customHeight="1">
      <c r="A4" s="407" t="s">
        <v>1944</v>
      </c>
    </row>
    <row r="5" spans="1:12" ht="22.35" customHeight="1">
      <c r="A5" s="407" t="s">
        <v>1945</v>
      </c>
    </row>
    <row r="6" spans="1:12" ht="22.35" customHeight="1">
      <c r="A6" s="407" t="s">
        <v>1946</v>
      </c>
    </row>
    <row r="7" spans="1:12" ht="22.35" customHeight="1"/>
    <row r="8" spans="1:12" ht="22.35" customHeight="1">
      <c r="A8" s="407" t="s">
        <v>1947</v>
      </c>
    </row>
    <row r="9" spans="1:12" ht="22.35" customHeight="1">
      <c r="A9" s="407" t="s">
        <v>1948</v>
      </c>
    </row>
    <row r="10" spans="1:12" ht="22.35" customHeight="1">
      <c r="A10" s="407" t="s">
        <v>1949</v>
      </c>
    </row>
    <row r="11" spans="1:12" ht="22.35" customHeight="1">
      <c r="A11" s="618" t="s">
        <v>1950</v>
      </c>
      <c r="B11" s="618"/>
      <c r="C11" s="618" t="s">
        <v>1951</v>
      </c>
      <c r="D11" s="618"/>
      <c r="E11" s="618"/>
      <c r="F11" s="618"/>
      <c r="G11" s="618" t="s">
        <v>1952</v>
      </c>
      <c r="H11" s="618"/>
      <c r="I11" s="618"/>
      <c r="J11" s="618" t="s">
        <v>1953</v>
      </c>
      <c r="K11" s="618"/>
      <c r="L11" s="618"/>
    </row>
    <row r="12" spans="1:12" ht="22.35" customHeight="1">
      <c r="A12" s="618" t="s">
        <v>1954</v>
      </c>
      <c r="B12" s="618"/>
      <c r="C12" s="618" t="s">
        <v>1955</v>
      </c>
      <c r="D12" s="618"/>
      <c r="E12" s="618"/>
      <c r="F12" s="618"/>
      <c r="G12" s="618" t="s">
        <v>1956</v>
      </c>
      <c r="H12" s="618"/>
      <c r="I12" s="618"/>
      <c r="J12" s="618" t="s">
        <v>1957</v>
      </c>
      <c r="K12" s="618"/>
      <c r="L12" s="618"/>
    </row>
    <row r="13" spans="1:12" ht="22.35" customHeight="1">
      <c r="A13" s="618" t="s">
        <v>1958</v>
      </c>
      <c r="B13" s="618"/>
      <c r="C13" s="618" t="s">
        <v>1959</v>
      </c>
      <c r="D13" s="618"/>
      <c r="E13" s="618"/>
      <c r="F13" s="618"/>
      <c r="G13" s="618" t="s">
        <v>1892</v>
      </c>
      <c r="H13" s="618"/>
      <c r="I13" s="618"/>
      <c r="J13" s="618" t="s">
        <v>1957</v>
      </c>
      <c r="K13" s="618"/>
      <c r="L13" s="618"/>
    </row>
    <row r="14" spans="1:12" ht="22.35" customHeight="1">
      <c r="A14" s="618" t="s">
        <v>1958</v>
      </c>
      <c r="B14" s="618"/>
      <c r="C14" s="618" t="s">
        <v>1960</v>
      </c>
      <c r="D14" s="618"/>
      <c r="E14" s="618"/>
      <c r="F14" s="618"/>
      <c r="G14" s="618" t="s">
        <v>1961</v>
      </c>
      <c r="H14" s="618"/>
      <c r="I14" s="618"/>
      <c r="J14" s="618" t="s">
        <v>1962</v>
      </c>
      <c r="K14" s="618"/>
      <c r="L14" s="618"/>
    </row>
    <row r="15" spans="1:12" ht="22.35" customHeight="1">
      <c r="A15" s="618" t="s">
        <v>1963</v>
      </c>
      <c r="B15" s="618"/>
      <c r="C15" s="618" t="s">
        <v>1964</v>
      </c>
      <c r="D15" s="618"/>
      <c r="E15" s="618"/>
      <c r="F15" s="618"/>
      <c r="G15" s="618" t="s">
        <v>1965</v>
      </c>
      <c r="H15" s="618"/>
      <c r="I15" s="618"/>
      <c r="J15" s="618" t="s">
        <v>1957</v>
      </c>
      <c r="K15" s="618"/>
      <c r="L15" s="618"/>
    </row>
    <row r="16" spans="1:12" ht="22.35" customHeight="1">
      <c r="A16" s="618" t="s">
        <v>1963</v>
      </c>
      <c r="B16" s="618"/>
      <c r="C16" s="618" t="s">
        <v>1966</v>
      </c>
      <c r="D16" s="618"/>
      <c r="E16" s="618"/>
      <c r="F16" s="618"/>
      <c r="G16" s="618" t="s">
        <v>1967</v>
      </c>
      <c r="H16" s="618"/>
      <c r="I16" s="618"/>
      <c r="J16" s="618" t="s">
        <v>1968</v>
      </c>
      <c r="K16" s="618"/>
      <c r="L16" s="618"/>
    </row>
    <row r="17" spans="1:12" ht="22.35" customHeight="1">
      <c r="A17" s="618" t="s">
        <v>1963</v>
      </c>
      <c r="B17" s="618"/>
      <c r="C17" s="618" t="s">
        <v>1969</v>
      </c>
      <c r="D17" s="618"/>
      <c r="E17" s="618"/>
      <c r="F17" s="618"/>
      <c r="G17" s="618" t="s">
        <v>1970</v>
      </c>
      <c r="H17" s="618"/>
      <c r="I17" s="618"/>
      <c r="J17" s="618" t="s">
        <v>1962</v>
      </c>
      <c r="K17" s="618"/>
      <c r="L17" s="618"/>
    </row>
    <row r="18" spans="1:12" ht="22.35" customHeight="1"/>
    <row r="19" spans="1:12" ht="22.35" customHeight="1">
      <c r="A19" s="407" t="s">
        <v>1971</v>
      </c>
    </row>
    <row r="20" spans="1:12" ht="22.35" customHeight="1">
      <c r="A20" s="408" t="s">
        <v>1972</v>
      </c>
    </row>
    <row r="21" spans="1:12" ht="22.35" customHeight="1">
      <c r="A21" s="407" t="s">
        <v>1973</v>
      </c>
    </row>
    <row r="22" spans="1:12" ht="22.35" customHeight="1">
      <c r="A22" s="1026" t="s">
        <v>1974</v>
      </c>
      <c r="B22" s="1026"/>
      <c r="C22" s="1026"/>
      <c r="D22" s="618" t="s">
        <v>1975</v>
      </c>
      <c r="E22" s="618"/>
      <c r="F22" s="618"/>
      <c r="G22" s="618"/>
      <c r="H22" s="618" t="s">
        <v>1976</v>
      </c>
      <c r="I22" s="618"/>
      <c r="J22" s="618"/>
      <c r="K22" s="618"/>
    </row>
    <row r="23" spans="1:12" ht="22.35" customHeight="1">
      <c r="A23" s="1025" t="s">
        <v>1977</v>
      </c>
      <c r="B23" s="1025"/>
      <c r="C23" s="1025"/>
      <c r="D23" s="618" t="s">
        <v>1978</v>
      </c>
      <c r="E23" s="618"/>
      <c r="F23" s="618"/>
      <c r="G23" s="618"/>
      <c r="H23" s="618" t="s">
        <v>1979</v>
      </c>
      <c r="I23" s="618"/>
      <c r="J23" s="618"/>
      <c r="K23" s="618"/>
    </row>
  </sheetData>
  <mergeCells count="34">
    <mergeCell ref="A23:C23"/>
    <mergeCell ref="D23:G23"/>
    <mergeCell ref="H23:K23"/>
    <mergeCell ref="A17:B17"/>
    <mergeCell ref="C17:F17"/>
    <mergeCell ref="G17:I17"/>
    <mergeCell ref="J17:L17"/>
    <mergeCell ref="A22:C22"/>
    <mergeCell ref="D22:G22"/>
    <mergeCell ref="H22:K22"/>
    <mergeCell ref="A15:B15"/>
    <mergeCell ref="C15:F15"/>
    <mergeCell ref="G15:I15"/>
    <mergeCell ref="J15:L15"/>
    <mergeCell ref="A16:B16"/>
    <mergeCell ref="C16:F16"/>
    <mergeCell ref="G16:I16"/>
    <mergeCell ref="J16:L16"/>
    <mergeCell ref="A13:B13"/>
    <mergeCell ref="C13:F13"/>
    <mergeCell ref="G13:I13"/>
    <mergeCell ref="J13:L13"/>
    <mergeCell ref="A14:B14"/>
    <mergeCell ref="C14:F14"/>
    <mergeCell ref="G14:I14"/>
    <mergeCell ref="J14:L14"/>
    <mergeCell ref="A11:B11"/>
    <mergeCell ref="C11:F11"/>
    <mergeCell ref="G11:I11"/>
    <mergeCell ref="J11:L11"/>
    <mergeCell ref="A12:B12"/>
    <mergeCell ref="C12:F12"/>
    <mergeCell ref="G12:I12"/>
    <mergeCell ref="J12:L12"/>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view="pageLayout" zoomScaleNormal="100" workbookViewId="0"/>
  </sheetViews>
  <sheetFormatPr defaultColWidth="9" defaultRowHeight="14.25"/>
  <cols>
    <col min="1" max="1" width="9" style="407" customWidth="1"/>
    <col min="2" max="2" width="11.125" style="407" customWidth="1"/>
    <col min="3" max="14" width="8.5" style="407" customWidth="1"/>
    <col min="15" max="15" width="1.75" style="407" customWidth="1"/>
    <col min="16" max="16" width="7.125" style="407" customWidth="1"/>
    <col min="17" max="16384" width="9" style="407"/>
  </cols>
  <sheetData>
    <row r="2" spans="1:14" ht="18.95" customHeight="1">
      <c r="A2" s="407" t="s">
        <v>1980</v>
      </c>
    </row>
    <row r="3" spans="1:14" ht="18.95" customHeight="1">
      <c r="A3" s="407" t="s">
        <v>1981</v>
      </c>
    </row>
    <row r="4" spans="1:14" ht="18.95" customHeight="1">
      <c r="A4" s="407" t="s">
        <v>1982</v>
      </c>
    </row>
    <row r="5" spans="1:14" ht="18.95" customHeight="1">
      <c r="A5" s="618"/>
      <c r="B5" s="618"/>
      <c r="C5" s="1027" t="s">
        <v>1983</v>
      </c>
      <c r="D5" s="1028"/>
      <c r="E5" s="618" t="s">
        <v>1984</v>
      </c>
      <c r="F5" s="618"/>
      <c r="G5" s="618" t="s">
        <v>1985</v>
      </c>
      <c r="H5" s="618"/>
      <c r="I5" s="618" t="s">
        <v>1986</v>
      </c>
      <c r="J5" s="618"/>
    </row>
    <row r="6" spans="1:14" ht="18.95" customHeight="1">
      <c r="A6" s="618" t="s">
        <v>1987</v>
      </c>
      <c r="B6" s="618"/>
      <c r="C6" s="1031" t="s">
        <v>891</v>
      </c>
      <c r="D6" s="1031"/>
      <c r="E6" s="1031" t="s">
        <v>1988</v>
      </c>
      <c r="F6" s="1031"/>
      <c r="G6" s="1031" t="s">
        <v>1989</v>
      </c>
      <c r="H6" s="1031"/>
      <c r="I6" s="1031" t="s">
        <v>1990</v>
      </c>
      <c r="J6" s="1031"/>
    </row>
    <row r="7" spans="1:14" ht="18.95" customHeight="1"/>
    <row r="8" spans="1:14" ht="18.95" customHeight="1">
      <c r="A8" s="407" t="s">
        <v>1991</v>
      </c>
    </row>
    <row r="9" spans="1:14" ht="18.95" customHeight="1">
      <c r="A9" s="407" t="s">
        <v>1992</v>
      </c>
    </row>
    <row r="10" spans="1:14" ht="18.95" customHeight="1">
      <c r="A10" s="407" t="s">
        <v>1993</v>
      </c>
    </row>
    <row r="11" spans="1:14" ht="18.95" customHeight="1">
      <c r="A11" s="1029" t="s">
        <v>1994</v>
      </c>
      <c r="B11" s="1030"/>
      <c r="C11" s="618" t="s">
        <v>1995</v>
      </c>
      <c r="D11" s="618"/>
      <c r="E11" s="618"/>
      <c r="F11" s="618"/>
      <c r="G11" s="618" t="s">
        <v>1996</v>
      </c>
      <c r="H11" s="618"/>
      <c r="I11" s="618"/>
      <c r="J11" s="618"/>
      <c r="K11" s="618" t="s">
        <v>1997</v>
      </c>
      <c r="L11" s="618"/>
      <c r="M11" s="618"/>
      <c r="N11" s="618"/>
    </row>
    <row r="12" spans="1:14" ht="18.95" customHeight="1">
      <c r="A12" s="1032" t="s">
        <v>1998</v>
      </c>
      <c r="B12" s="1033"/>
      <c r="C12" s="409" t="s">
        <v>1999</v>
      </c>
      <c r="D12" s="409" t="s">
        <v>2000</v>
      </c>
      <c r="E12" s="409" t="s">
        <v>2001</v>
      </c>
      <c r="F12" s="409" t="s">
        <v>2002</v>
      </c>
      <c r="G12" s="409" t="s">
        <v>1999</v>
      </c>
      <c r="H12" s="409" t="s">
        <v>2000</v>
      </c>
      <c r="I12" s="409" t="s">
        <v>2001</v>
      </c>
      <c r="J12" s="409" t="s">
        <v>2002</v>
      </c>
      <c r="K12" s="409" t="s">
        <v>1999</v>
      </c>
      <c r="L12" s="409" t="s">
        <v>2000</v>
      </c>
      <c r="M12" s="409" t="s">
        <v>2001</v>
      </c>
      <c r="N12" s="409" t="s">
        <v>2002</v>
      </c>
    </row>
    <row r="13" spans="1:14" ht="18.95" customHeight="1">
      <c r="A13" s="618" t="s">
        <v>2003</v>
      </c>
      <c r="B13" s="618"/>
      <c r="C13" s="410" t="s">
        <v>871</v>
      </c>
      <c r="D13" s="410" t="s">
        <v>852</v>
      </c>
      <c r="E13" s="410" t="s">
        <v>2004</v>
      </c>
      <c r="F13" s="410" t="s">
        <v>2005</v>
      </c>
      <c r="G13" s="410" t="s">
        <v>913</v>
      </c>
      <c r="H13" s="410" t="s">
        <v>892</v>
      </c>
      <c r="I13" s="410" t="s">
        <v>906</v>
      </c>
      <c r="J13" s="410" t="s">
        <v>904</v>
      </c>
      <c r="K13" s="410" t="s">
        <v>895</v>
      </c>
      <c r="L13" s="410" t="s">
        <v>892</v>
      </c>
      <c r="M13" s="410" t="s">
        <v>913</v>
      </c>
      <c r="N13" s="410" t="s">
        <v>906</v>
      </c>
    </row>
    <row r="14" spans="1:14" ht="18.95" customHeight="1">
      <c r="A14" s="618" t="s">
        <v>2006</v>
      </c>
      <c r="B14" s="618"/>
      <c r="C14" s="410" t="s">
        <v>2007</v>
      </c>
      <c r="D14" s="410" t="s">
        <v>854</v>
      </c>
      <c r="E14" s="410" t="s">
        <v>2008</v>
      </c>
      <c r="F14" s="410" t="s">
        <v>2005</v>
      </c>
      <c r="G14" s="410" t="s">
        <v>857</v>
      </c>
      <c r="H14" s="410" t="s">
        <v>913</v>
      </c>
      <c r="I14" s="410" t="s">
        <v>913</v>
      </c>
      <c r="J14" s="410" t="s">
        <v>2009</v>
      </c>
      <c r="K14" s="410" t="s">
        <v>2010</v>
      </c>
      <c r="L14" s="410" t="s">
        <v>906</v>
      </c>
      <c r="M14" s="410" t="s">
        <v>857</v>
      </c>
      <c r="N14" s="410" t="s">
        <v>2009</v>
      </c>
    </row>
    <row r="15" spans="1:14" ht="18.95" customHeight="1">
      <c r="A15" s="618" t="s">
        <v>2011</v>
      </c>
      <c r="B15" s="618"/>
      <c r="C15" s="410" t="s">
        <v>2009</v>
      </c>
      <c r="D15" s="410" t="s">
        <v>913</v>
      </c>
      <c r="E15" s="410" t="s">
        <v>2010</v>
      </c>
      <c r="F15" s="410" t="s">
        <v>2010</v>
      </c>
      <c r="G15" s="410" t="s">
        <v>2012</v>
      </c>
      <c r="H15" s="410" t="s">
        <v>2012</v>
      </c>
      <c r="I15" s="410" t="s">
        <v>906</v>
      </c>
      <c r="J15" s="410" t="s">
        <v>892</v>
      </c>
      <c r="K15" s="410" t="s">
        <v>906</v>
      </c>
      <c r="L15" s="410" t="s">
        <v>892</v>
      </c>
      <c r="M15" s="410" t="s">
        <v>893</v>
      </c>
      <c r="N15" s="410" t="s">
        <v>2012</v>
      </c>
    </row>
    <row r="16" spans="1:14" ht="18.95" customHeight="1">
      <c r="A16" s="618" t="s">
        <v>2013</v>
      </c>
      <c r="B16" s="618"/>
      <c r="C16" s="410" t="s">
        <v>2014</v>
      </c>
      <c r="D16" s="410" t="s">
        <v>893</v>
      </c>
      <c r="E16" s="410" t="s">
        <v>857</v>
      </c>
      <c r="F16" s="410" t="s">
        <v>2015</v>
      </c>
      <c r="G16" s="410" t="s">
        <v>2009</v>
      </c>
      <c r="H16" s="410" t="s">
        <v>913</v>
      </c>
      <c r="I16" s="410" t="s">
        <v>2009</v>
      </c>
      <c r="J16" s="410" t="s">
        <v>852</v>
      </c>
      <c r="K16" s="410" t="s">
        <v>854</v>
      </c>
      <c r="L16" s="410" t="s">
        <v>913</v>
      </c>
      <c r="M16" s="410" t="s">
        <v>852</v>
      </c>
      <c r="N16" s="410" t="s">
        <v>854</v>
      </c>
    </row>
    <row r="17" spans="1:14" ht="18.95" customHeight="1">
      <c r="A17" s="618" t="s">
        <v>2016</v>
      </c>
      <c r="B17" s="618"/>
      <c r="C17" s="410" t="s">
        <v>892</v>
      </c>
      <c r="D17" s="410" t="s">
        <v>892</v>
      </c>
      <c r="E17" s="410" t="s">
        <v>895</v>
      </c>
      <c r="F17" s="410" t="s">
        <v>892</v>
      </c>
      <c r="G17" s="410" t="s">
        <v>2012</v>
      </c>
      <c r="H17" s="410" t="s">
        <v>892</v>
      </c>
      <c r="I17" s="410" t="s">
        <v>2012</v>
      </c>
      <c r="J17" s="410" t="s">
        <v>2012</v>
      </c>
      <c r="K17" s="410" t="s">
        <v>2012</v>
      </c>
      <c r="L17" s="410" t="s">
        <v>2012</v>
      </c>
      <c r="M17" s="410" t="s">
        <v>2012</v>
      </c>
      <c r="N17" s="410" t="s">
        <v>2012</v>
      </c>
    </row>
    <row r="18" spans="1:14" ht="18.95" customHeight="1">
      <c r="A18" s="618" t="s">
        <v>2017</v>
      </c>
      <c r="B18" s="618"/>
      <c r="C18" s="410" t="s">
        <v>904</v>
      </c>
      <c r="D18" s="410" t="s">
        <v>895</v>
      </c>
      <c r="E18" s="410" t="s">
        <v>2009</v>
      </c>
      <c r="F18" s="410" t="s">
        <v>906</v>
      </c>
      <c r="G18" s="410" t="s">
        <v>2012</v>
      </c>
      <c r="H18" s="410" t="s">
        <v>2012</v>
      </c>
      <c r="I18" s="410" t="s">
        <v>2012</v>
      </c>
      <c r="J18" s="410" t="s">
        <v>2012</v>
      </c>
      <c r="K18" s="410" t="s">
        <v>2012</v>
      </c>
      <c r="L18" s="410" t="s">
        <v>892</v>
      </c>
      <c r="M18" s="410" t="s">
        <v>2012</v>
      </c>
      <c r="N18" s="410" t="s">
        <v>2012</v>
      </c>
    </row>
    <row r="19" spans="1:14" ht="18.95" customHeight="1">
      <c r="A19" s="618" t="s">
        <v>200</v>
      </c>
      <c r="B19" s="618"/>
      <c r="C19" s="410" t="s">
        <v>2018</v>
      </c>
      <c r="D19" s="410" t="s">
        <v>2019</v>
      </c>
      <c r="E19" s="410" t="s">
        <v>2020</v>
      </c>
      <c r="F19" s="410" t="s">
        <v>2021</v>
      </c>
      <c r="G19" s="410" t="s">
        <v>871</v>
      </c>
      <c r="H19" s="410" t="s">
        <v>898</v>
      </c>
      <c r="I19" s="410" t="s">
        <v>517</v>
      </c>
      <c r="J19" s="410" t="s">
        <v>899</v>
      </c>
      <c r="K19" s="410" t="s">
        <v>2022</v>
      </c>
      <c r="L19" s="410" t="s">
        <v>854</v>
      </c>
      <c r="M19" s="410" t="s">
        <v>890</v>
      </c>
      <c r="N19" s="410" t="s">
        <v>2005</v>
      </c>
    </row>
    <row r="20" spans="1:14" ht="18.95" customHeight="1"/>
    <row r="21" spans="1:14" ht="18.95" customHeight="1">
      <c r="A21" s="407" t="s">
        <v>2023</v>
      </c>
    </row>
    <row r="22" spans="1:14" ht="18.95" customHeight="1">
      <c r="A22" s="407" t="s">
        <v>2024</v>
      </c>
    </row>
    <row r="23" spans="1:14" ht="18.95" customHeight="1">
      <c r="A23" s="407" t="s">
        <v>2025</v>
      </c>
    </row>
    <row r="24" spans="1:14" ht="18.95" customHeight="1">
      <c r="A24" s="407" t="s">
        <v>2026</v>
      </c>
    </row>
    <row r="25" spans="1:14" ht="18.95" customHeight="1">
      <c r="A25" s="618" t="s">
        <v>2027</v>
      </c>
      <c r="B25" s="618"/>
      <c r="C25" s="409" t="s">
        <v>1999</v>
      </c>
      <c r="D25" s="409" t="s">
        <v>2028</v>
      </c>
      <c r="E25" s="409" t="s">
        <v>2001</v>
      </c>
      <c r="F25" s="409" t="s">
        <v>2002</v>
      </c>
    </row>
    <row r="26" spans="1:14" ht="18.95" customHeight="1">
      <c r="A26" s="618" t="s">
        <v>2029</v>
      </c>
      <c r="B26" s="618"/>
      <c r="C26" s="410" t="s">
        <v>913</v>
      </c>
      <c r="D26" s="410" t="s">
        <v>893</v>
      </c>
      <c r="E26" s="410" t="s">
        <v>893</v>
      </c>
      <c r="F26" s="410" t="s">
        <v>893</v>
      </c>
    </row>
    <row r="27" spans="1:14" ht="18.95" customHeight="1">
      <c r="A27" s="618" t="s">
        <v>2030</v>
      </c>
      <c r="B27" s="618"/>
      <c r="C27" s="410" t="s">
        <v>2031</v>
      </c>
      <c r="D27" s="410" t="s">
        <v>2032</v>
      </c>
      <c r="E27" s="410" t="s">
        <v>2032</v>
      </c>
      <c r="F27" s="410" t="s">
        <v>1990</v>
      </c>
    </row>
    <row r="28" spans="1:14" ht="18.95" customHeight="1">
      <c r="A28" s="618" t="s">
        <v>2033</v>
      </c>
      <c r="B28" s="618"/>
      <c r="C28" s="410" t="s">
        <v>913</v>
      </c>
      <c r="D28" s="410" t="s">
        <v>913</v>
      </c>
      <c r="E28" s="410" t="s">
        <v>913</v>
      </c>
      <c r="F28" s="410" t="s">
        <v>913</v>
      </c>
    </row>
  </sheetData>
  <mergeCells count="26">
    <mergeCell ref="A28:B28"/>
    <mergeCell ref="A14:B14"/>
    <mergeCell ref="A15:B15"/>
    <mergeCell ref="A16:B16"/>
    <mergeCell ref="A17:B17"/>
    <mergeCell ref="A18:B18"/>
    <mergeCell ref="A19:B19"/>
    <mergeCell ref="K11:N11"/>
    <mergeCell ref="A12:B12"/>
    <mergeCell ref="A25:B25"/>
    <mergeCell ref="A26:B26"/>
    <mergeCell ref="A27:B27"/>
    <mergeCell ref="A13:B13"/>
    <mergeCell ref="A5:B5"/>
    <mergeCell ref="C5:D5"/>
    <mergeCell ref="E5:F5"/>
    <mergeCell ref="G5:H5"/>
    <mergeCell ref="A11:B11"/>
    <mergeCell ref="C11:F11"/>
    <mergeCell ref="G11:J11"/>
    <mergeCell ref="I5:J5"/>
    <mergeCell ref="A6:B6"/>
    <mergeCell ref="C6:D6"/>
    <mergeCell ref="E6:F6"/>
    <mergeCell ref="G6:H6"/>
    <mergeCell ref="I6:J6"/>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明朝,標準"&amp;10－４０－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2023-08-21T06:19:29Z</dcterms:modified>
</cp:coreProperties>
</file>