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6225" windowWidth="19230" windowHeight="628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Z10" i="4" s="1"/>
  <c r="O6" i="5"/>
  <c r="N6" i="5"/>
  <c r="M6" i="5"/>
  <c r="B10" i="4" s="1"/>
  <c r="L6" i="5"/>
  <c r="Z8" i="4" s="1"/>
  <c r="K6" i="5"/>
  <c r="R8" i="4" s="1"/>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Q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<sst xmlns="http://schemas.openxmlformats.org/spreadsheetml/2006/main" count="217" uniqueCount="107">
  <si>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</si>
  <si>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</si>
  <si>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</si>
  <si>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</si>
  <si>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</si>
  <si>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</si>
  <si>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</si>
  <si>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</si>
  <si>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</si>
  <si>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</si>
  <si>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</si>
  <si>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</si>
  <si>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</si>
  <si>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</si>
  <si>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</si>
  <si>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</si>
  <si>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</si>
  <si>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</si>
  <si>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</si>
  <si>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</si>
  <si>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</si>
  <si>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</si>
  <si>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</si>
  <si>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</si>
  <si>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</si>
  <si>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</si>
  <si>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</si>
  <si>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</si>
  <si>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</si>
  <si>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</si>
  <si>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</si>
  <si>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</si>
  <si>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</si>
  <si>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</si>
  <si>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</si>
  <si>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</si>
  <si>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</si>
  <si>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</si>
  <si>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</si>
  <si>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</si>
  <si>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</si>
  <si>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</si>
  <si>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</si>
  <si>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</si>
  <si>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</si>
  <si>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</si>
  <si>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</si>
  <si>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</si>
  <si>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</si>
  <si>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</si>
  <si>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</si>
  <si>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</si>
  <si>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</si>
  <si>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</si>
  <si>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</si>
  <si>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</si>
  <si>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</si>
  <si>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</si>
  <si>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</si>
  <si>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</si>
  <si>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</si>
  <si>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</si>
  <si>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</si>
  <si>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</si>
  <si>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</si>
  <si>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</si>
  <si>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</si>
  <si>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</si>
  <si>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</si>
  <si>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</si>
  <si>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</si>
  <si>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</si>
  <si>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</si>
  <si>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</si>
  <si>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</si>
  <si>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</si>
  <si>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</si>
  <si>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</si>
  <si>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</si>
  <si>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</si>
  <si>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</si>
  <si>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</si>
  <si>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</si>
  <si>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</si>
  <si>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</si>
  <si>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</si>
  <si>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</si>
  <si>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</si>
  <si>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</si>
  <si>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</si>
  <si>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</si>
  <si>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</si>
  <si>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</si>
  <si>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山形県　米沢市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</si>
  <si>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</si>
  <si>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</si>
  <si>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</si>
  <si>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</si>
  <si>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</si>
  <si>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</si>
  <si>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</si>
  <si>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</si>
  <si>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</si>
  <si>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</si>
  <si>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①経常収支比率：類似団体平均値と比較して高水準で推移している。
②累積欠損金比率：累積欠損金は発生していない。
③流動比率：平成26年度は同年度の公営企業会計制度改正の影響により落ち込み、その後安定して推移している。
④企業債残高対給水収益比率：類似団体平均値と比較して低い比率で推移しており、順調に企業債の償還が進んでいる。
⑤料金回収率：高い水準を維持しているといえる。
⑥給水原価：平成26年度は同年度の公営企業会計制度改正の影響により落ち込み、減少傾向にはあるが、依然として類似団体平均を比較して高い状況にある。
⑦施設利用率：類似団体平均値と比較して高水準だが、給水水量の減少に伴い、減少傾向に推移している。
⑧有収率：類似団体平均値よりも低い数値となっているが、老朽管更新工事や計画的な漏水調査の実施により増加している。</t>
    <phoneticPr fontId="4"/>
  </si>
  <si>
    <t>①有形固定資産減価償却率：類似団体平均値と同じ水準にあるが、老朽化した設備を着実に更新していく必要がある。
②管路経年化率：類似団体と比較して低い数値にあるが、今後、第６次・第７次拡張事業で布設された管が一斉に老朽化するため、大幅に経年化率が上昇する状況にある。
③管路更新率：類似団体と比較して低い数値にある。これは収益が減少し、思うように予算が確保できないなどの理由があるが、アセットマネジメントの活用や管網計画の見直しによるダウンサイジング等により効果的な更新計画が必要である。</t>
    <phoneticPr fontId="4"/>
  </si>
  <si>
    <t>　近年の経営の健全性は保たれた状態が続いてきたが、今後は、人口減少傾向等による給水収益の減少、老朽管の更新と水道施設の維持及び更新に備え、より一層の経営基盤の強化に向けた対策が必要である。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</si>
</sst>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0.91</c:v>
                </c:pt>
                <c:pt idx="1">
                  <c:v>0.75</c:v>
                </c:pt>
                <c:pt idx="2">
                  <c:v>0.76</c:v>
                </c:pt>
                <c:pt idx="3">
                  <c:v>0.41</c:v>
                </c:pt>
                <c:pt idx="4">
                  <c:v>0.55000000000000004</c:v>
                </c:pt>
              </c:numCache>
            </c:numRef>
          </c:val>
        </c:ser>
        <c:dLbls>
          <c:showLegendKey val="0"/>
          <c:showVal val="0"/>
          <c:showCatName val="0"/>
          <c:showSerName val="0"/>
          <c:showPercent val="0"/>
          <c:showBubbleSize val="0"/>
        </c:dLbls>
        <c:gapWidth val="150"/>
        <c:axId val="35180544"/>
        <c:axId val="3518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35180544"/>
        <c:axId val="35182464"/>
      </c:lineChart>
      <c:dateAx>
        <c:axId val="35180544"/>
        <c:scaling>
          <c:orientation val="minMax"/>
        </c:scaling>
        <c:delete val="1"/>
        <c:axPos val="b"/>
        <c:numFmt formatCode="ge" sourceLinked="1"/>
        <c:majorTickMark val="none"/>
        <c:minorTickMark val="none"/>
        <c:tickLblPos val="none"/>
        <c:crossAx val="35182464"/>
        <c:crosses val="autoZero"/>
        <c:auto val="1"/>
        <c:lblOffset val="100"/>
        <c:baseTimeUnit val="years"/>
      </c:dateAx>
      <c:valAx>
        <c:axId val="3518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8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72.17</c:v>
                </c:pt>
                <c:pt idx="1">
                  <c:v>72.25</c:v>
                </c:pt>
                <c:pt idx="2">
                  <c:v>70.63</c:v>
                </c:pt>
                <c:pt idx="3">
                  <c:v>71.040000000000006</c:v>
                </c:pt>
                <c:pt idx="4">
                  <c:v>69.11</c:v>
                </c:pt>
              </c:numCache>
            </c:numRef>
          </c:val>
        </c:ser>
        <c:dLbls>
          <c:showLegendKey val="0"/>
          <c:showVal val="0"/>
          <c:showCatName val="0"/>
          <c:showSerName val="0"/>
          <c:showPercent val="0"/>
          <c:showBubbleSize val="0"/>
        </c:dLbls>
        <c:gapWidth val="150"/>
        <c:axId val="39330560"/>
        <c:axId val="3933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39330560"/>
        <c:axId val="39332480"/>
      </c:lineChart>
      <c:dateAx>
        <c:axId val="39330560"/>
        <c:scaling>
          <c:orientation val="minMax"/>
        </c:scaling>
        <c:delete val="1"/>
        <c:axPos val="b"/>
        <c:numFmt formatCode="ge" sourceLinked="1"/>
        <c:majorTickMark val="none"/>
        <c:minorTickMark val="none"/>
        <c:tickLblPos val="none"/>
        <c:crossAx val="39332480"/>
        <c:crosses val="autoZero"/>
        <c:auto val="1"/>
        <c:lblOffset val="100"/>
        <c:baseTimeUnit val="years"/>
      </c:dateAx>
      <c:valAx>
        <c:axId val="3933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3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83.34</c:v>
                </c:pt>
                <c:pt idx="1">
                  <c:v>85.12</c:v>
                </c:pt>
                <c:pt idx="2">
                  <c:v>86.89</c:v>
                </c:pt>
                <c:pt idx="3">
                  <c:v>85.77</c:v>
                </c:pt>
                <c:pt idx="4">
                  <c:v>87.14</c:v>
                </c:pt>
              </c:numCache>
            </c:numRef>
          </c:val>
        </c:ser>
        <c:dLbls>
          <c:showLegendKey val="0"/>
          <c:showVal val="0"/>
          <c:showCatName val="0"/>
          <c:showSerName val="0"/>
          <c:showPercent val="0"/>
          <c:showBubbleSize val="0"/>
        </c:dLbls>
        <c:gapWidth val="150"/>
        <c:axId val="39370752"/>
        <c:axId val="3937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39370752"/>
        <c:axId val="39372672"/>
      </c:lineChart>
      <c:dateAx>
        <c:axId val="39370752"/>
        <c:scaling>
          <c:orientation val="minMax"/>
        </c:scaling>
        <c:delete val="1"/>
        <c:axPos val="b"/>
        <c:numFmt formatCode="ge" sourceLinked="1"/>
        <c:majorTickMark val="none"/>
        <c:minorTickMark val="none"/>
        <c:tickLblPos val="none"/>
        <c:crossAx val="39372672"/>
        <c:crosses val="autoZero"/>
        <c:auto val="1"/>
        <c:lblOffset val="100"/>
        <c:baseTimeUnit val="years"/>
      </c:dateAx>
      <c:valAx>
        <c:axId val="3937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7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121.57</c:v>
                </c:pt>
                <c:pt idx="1">
                  <c:v>124.92</c:v>
                </c:pt>
                <c:pt idx="2">
                  <c:v>125.34</c:v>
                </c:pt>
                <c:pt idx="3">
                  <c:v>125.6</c:v>
                </c:pt>
                <c:pt idx="4">
                  <c:v>123.83</c:v>
                </c:pt>
              </c:numCache>
            </c:numRef>
          </c:val>
        </c:ser>
        <c:dLbls>
          <c:showLegendKey val="0"/>
          <c:showVal val="0"/>
          <c:showCatName val="0"/>
          <c:showSerName val="0"/>
          <c:showPercent val="0"/>
          <c:showBubbleSize val="0"/>
        </c:dLbls>
        <c:gapWidth val="150"/>
        <c:axId val="37125504"/>
        <c:axId val="10219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37125504"/>
        <c:axId val="102196736"/>
      </c:lineChart>
      <c:dateAx>
        <c:axId val="37125504"/>
        <c:scaling>
          <c:orientation val="minMax"/>
        </c:scaling>
        <c:delete val="1"/>
        <c:axPos val="b"/>
        <c:numFmt formatCode="ge" sourceLinked="1"/>
        <c:majorTickMark val="none"/>
        <c:minorTickMark val="none"/>
        <c:tickLblPos val="none"/>
        <c:crossAx val="102196736"/>
        <c:crosses val="autoZero"/>
        <c:auto val="1"/>
        <c:lblOffset val="100"/>
        <c:baseTimeUnit val="years"/>
      </c:dateAx>
      <c:valAx>
        <c:axId val="102196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12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40.799999999999997</c:v>
                </c:pt>
                <c:pt idx="1">
                  <c:v>41.83</c:v>
                </c:pt>
                <c:pt idx="2">
                  <c:v>42.91</c:v>
                </c:pt>
                <c:pt idx="3">
                  <c:v>48.99</c:v>
                </c:pt>
                <c:pt idx="4">
                  <c:v>50.06</c:v>
                </c:pt>
              </c:numCache>
            </c:numRef>
          </c:val>
        </c:ser>
        <c:dLbls>
          <c:showLegendKey val="0"/>
          <c:showVal val="0"/>
          <c:showCatName val="0"/>
          <c:showSerName val="0"/>
          <c:showPercent val="0"/>
          <c:showBubbleSize val="0"/>
        </c:dLbls>
        <c:gapWidth val="150"/>
        <c:axId val="37957632"/>
        <c:axId val="3795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37957632"/>
        <c:axId val="37958784"/>
      </c:lineChart>
      <c:dateAx>
        <c:axId val="37957632"/>
        <c:scaling>
          <c:orientation val="minMax"/>
        </c:scaling>
        <c:delete val="1"/>
        <c:axPos val="b"/>
        <c:numFmt formatCode="ge" sourceLinked="1"/>
        <c:majorTickMark val="none"/>
        <c:minorTickMark val="none"/>
        <c:tickLblPos val="none"/>
        <c:crossAx val="37958784"/>
        <c:crosses val="autoZero"/>
        <c:auto val="1"/>
        <c:lblOffset val="100"/>
        <c:baseTimeUnit val="years"/>
      </c:dateAx>
      <c:valAx>
        <c:axId val="3795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5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4.05</c:v>
                </c:pt>
                <c:pt idx="1">
                  <c:v>3.2</c:v>
                </c:pt>
                <c:pt idx="2">
                  <c:v>2.64</c:v>
                </c:pt>
                <c:pt idx="3">
                  <c:v>2.38</c:v>
                </c:pt>
                <c:pt idx="4">
                  <c:v>4.1399999999999997</c:v>
                </c:pt>
              </c:numCache>
            </c:numRef>
          </c:val>
        </c:ser>
        <c:dLbls>
          <c:showLegendKey val="0"/>
          <c:showVal val="0"/>
          <c:showCatName val="0"/>
          <c:showSerName val="0"/>
          <c:showPercent val="0"/>
          <c:showBubbleSize val="0"/>
        </c:dLbls>
        <c:gapWidth val="150"/>
        <c:axId val="38001280"/>
        <c:axId val="3800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38001280"/>
        <c:axId val="38007552"/>
      </c:lineChart>
      <c:dateAx>
        <c:axId val="38001280"/>
        <c:scaling>
          <c:orientation val="minMax"/>
        </c:scaling>
        <c:delete val="1"/>
        <c:axPos val="b"/>
        <c:numFmt formatCode="ge" sourceLinked="1"/>
        <c:majorTickMark val="none"/>
        <c:minorTickMark val="none"/>
        <c:tickLblPos val="none"/>
        <c:crossAx val="38007552"/>
        <c:crosses val="autoZero"/>
        <c:auto val="1"/>
        <c:lblOffset val="100"/>
        <c:baseTimeUnit val="years"/>
      </c:dateAx>
      <c:valAx>
        <c:axId val="3800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0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8039936"/>
        <c:axId val="3804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38039936"/>
        <c:axId val="38041856"/>
      </c:lineChart>
      <c:dateAx>
        <c:axId val="38039936"/>
        <c:scaling>
          <c:orientation val="minMax"/>
        </c:scaling>
        <c:delete val="1"/>
        <c:axPos val="b"/>
        <c:numFmt formatCode="ge" sourceLinked="1"/>
        <c:majorTickMark val="none"/>
        <c:minorTickMark val="none"/>
        <c:tickLblPos val="none"/>
        <c:crossAx val="38041856"/>
        <c:crosses val="autoZero"/>
        <c:auto val="1"/>
        <c:lblOffset val="100"/>
        <c:baseTimeUnit val="years"/>
      </c:dateAx>
      <c:valAx>
        <c:axId val="38041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0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1250.81</c:v>
                </c:pt>
                <c:pt idx="1">
                  <c:v>1006.05</c:v>
                </c:pt>
                <c:pt idx="2">
                  <c:v>1263.6199999999999</c:v>
                </c:pt>
                <c:pt idx="3">
                  <c:v>654.22</c:v>
                </c:pt>
                <c:pt idx="4">
                  <c:v>724.87</c:v>
                </c:pt>
              </c:numCache>
            </c:numRef>
          </c:val>
        </c:ser>
        <c:dLbls>
          <c:showLegendKey val="0"/>
          <c:showVal val="0"/>
          <c:showCatName val="0"/>
          <c:showSerName val="0"/>
          <c:showPercent val="0"/>
          <c:showBubbleSize val="0"/>
        </c:dLbls>
        <c:gapWidth val="150"/>
        <c:axId val="38076800"/>
        <c:axId val="3807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38076800"/>
        <c:axId val="38078720"/>
      </c:lineChart>
      <c:dateAx>
        <c:axId val="38076800"/>
        <c:scaling>
          <c:orientation val="minMax"/>
        </c:scaling>
        <c:delete val="1"/>
        <c:axPos val="b"/>
        <c:numFmt formatCode="ge" sourceLinked="1"/>
        <c:majorTickMark val="none"/>
        <c:minorTickMark val="none"/>
        <c:tickLblPos val="none"/>
        <c:crossAx val="38078720"/>
        <c:crosses val="autoZero"/>
        <c:auto val="1"/>
        <c:lblOffset val="100"/>
        <c:baseTimeUnit val="years"/>
      </c:dateAx>
      <c:valAx>
        <c:axId val="38078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07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117.53</c:v>
                </c:pt>
                <c:pt idx="1">
                  <c:v>97.07</c:v>
                </c:pt>
                <c:pt idx="2">
                  <c:v>92.96</c:v>
                </c:pt>
                <c:pt idx="3">
                  <c:v>89.5</c:v>
                </c:pt>
                <c:pt idx="4">
                  <c:v>84.52</c:v>
                </c:pt>
              </c:numCache>
            </c:numRef>
          </c:val>
        </c:ser>
        <c:dLbls>
          <c:showLegendKey val="0"/>
          <c:showVal val="0"/>
          <c:showCatName val="0"/>
          <c:showSerName val="0"/>
          <c:showPercent val="0"/>
          <c:showBubbleSize val="0"/>
        </c:dLbls>
        <c:gapWidth val="150"/>
        <c:axId val="38109184"/>
        <c:axId val="3811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38109184"/>
        <c:axId val="38111104"/>
      </c:lineChart>
      <c:dateAx>
        <c:axId val="38109184"/>
        <c:scaling>
          <c:orientation val="minMax"/>
        </c:scaling>
        <c:delete val="1"/>
        <c:axPos val="b"/>
        <c:numFmt formatCode="ge" sourceLinked="1"/>
        <c:majorTickMark val="none"/>
        <c:minorTickMark val="none"/>
        <c:tickLblPos val="none"/>
        <c:crossAx val="38111104"/>
        <c:crosses val="autoZero"/>
        <c:auto val="1"/>
        <c:lblOffset val="100"/>
        <c:baseTimeUnit val="years"/>
      </c:dateAx>
      <c:valAx>
        <c:axId val="38111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10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115.82</c:v>
                </c:pt>
                <c:pt idx="1">
                  <c:v>118.25</c:v>
                </c:pt>
                <c:pt idx="2">
                  <c:v>118.95</c:v>
                </c:pt>
                <c:pt idx="3">
                  <c:v>121.09</c:v>
                </c:pt>
                <c:pt idx="4">
                  <c:v>119.31</c:v>
                </c:pt>
              </c:numCache>
            </c:numRef>
          </c:val>
        </c:ser>
        <c:dLbls>
          <c:showLegendKey val="0"/>
          <c:showVal val="0"/>
          <c:showCatName val="0"/>
          <c:showSerName val="0"/>
          <c:showPercent val="0"/>
          <c:showBubbleSize val="0"/>
        </c:dLbls>
        <c:gapWidth val="150"/>
        <c:axId val="39263616"/>
        <c:axId val="3926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39263616"/>
        <c:axId val="39265792"/>
      </c:lineChart>
      <c:dateAx>
        <c:axId val="39263616"/>
        <c:scaling>
          <c:orientation val="minMax"/>
        </c:scaling>
        <c:delete val="1"/>
        <c:axPos val="b"/>
        <c:numFmt formatCode="ge" sourceLinked="1"/>
        <c:majorTickMark val="none"/>
        <c:minorTickMark val="none"/>
        <c:tickLblPos val="none"/>
        <c:crossAx val="39265792"/>
        <c:crosses val="autoZero"/>
        <c:auto val="1"/>
        <c:lblOffset val="100"/>
        <c:baseTimeUnit val="years"/>
      </c:dateAx>
      <c:valAx>
        <c:axId val="3926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6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187.34</c:v>
                </c:pt>
                <c:pt idx="1">
                  <c:v>183.49</c:v>
                </c:pt>
                <c:pt idx="2">
                  <c:v>182.13</c:v>
                </c:pt>
                <c:pt idx="3">
                  <c:v>173.83</c:v>
                </c:pt>
                <c:pt idx="4">
                  <c:v>175.63</c:v>
                </c:pt>
              </c:numCache>
            </c:numRef>
          </c:val>
        </c:ser>
        <c:dLbls>
          <c:showLegendKey val="0"/>
          <c:showVal val="0"/>
          <c:showCatName val="0"/>
          <c:showSerName val="0"/>
          <c:showPercent val="0"/>
          <c:showBubbleSize val="0"/>
        </c:dLbls>
        <c:gapWidth val="150"/>
        <c:axId val="39281792"/>
        <c:axId val="3928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39281792"/>
        <c:axId val="39283712"/>
      </c:lineChart>
      <c:dateAx>
        <c:axId val="39281792"/>
        <c:scaling>
          <c:orientation val="minMax"/>
        </c:scaling>
        <c:delete val="1"/>
        <c:axPos val="b"/>
        <c:numFmt formatCode="ge" sourceLinked="1"/>
        <c:majorTickMark val="none"/>
        <c:minorTickMark val="none"/>
        <c:tickLblPos val="none"/>
        <c:crossAx val="39283712"/>
        <c:crosses val="autoZero"/>
        <c:auto val="1"/>
        <c:lblOffset val="100"/>
        <c:baseTimeUnit val="years"/>
      </c:dateAx>
      <c:valAx>
        <c:axId val="3928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8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F1" sqref="F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山形県　米沢市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83867</v>
      </c>
      <c r="AJ8" s="75"/>
      <c r="AK8" s="75"/>
      <c r="AL8" s="75"/>
      <c r="AM8" s="75"/>
      <c r="AN8" s="75"/>
      <c r="AO8" s="75"/>
      <c r="AP8" s="76"/>
      <c r="AQ8" s="57">
        <f>データ!R6</f>
        <v>548.51</v>
      </c>
      <c r="AR8" s="57"/>
      <c r="AS8" s="57"/>
      <c r="AT8" s="57"/>
      <c r="AU8" s="57"/>
      <c r="AV8" s="57"/>
      <c r="AW8" s="57"/>
      <c r="AX8" s="57"/>
      <c r="AY8" s="57">
        <f>データ!S6</f>
        <v>152.9</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85.05</v>
      </c>
      <c r="K10" s="57"/>
      <c r="L10" s="57"/>
      <c r="M10" s="57"/>
      <c r="N10" s="57"/>
      <c r="O10" s="57"/>
      <c r="P10" s="57"/>
      <c r="Q10" s="57"/>
      <c r="R10" s="57">
        <f>データ!O6</f>
        <v>97.75</v>
      </c>
      <c r="S10" s="57"/>
      <c r="T10" s="57"/>
      <c r="U10" s="57"/>
      <c r="V10" s="57"/>
      <c r="W10" s="57"/>
      <c r="X10" s="57"/>
      <c r="Y10" s="57"/>
      <c r="Z10" s="65">
        <f>データ!P6</f>
        <v>3445</v>
      </c>
      <c r="AA10" s="65"/>
      <c r="AB10" s="65"/>
      <c r="AC10" s="65"/>
      <c r="AD10" s="65"/>
      <c r="AE10" s="65"/>
      <c r="AF10" s="65"/>
      <c r="AG10" s="65"/>
      <c r="AH10" s="2"/>
      <c r="AI10" s="65">
        <f>データ!T6</f>
        <v>81307</v>
      </c>
      <c r="AJ10" s="65"/>
      <c r="AK10" s="65"/>
      <c r="AL10" s="65"/>
      <c r="AM10" s="65"/>
      <c r="AN10" s="65"/>
      <c r="AO10" s="65"/>
      <c r="AP10" s="65"/>
      <c r="AQ10" s="57">
        <f>データ!U6</f>
        <v>90.13</v>
      </c>
      <c r="AR10" s="57"/>
      <c r="AS10" s="57"/>
      <c r="AT10" s="57"/>
      <c r="AU10" s="57"/>
      <c r="AV10" s="57"/>
      <c r="AW10" s="57"/>
      <c r="AX10" s="57"/>
      <c r="AY10" s="57">
        <f>データ!V6</f>
        <v>902.11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62022</v>
      </c>
      <c r="D6" s="31">
        <f t="shared" si="3"/>
        <v>46</v>
      </c>
      <c r="E6" s="31">
        <f t="shared" si="3"/>
        <v>1</v>
      </c>
      <c r="F6" s="31">
        <f t="shared" si="3"/>
        <v>0</v>
      </c>
      <c r="G6" s="31">
        <f t="shared" si="3"/>
        <v>1</v>
      </c>
      <c r="H6" s="31" t="str">
        <f t="shared" si="3"/>
        <v>山形県　米沢市</v>
      </c>
      <c r="I6" s="31" t="str">
        <f t="shared" si="3"/>
        <v>法適用</v>
      </c>
      <c r="J6" s="31" t="str">
        <f t="shared" si="3"/>
        <v>水道事業</v>
      </c>
      <c r="K6" s="31" t="str">
        <f t="shared" si="3"/>
        <v>末端給水事業</v>
      </c>
      <c r="L6" s="31" t="str">
        <f t="shared" si="3"/>
        <v>A4</v>
      </c>
      <c r="M6" s="32" t="str">
        <f t="shared" si="3"/>
        <v>-</v>
      </c>
      <c r="N6" s="32">
        <f t="shared" si="3"/>
        <v>85.05</v>
      </c>
      <c r="O6" s="32">
        <f t="shared" si="3"/>
        <v>97.75</v>
      </c>
      <c r="P6" s="32">
        <f t="shared" si="3"/>
        <v>3445</v>
      </c>
      <c r="Q6" s="32">
        <f t="shared" si="3"/>
        <v>83867</v>
      </c>
      <c r="R6" s="32">
        <f t="shared" si="3"/>
        <v>548.51</v>
      </c>
      <c r="S6" s="32">
        <f t="shared" si="3"/>
        <v>152.9</v>
      </c>
      <c r="T6" s="32">
        <f t="shared" si="3"/>
        <v>81307</v>
      </c>
      <c r="U6" s="32">
        <f t="shared" si="3"/>
        <v>90.13</v>
      </c>
      <c r="V6" s="32">
        <f t="shared" si="3"/>
        <v>902.11</v>
      </c>
      <c r="W6" s="33">
        <f>IF(W7="",NA(),W7)</f>
        <v>121.57</v>
      </c>
      <c r="X6" s="33">
        <f t="shared" ref="X6:AF6" si="4">IF(X7="",NA(),X7)</f>
        <v>124.92</v>
      </c>
      <c r="Y6" s="33">
        <f t="shared" si="4"/>
        <v>125.34</v>
      </c>
      <c r="Z6" s="33">
        <f t="shared" si="4"/>
        <v>125.6</v>
      </c>
      <c r="AA6" s="33">
        <f t="shared" si="4"/>
        <v>123.83</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1250.81</v>
      </c>
      <c r="AT6" s="33">
        <f t="shared" ref="AT6:BB6" si="6">IF(AT7="",NA(),AT7)</f>
        <v>1006.05</v>
      </c>
      <c r="AU6" s="33">
        <f t="shared" si="6"/>
        <v>1263.6199999999999</v>
      </c>
      <c r="AV6" s="33">
        <f t="shared" si="6"/>
        <v>654.22</v>
      </c>
      <c r="AW6" s="33">
        <f t="shared" si="6"/>
        <v>724.87</v>
      </c>
      <c r="AX6" s="33">
        <f t="shared" si="6"/>
        <v>695.41</v>
      </c>
      <c r="AY6" s="33">
        <f t="shared" si="6"/>
        <v>701</v>
      </c>
      <c r="AZ6" s="33">
        <f t="shared" si="6"/>
        <v>739.59</v>
      </c>
      <c r="BA6" s="33">
        <f t="shared" si="6"/>
        <v>335.95</v>
      </c>
      <c r="BB6" s="33">
        <f t="shared" si="6"/>
        <v>346.59</v>
      </c>
      <c r="BC6" s="32" t="str">
        <f>IF(BC7="","",IF(BC7="-","【-】","【"&amp;SUBSTITUTE(TEXT(BC7,"#,##0.00"),"-","△")&amp;"】"))</f>
        <v>【262.74】</v>
      </c>
      <c r="BD6" s="33">
        <f>IF(BD7="",NA(),BD7)</f>
        <v>117.53</v>
      </c>
      <c r="BE6" s="33">
        <f t="shared" ref="BE6:BM6" si="7">IF(BE7="",NA(),BE7)</f>
        <v>97.07</v>
      </c>
      <c r="BF6" s="33">
        <f t="shared" si="7"/>
        <v>92.96</v>
      </c>
      <c r="BG6" s="33">
        <f t="shared" si="7"/>
        <v>89.5</v>
      </c>
      <c r="BH6" s="33">
        <f t="shared" si="7"/>
        <v>84.52</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115.82</v>
      </c>
      <c r="BP6" s="33">
        <f t="shared" ref="BP6:BX6" si="8">IF(BP7="",NA(),BP7)</f>
        <v>118.25</v>
      </c>
      <c r="BQ6" s="33">
        <f t="shared" si="8"/>
        <v>118.95</v>
      </c>
      <c r="BR6" s="33">
        <f t="shared" si="8"/>
        <v>121.09</v>
      </c>
      <c r="BS6" s="33">
        <f t="shared" si="8"/>
        <v>119.31</v>
      </c>
      <c r="BT6" s="33">
        <f t="shared" si="8"/>
        <v>99.61</v>
      </c>
      <c r="BU6" s="33">
        <f t="shared" si="8"/>
        <v>100.27</v>
      </c>
      <c r="BV6" s="33">
        <f t="shared" si="8"/>
        <v>99.46</v>
      </c>
      <c r="BW6" s="33">
        <f t="shared" si="8"/>
        <v>105.21</v>
      </c>
      <c r="BX6" s="33">
        <f t="shared" si="8"/>
        <v>105.71</v>
      </c>
      <c r="BY6" s="32" t="str">
        <f>IF(BY7="","",IF(BY7="-","【-】","【"&amp;SUBSTITUTE(TEXT(BY7,"#,##0.00"),"-","△")&amp;"】"))</f>
        <v>【104.99】</v>
      </c>
      <c r="BZ6" s="33">
        <f>IF(BZ7="",NA(),BZ7)</f>
        <v>187.34</v>
      </c>
      <c r="CA6" s="33">
        <f t="shared" ref="CA6:CI6" si="9">IF(CA7="",NA(),CA7)</f>
        <v>183.49</v>
      </c>
      <c r="CB6" s="33">
        <f t="shared" si="9"/>
        <v>182.13</v>
      </c>
      <c r="CC6" s="33">
        <f t="shared" si="9"/>
        <v>173.83</v>
      </c>
      <c r="CD6" s="33">
        <f t="shared" si="9"/>
        <v>175.63</v>
      </c>
      <c r="CE6" s="33">
        <f t="shared" si="9"/>
        <v>169.59</v>
      </c>
      <c r="CF6" s="33">
        <f t="shared" si="9"/>
        <v>169.62</v>
      </c>
      <c r="CG6" s="33">
        <f t="shared" si="9"/>
        <v>171.78</v>
      </c>
      <c r="CH6" s="33">
        <f t="shared" si="9"/>
        <v>162.59</v>
      </c>
      <c r="CI6" s="33">
        <f t="shared" si="9"/>
        <v>162.15</v>
      </c>
      <c r="CJ6" s="32" t="str">
        <f>IF(CJ7="","",IF(CJ7="-","【-】","【"&amp;SUBSTITUTE(TEXT(CJ7,"#,##0.00"),"-","△")&amp;"】"))</f>
        <v>【163.72】</v>
      </c>
      <c r="CK6" s="33">
        <f>IF(CK7="",NA(),CK7)</f>
        <v>72.17</v>
      </c>
      <c r="CL6" s="33">
        <f t="shared" ref="CL6:CT6" si="10">IF(CL7="",NA(),CL7)</f>
        <v>72.25</v>
      </c>
      <c r="CM6" s="33">
        <f t="shared" si="10"/>
        <v>70.63</v>
      </c>
      <c r="CN6" s="33">
        <f t="shared" si="10"/>
        <v>71.040000000000006</v>
      </c>
      <c r="CO6" s="33">
        <f t="shared" si="10"/>
        <v>69.11</v>
      </c>
      <c r="CP6" s="33">
        <f t="shared" si="10"/>
        <v>60.04</v>
      </c>
      <c r="CQ6" s="33">
        <f t="shared" si="10"/>
        <v>59.88</v>
      </c>
      <c r="CR6" s="33">
        <f t="shared" si="10"/>
        <v>59.68</v>
      </c>
      <c r="CS6" s="33">
        <f t="shared" si="10"/>
        <v>59.17</v>
      </c>
      <c r="CT6" s="33">
        <f t="shared" si="10"/>
        <v>59.34</v>
      </c>
      <c r="CU6" s="32" t="str">
        <f>IF(CU7="","",IF(CU7="-","【-】","【"&amp;SUBSTITUTE(TEXT(CU7,"#,##0.00"),"-","△")&amp;"】"))</f>
        <v>【59.76】</v>
      </c>
      <c r="CV6" s="33">
        <f>IF(CV7="",NA(),CV7)</f>
        <v>83.34</v>
      </c>
      <c r="CW6" s="33">
        <f t="shared" ref="CW6:DE6" si="11">IF(CW7="",NA(),CW7)</f>
        <v>85.12</v>
      </c>
      <c r="CX6" s="33">
        <f t="shared" si="11"/>
        <v>86.89</v>
      </c>
      <c r="CY6" s="33">
        <f t="shared" si="11"/>
        <v>85.77</v>
      </c>
      <c r="CZ6" s="33">
        <f t="shared" si="11"/>
        <v>87.14</v>
      </c>
      <c r="DA6" s="33">
        <f t="shared" si="11"/>
        <v>87.33</v>
      </c>
      <c r="DB6" s="33">
        <f t="shared" si="11"/>
        <v>87.65</v>
      </c>
      <c r="DC6" s="33">
        <f t="shared" si="11"/>
        <v>87.63</v>
      </c>
      <c r="DD6" s="33">
        <f t="shared" si="11"/>
        <v>87.6</v>
      </c>
      <c r="DE6" s="33">
        <f t="shared" si="11"/>
        <v>87.74</v>
      </c>
      <c r="DF6" s="32" t="str">
        <f>IF(DF7="","",IF(DF7="-","【-】","【"&amp;SUBSTITUTE(TEXT(DF7,"#,##0.00"),"-","△")&amp;"】"))</f>
        <v>【89.95】</v>
      </c>
      <c r="DG6" s="33">
        <f>IF(DG7="",NA(),DG7)</f>
        <v>40.799999999999997</v>
      </c>
      <c r="DH6" s="33">
        <f t="shared" ref="DH6:DP6" si="12">IF(DH7="",NA(),DH7)</f>
        <v>41.83</v>
      </c>
      <c r="DI6" s="33">
        <f t="shared" si="12"/>
        <v>42.91</v>
      </c>
      <c r="DJ6" s="33">
        <f t="shared" si="12"/>
        <v>48.99</v>
      </c>
      <c r="DK6" s="33">
        <f t="shared" si="12"/>
        <v>50.06</v>
      </c>
      <c r="DL6" s="33">
        <f t="shared" si="12"/>
        <v>37.71</v>
      </c>
      <c r="DM6" s="33">
        <f t="shared" si="12"/>
        <v>38.69</v>
      </c>
      <c r="DN6" s="33">
        <f t="shared" si="12"/>
        <v>39.65</v>
      </c>
      <c r="DO6" s="33">
        <f t="shared" si="12"/>
        <v>45.25</v>
      </c>
      <c r="DP6" s="33">
        <f t="shared" si="12"/>
        <v>46.27</v>
      </c>
      <c r="DQ6" s="32" t="str">
        <f>IF(DQ7="","",IF(DQ7="-","【-】","【"&amp;SUBSTITUTE(TEXT(DQ7,"#,##0.00"),"-","△")&amp;"】"))</f>
        <v>【47.18】</v>
      </c>
      <c r="DR6" s="33">
        <f>IF(DR7="",NA(),DR7)</f>
        <v>4.05</v>
      </c>
      <c r="DS6" s="33">
        <f t="shared" ref="DS6:EA6" si="13">IF(DS7="",NA(),DS7)</f>
        <v>3.2</v>
      </c>
      <c r="DT6" s="33">
        <f t="shared" si="13"/>
        <v>2.64</v>
      </c>
      <c r="DU6" s="33">
        <f t="shared" si="13"/>
        <v>2.38</v>
      </c>
      <c r="DV6" s="33">
        <f t="shared" si="13"/>
        <v>4.1399999999999997</v>
      </c>
      <c r="DW6" s="33">
        <f t="shared" si="13"/>
        <v>7.67</v>
      </c>
      <c r="DX6" s="33">
        <f t="shared" si="13"/>
        <v>8.4</v>
      </c>
      <c r="DY6" s="33">
        <f t="shared" si="13"/>
        <v>9.7100000000000009</v>
      </c>
      <c r="DZ6" s="33">
        <f t="shared" si="13"/>
        <v>10.71</v>
      </c>
      <c r="EA6" s="33">
        <f t="shared" si="13"/>
        <v>10.93</v>
      </c>
      <c r="EB6" s="32" t="str">
        <f>IF(EB7="","",IF(EB7="-","【-】","【"&amp;SUBSTITUTE(TEXT(EB7,"#,##0.00"),"-","△")&amp;"】"))</f>
        <v>【13.18】</v>
      </c>
      <c r="EC6" s="33">
        <f>IF(EC7="",NA(),EC7)</f>
        <v>0.91</v>
      </c>
      <c r="ED6" s="33">
        <f t="shared" ref="ED6:EL6" si="14">IF(ED7="",NA(),ED7)</f>
        <v>0.75</v>
      </c>
      <c r="EE6" s="33">
        <f t="shared" si="14"/>
        <v>0.76</v>
      </c>
      <c r="EF6" s="33">
        <f t="shared" si="14"/>
        <v>0.41</v>
      </c>
      <c r="EG6" s="33">
        <f t="shared" si="14"/>
        <v>0.55000000000000004</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62022</v>
      </c>
      <c r="D7" s="35">
        <v>46</v>
      </c>
      <c r="E7" s="35">
        <v>1</v>
      </c>
      <c r="F7" s="35">
        <v>0</v>
      </c>
      <c r="G7" s="35">
        <v>1</v>
      </c>
      <c r="H7" s="35" t="s">
        <v>93</v>
      </c>
      <c r="I7" s="35" t="s">
        <v>94</v>
      </c>
      <c r="J7" s="35" t="s">
        <v>95</v>
      </c>
      <c r="K7" s="35" t="s">
        <v>96</v>
      </c>
      <c r="L7" s="35" t="s">
        <v>97</v>
      </c>
      <c r="M7" s="36" t="s">
        <v>98</v>
      </c>
      <c r="N7" s="36">
        <v>85.05</v>
      </c>
      <c r="O7" s="36">
        <v>97.75</v>
      </c>
      <c r="P7" s="36">
        <v>3445</v>
      </c>
      <c r="Q7" s="36">
        <v>83867</v>
      </c>
      <c r="R7" s="36">
        <v>548.51</v>
      </c>
      <c r="S7" s="36">
        <v>152.9</v>
      </c>
      <c r="T7" s="36">
        <v>81307</v>
      </c>
      <c r="U7" s="36">
        <v>90.13</v>
      </c>
      <c r="V7" s="36">
        <v>902.11</v>
      </c>
      <c r="W7" s="36">
        <v>121.57</v>
      </c>
      <c r="X7" s="36">
        <v>124.92</v>
      </c>
      <c r="Y7" s="36">
        <v>125.34</v>
      </c>
      <c r="Z7" s="36">
        <v>125.6</v>
      </c>
      <c r="AA7" s="36">
        <v>123.83</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1250.81</v>
      </c>
      <c r="AT7" s="36">
        <v>1006.05</v>
      </c>
      <c r="AU7" s="36">
        <v>1263.6199999999999</v>
      </c>
      <c r="AV7" s="36">
        <v>654.22</v>
      </c>
      <c r="AW7" s="36">
        <v>724.87</v>
      </c>
      <c r="AX7" s="36">
        <v>695.41</v>
      </c>
      <c r="AY7" s="36">
        <v>701</v>
      </c>
      <c r="AZ7" s="36">
        <v>739.59</v>
      </c>
      <c r="BA7" s="36">
        <v>335.95</v>
      </c>
      <c r="BB7" s="36">
        <v>346.59</v>
      </c>
      <c r="BC7" s="36">
        <v>262.74</v>
      </c>
      <c r="BD7" s="36">
        <v>117.53</v>
      </c>
      <c r="BE7" s="36">
        <v>97.07</v>
      </c>
      <c r="BF7" s="36">
        <v>92.96</v>
      </c>
      <c r="BG7" s="36">
        <v>89.5</v>
      </c>
      <c r="BH7" s="36">
        <v>84.52</v>
      </c>
      <c r="BI7" s="36">
        <v>343.45</v>
      </c>
      <c r="BJ7" s="36">
        <v>330.99</v>
      </c>
      <c r="BK7" s="36">
        <v>324.08999999999997</v>
      </c>
      <c r="BL7" s="36">
        <v>319.82</v>
      </c>
      <c r="BM7" s="36">
        <v>312.02999999999997</v>
      </c>
      <c r="BN7" s="36">
        <v>276.38</v>
      </c>
      <c r="BO7" s="36">
        <v>115.82</v>
      </c>
      <c r="BP7" s="36">
        <v>118.25</v>
      </c>
      <c r="BQ7" s="36">
        <v>118.95</v>
      </c>
      <c r="BR7" s="36">
        <v>121.09</v>
      </c>
      <c r="BS7" s="36">
        <v>119.31</v>
      </c>
      <c r="BT7" s="36">
        <v>99.61</v>
      </c>
      <c r="BU7" s="36">
        <v>100.27</v>
      </c>
      <c r="BV7" s="36">
        <v>99.46</v>
      </c>
      <c r="BW7" s="36">
        <v>105.21</v>
      </c>
      <c r="BX7" s="36">
        <v>105.71</v>
      </c>
      <c r="BY7" s="36">
        <v>104.99</v>
      </c>
      <c r="BZ7" s="36">
        <v>187.34</v>
      </c>
      <c r="CA7" s="36">
        <v>183.49</v>
      </c>
      <c r="CB7" s="36">
        <v>182.13</v>
      </c>
      <c r="CC7" s="36">
        <v>173.83</v>
      </c>
      <c r="CD7" s="36">
        <v>175.63</v>
      </c>
      <c r="CE7" s="36">
        <v>169.59</v>
      </c>
      <c r="CF7" s="36">
        <v>169.62</v>
      </c>
      <c r="CG7" s="36">
        <v>171.78</v>
      </c>
      <c r="CH7" s="36">
        <v>162.59</v>
      </c>
      <c r="CI7" s="36">
        <v>162.15</v>
      </c>
      <c r="CJ7" s="36">
        <v>163.72</v>
      </c>
      <c r="CK7" s="36">
        <v>72.17</v>
      </c>
      <c r="CL7" s="36">
        <v>72.25</v>
      </c>
      <c r="CM7" s="36">
        <v>70.63</v>
      </c>
      <c r="CN7" s="36">
        <v>71.040000000000006</v>
      </c>
      <c r="CO7" s="36">
        <v>69.11</v>
      </c>
      <c r="CP7" s="36">
        <v>60.04</v>
      </c>
      <c r="CQ7" s="36">
        <v>59.88</v>
      </c>
      <c r="CR7" s="36">
        <v>59.68</v>
      </c>
      <c r="CS7" s="36">
        <v>59.17</v>
      </c>
      <c r="CT7" s="36">
        <v>59.34</v>
      </c>
      <c r="CU7" s="36">
        <v>59.76</v>
      </c>
      <c r="CV7" s="36">
        <v>83.34</v>
      </c>
      <c r="CW7" s="36">
        <v>85.12</v>
      </c>
      <c r="CX7" s="36">
        <v>86.89</v>
      </c>
      <c r="CY7" s="36">
        <v>85.77</v>
      </c>
      <c r="CZ7" s="36">
        <v>87.14</v>
      </c>
      <c r="DA7" s="36">
        <v>87.33</v>
      </c>
      <c r="DB7" s="36">
        <v>87.65</v>
      </c>
      <c r="DC7" s="36">
        <v>87.63</v>
      </c>
      <c r="DD7" s="36">
        <v>87.6</v>
      </c>
      <c r="DE7" s="36">
        <v>87.74</v>
      </c>
      <c r="DF7" s="36">
        <v>89.95</v>
      </c>
      <c r="DG7" s="36">
        <v>40.799999999999997</v>
      </c>
      <c r="DH7" s="36">
        <v>41.83</v>
      </c>
      <c r="DI7" s="36">
        <v>42.91</v>
      </c>
      <c r="DJ7" s="36">
        <v>48.99</v>
      </c>
      <c r="DK7" s="36">
        <v>50.06</v>
      </c>
      <c r="DL7" s="36">
        <v>37.71</v>
      </c>
      <c r="DM7" s="36">
        <v>38.69</v>
      </c>
      <c r="DN7" s="36">
        <v>39.65</v>
      </c>
      <c r="DO7" s="36">
        <v>45.25</v>
      </c>
      <c r="DP7" s="36">
        <v>46.27</v>
      </c>
      <c r="DQ7" s="36">
        <v>47.18</v>
      </c>
      <c r="DR7" s="36">
        <v>4.05</v>
      </c>
      <c r="DS7" s="36">
        <v>3.2</v>
      </c>
      <c r="DT7" s="36">
        <v>2.64</v>
      </c>
      <c r="DU7" s="36">
        <v>2.38</v>
      </c>
      <c r="DV7" s="36">
        <v>4.1399999999999997</v>
      </c>
      <c r="DW7" s="36">
        <v>7.67</v>
      </c>
      <c r="DX7" s="36">
        <v>8.4</v>
      </c>
      <c r="DY7" s="36">
        <v>9.7100000000000009</v>
      </c>
      <c r="DZ7" s="36">
        <v>10.71</v>
      </c>
      <c r="EA7" s="36">
        <v>10.93</v>
      </c>
      <c r="EB7" s="36">
        <v>13.18</v>
      </c>
      <c r="EC7" s="36">
        <v>0.91</v>
      </c>
      <c r="ED7" s="36">
        <v>0.75</v>
      </c>
      <c r="EE7" s="36">
        <v>0.76</v>
      </c>
      <c r="EF7" s="36">
        <v>0.41</v>
      </c>
      <c r="EG7" s="36">
        <v>0.55000000000000004</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米沢市役所</cp:lastModifiedBy>
  <dcterms:created xsi:type="dcterms:W3CDTF">2017-02-01T08:35:07Z</dcterms:created>
  <dcterms:modified xsi:type="dcterms:W3CDTF">2017-02-10T02:57:22Z</dcterms:modified>
  <cp:category/>
</cp:coreProperties>
</file>