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0073\Desktop\"/>
    </mc:Choice>
  </mc:AlternateContent>
  <workbookProtection workbookPassword="8649" lockStructure="1"/>
  <bookViews>
    <workbookView xWindow="0" yWindow="0" windowWidth="20415" windowHeight="7080"/>
  </bookViews>
  <sheets>
    <sheet name="法非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Y10" i="4" s="1"/>
  <c r="U6" i="5"/>
  <c r="T6" i="5"/>
  <c r="S6" i="5"/>
  <c r="AY8" i="4" s="1"/>
  <c r="R6" i="5"/>
  <c r="AQ8" i="4" s="1"/>
  <c r="Q6" i="5"/>
  <c r="P6" i="5"/>
  <c r="O6" i="5"/>
  <c r="N6" i="5"/>
  <c r="M6" i="5"/>
  <c r="L6" i="5"/>
  <c r="K6" i="5"/>
  <c r="R8" i="4" s="1"/>
  <c r="J6" i="5"/>
  <c r="J8" i="4" s="1"/>
  <c r="I6" i="5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Q10" i="4"/>
  <c r="AI10" i="4"/>
  <c r="Z10" i="4"/>
  <c r="R10" i="4"/>
  <c r="J10" i="4"/>
  <c r="B10" i="4"/>
  <c r="AI8" i="4"/>
  <c r="Z8" i="4"/>
  <c r="B8" i="4"/>
  <c r="B6" i="4"/>
  <c r="C10" i="5" l="1"/>
  <c r="E10" i="5"/>
  <c r="D10" i="5"/>
  <c r="B10" i="5"/>
</calcChain>
</file>

<file path=xl/sharedStrings.xml><?xml version="1.0" encoding="utf-8"?>
<sst xmlns="http://schemas.openxmlformats.org/spreadsheetml/2006/main" count="218" uniqueCount="108">
  <si>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</si>
  <si>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</si>
  <si>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</si>
  <si>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</si>
  <si>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</si>
  <si>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</si>
  <si>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</si>
  <si>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</si>
  <si>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</si>
  <si>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</si>
  <si>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</si>
  <si>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</si>
  <si>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</si>
  <si>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</si>
  <si>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</si>
  <si>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</si>
  <si>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</si>
  <si>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</si>
  <si>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</si>
  <si>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</si>
  <si>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</si>
  <si>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</si>
  <si>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</si>
  <si>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</si>
  <si>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</si>
  <si>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</si>
  <si>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</si>
  <si>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</si>
  <si>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</si>
  <si>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</si>
  <si>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</si>
  <si>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</si>
  <si>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</si>
  <si>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</si>
  <si>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</si>
  <si>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</si>
  <si>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</si>
  <si>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</si>
  <si>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</si>
  <si>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平成23年度から平成25年度における各指標の類似団体平均値は、当時の事業数を基に算出していますが、管路更新率については、平成26年度の事業数を基に類似団体平均値を算出しています。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</si>
  <si>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</si>
  <si>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</si>
  <si>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</si>
  <si>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</si>
  <si>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</si>
  <si>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</si>
  <si>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</si>
  <si>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</si>
  <si>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</si>
  <si>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</si>
  <si>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</si>
  <si>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</si>
  <si>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</si>
  <si>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</si>
  <si>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</si>
  <si>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</si>
  <si>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</si>
  <si>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</si>
  <si>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</si>
  <si>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</si>
  <si>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</si>
  <si>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</si>
  <si>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</si>
  <si>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</si>
  <si>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</si>
  <si>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</si>
  <si>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</si>
  <si>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</si>
  <si>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</si>
  <si>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</si>
  <si>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</si>
  <si>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</si>
  <si>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</si>
  <si>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</si>
  <si>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</si>
  <si>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</si>
  <si>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</si>
  <si>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</si>
  <si>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</si>
  <si>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</si>
  <si>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</si>
  <si>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</si>
  <si>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</si>
  <si>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</si>
  <si>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</si>
  <si>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</si>
  <si>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</si>
  <si>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</si>
  <si>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</si>
  <si>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</si>
  <si>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</si>
  <si>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</si>
  <si>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</si>
  <si>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山形県　新庄市</t>
  </si>
  <si>
    <t>法非適用</t>
  </si>
  <si>
    <t>水道事業</t>
  </si>
  <si>
    <t>簡易水道事業</t>
  </si>
  <si>
    <t>D4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</si>
  <si>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</si>
  <si>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</si>
  <si>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</si>
  <si>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</si>
  <si>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</si>
  <si>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</si>
  <si>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</si>
  <si>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年間総有収水量が、社会情勢等の影響により少ないため、使用料収入が上がらず、経営に影響を与えており、施設利用率も低い状態にある。
　経営改善のための使用料改定は、上水道使用料とのバランスもあり状況を見極める必要がある。</t>
    <rPh sb="1" eb="3">
      <t>ネンカン</t>
    </rPh>
    <rPh sb="3" eb="4">
      <t>ソウ</t>
    </rPh>
    <rPh sb="4" eb="6">
      <t>ユウシュウ</t>
    </rPh>
    <rPh sb="6" eb="8">
      <t>スイリョウ</t>
    </rPh>
    <rPh sb="10" eb="12">
      <t>シャカイ</t>
    </rPh>
    <rPh sb="12" eb="14">
      <t>ジョウセイ</t>
    </rPh>
    <rPh sb="14" eb="15">
      <t>トウ</t>
    </rPh>
    <rPh sb="16" eb="18">
      <t>エイキョウ</t>
    </rPh>
    <rPh sb="21" eb="22">
      <t>スク</t>
    </rPh>
    <rPh sb="27" eb="30">
      <t>シヨウリョウ</t>
    </rPh>
    <rPh sb="30" eb="32">
      <t>シュウニュウ</t>
    </rPh>
    <rPh sb="33" eb="34">
      <t>ア</t>
    </rPh>
    <rPh sb="38" eb="40">
      <t>ケイエイ</t>
    </rPh>
    <rPh sb="41" eb="43">
      <t>エイキョウ</t>
    </rPh>
    <rPh sb="44" eb="45">
      <t>アタ</t>
    </rPh>
    <rPh sb="50" eb="52">
      <t>シセツ</t>
    </rPh>
    <rPh sb="52" eb="55">
      <t>リヨウリツ</t>
    </rPh>
    <rPh sb="56" eb="57">
      <t>ヒク</t>
    </rPh>
    <rPh sb="58" eb="60">
      <t>ジョウタイ</t>
    </rPh>
    <rPh sb="66" eb="68">
      <t>ケイエイ</t>
    </rPh>
    <rPh sb="68" eb="70">
      <t>カイゼン</t>
    </rPh>
    <rPh sb="74" eb="77">
      <t>シヨウリョウ</t>
    </rPh>
    <rPh sb="77" eb="79">
      <t>カイテイ</t>
    </rPh>
    <rPh sb="81" eb="84">
      <t>ジョウスイドウ</t>
    </rPh>
    <rPh sb="84" eb="87">
      <t>シヨウリョウ</t>
    </rPh>
    <rPh sb="96" eb="98">
      <t>ジョウキョウ</t>
    </rPh>
    <rPh sb="99" eb="101">
      <t>ミキワ</t>
    </rPh>
    <rPh sb="103" eb="105">
      <t>ヒツヨウ</t>
    </rPh>
    <phoneticPr fontId="4"/>
  </si>
  <si>
    <t>　耐用年数が経過している施設が数多くあるため、経営状況を考慮しながら計画的に対応する必要がある。</t>
    <rPh sb="1" eb="3">
      <t>タイヨウ</t>
    </rPh>
    <rPh sb="3" eb="5">
      <t>ネンスウ</t>
    </rPh>
    <rPh sb="6" eb="8">
      <t>ケイカ</t>
    </rPh>
    <rPh sb="12" eb="14">
      <t>シセツ</t>
    </rPh>
    <rPh sb="15" eb="17">
      <t>カズオオ</t>
    </rPh>
    <rPh sb="23" eb="27">
      <t>ケイエイジョウキョウ</t>
    </rPh>
    <rPh sb="28" eb="30">
      <t>コウリョ</t>
    </rPh>
    <rPh sb="34" eb="37">
      <t>ケイカクテキ</t>
    </rPh>
    <rPh sb="38" eb="40">
      <t>タイオウ</t>
    </rPh>
    <rPh sb="42" eb="44">
      <t>ヒツヨウ</t>
    </rPh>
    <phoneticPr fontId="4"/>
  </si>
  <si>
    <t>　今後、上水道事業との経営統合を検討しながら、健全経営を図る。</t>
    <rPh sb="1" eb="3">
      <t>コンゴ</t>
    </rPh>
    <rPh sb="4" eb="7">
      <t>ジョウスイドウ</t>
    </rPh>
    <rPh sb="7" eb="9">
      <t>ジギョウ</t>
    </rPh>
    <rPh sb="11" eb="13">
      <t>ケイエイ</t>
    </rPh>
    <rPh sb="13" eb="15">
      <t>トウゴウ</t>
    </rPh>
    <rPh sb="16" eb="18">
      <t>ケントウ</t>
    </rPh>
    <rPh sb="23" eb="25">
      <t>ケンゼン</t>
    </rPh>
    <rPh sb="25" eb="27">
      <t>ケイエイ</t>
    </rPh>
    <rPh sb="28" eb="29">
      <t>ハカ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</si>
</sst>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2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0213288"/>
        <c:axId val="350216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0.61</c:v>
                </c:pt>
                <c:pt idx="1">
                  <c:v>0.37</c:v>
                </c:pt>
                <c:pt idx="2">
                  <c:v>0.7</c:v>
                </c:pt>
                <c:pt idx="3">
                  <c:v>0.91</c:v>
                </c:pt>
                <c:pt idx="4">
                  <c:v>1.26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213288"/>
        <c:axId val="350216424"/>
      </c:lineChart>
      <c:dateAx>
        <c:axId val="350213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0216424"/>
        <c:crosses val="autoZero"/>
        <c:auto val="1"/>
        <c:lblOffset val="100"/>
        <c:baseTimeUnit val="years"/>
      </c:dateAx>
      <c:valAx>
        <c:axId val="350216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0213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30.78</c:v>
                </c:pt>
                <c:pt idx="1">
                  <c:v>31.06</c:v>
                </c:pt>
                <c:pt idx="2">
                  <c:v>30.88</c:v>
                </c:pt>
                <c:pt idx="3">
                  <c:v>31.81</c:v>
                </c:pt>
                <c:pt idx="4">
                  <c:v>32.21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444520"/>
        <c:axId val="351443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50.66</c:v>
                </c:pt>
                <c:pt idx="1">
                  <c:v>51.11</c:v>
                </c:pt>
                <c:pt idx="2">
                  <c:v>50.49</c:v>
                </c:pt>
                <c:pt idx="3">
                  <c:v>48.36</c:v>
                </c:pt>
                <c:pt idx="4">
                  <c:v>48.7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444520"/>
        <c:axId val="351443736"/>
      </c:lineChart>
      <c:dateAx>
        <c:axId val="351444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1443736"/>
        <c:crosses val="autoZero"/>
        <c:auto val="1"/>
        <c:lblOffset val="100"/>
        <c:baseTimeUnit val="years"/>
      </c:dateAx>
      <c:valAx>
        <c:axId val="351443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1444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84.2</c:v>
                </c:pt>
                <c:pt idx="1">
                  <c:v>84.2</c:v>
                </c:pt>
                <c:pt idx="2">
                  <c:v>84.2</c:v>
                </c:pt>
                <c:pt idx="3">
                  <c:v>84.2</c:v>
                </c:pt>
                <c:pt idx="4">
                  <c:v>84.2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445304"/>
        <c:axId val="35144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74.13</c:v>
                </c:pt>
                <c:pt idx="1">
                  <c:v>74.16</c:v>
                </c:pt>
                <c:pt idx="2">
                  <c:v>74.209999999999994</c:v>
                </c:pt>
                <c:pt idx="3">
                  <c:v>75.239999999999995</c:v>
                </c:pt>
                <c:pt idx="4">
                  <c:v>74.959999999999994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445304"/>
        <c:axId val="351442560"/>
      </c:lineChart>
      <c:dateAx>
        <c:axId val="351445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1442560"/>
        <c:crosses val="autoZero"/>
        <c:auto val="1"/>
        <c:lblOffset val="100"/>
        <c:baseTimeUnit val="years"/>
      </c:dateAx>
      <c:valAx>
        <c:axId val="35144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1445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66.66</c:v>
                </c:pt>
                <c:pt idx="1">
                  <c:v>59.38</c:v>
                </c:pt>
                <c:pt idx="2">
                  <c:v>64.650000000000006</c:v>
                </c:pt>
                <c:pt idx="3">
                  <c:v>85.04</c:v>
                </c:pt>
                <c:pt idx="4">
                  <c:v>89.09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0216816"/>
        <c:axId val="350214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68.61</c:v>
                </c:pt>
                <c:pt idx="1">
                  <c:v>70.760000000000005</c:v>
                </c:pt>
                <c:pt idx="2">
                  <c:v>71.66</c:v>
                </c:pt>
                <c:pt idx="3">
                  <c:v>73.06</c:v>
                </c:pt>
                <c:pt idx="4">
                  <c:v>72.03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216816"/>
        <c:axId val="350214072"/>
      </c:lineChart>
      <c:dateAx>
        <c:axId val="350216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0214072"/>
        <c:crosses val="autoZero"/>
        <c:auto val="1"/>
        <c:lblOffset val="100"/>
        <c:baseTimeUnit val="years"/>
      </c:dateAx>
      <c:valAx>
        <c:axId val="350214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0216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0211720"/>
        <c:axId val="350214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211720"/>
        <c:axId val="350214856"/>
      </c:lineChart>
      <c:dateAx>
        <c:axId val="350211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0214856"/>
        <c:crosses val="autoZero"/>
        <c:auto val="1"/>
        <c:lblOffset val="100"/>
        <c:baseTimeUnit val="years"/>
      </c:dateAx>
      <c:valAx>
        <c:axId val="350214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0211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0217600"/>
        <c:axId val="350215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217600"/>
        <c:axId val="350215248"/>
      </c:lineChart>
      <c:dateAx>
        <c:axId val="350217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0215248"/>
        <c:crosses val="autoZero"/>
        <c:auto val="1"/>
        <c:lblOffset val="100"/>
        <c:baseTimeUnit val="years"/>
      </c:dateAx>
      <c:valAx>
        <c:axId val="350215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0217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278480"/>
        <c:axId val="351278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278480"/>
        <c:axId val="351278872"/>
      </c:lineChart>
      <c:dateAx>
        <c:axId val="351278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1278872"/>
        <c:crosses val="autoZero"/>
        <c:auto val="1"/>
        <c:lblOffset val="100"/>
        <c:baseTimeUnit val="years"/>
      </c:dateAx>
      <c:valAx>
        <c:axId val="351278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1278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283184"/>
        <c:axId val="351282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283184"/>
        <c:axId val="351282400"/>
      </c:lineChart>
      <c:dateAx>
        <c:axId val="351283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1282400"/>
        <c:crosses val="autoZero"/>
        <c:auto val="1"/>
        <c:lblOffset val="100"/>
        <c:baseTimeUnit val="years"/>
      </c:dateAx>
      <c:valAx>
        <c:axId val="351282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1283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260.24</c:v>
                </c:pt>
                <c:pt idx="1">
                  <c:v>229.58</c:v>
                </c:pt>
                <c:pt idx="2">
                  <c:v>199.24</c:v>
                </c:pt>
                <c:pt idx="3">
                  <c:v>164.96</c:v>
                </c:pt>
                <c:pt idx="4">
                  <c:v>133.09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282008"/>
        <c:axId val="351283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1442.51</c:v>
                </c:pt>
                <c:pt idx="1">
                  <c:v>1496.15</c:v>
                </c:pt>
                <c:pt idx="2">
                  <c:v>1462.56</c:v>
                </c:pt>
                <c:pt idx="3">
                  <c:v>1486.62</c:v>
                </c:pt>
                <c:pt idx="4">
                  <c:v>1510.14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282008"/>
        <c:axId val="351283576"/>
      </c:lineChart>
      <c:dateAx>
        <c:axId val="351282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1283576"/>
        <c:crosses val="autoZero"/>
        <c:auto val="1"/>
        <c:lblOffset val="100"/>
        <c:baseTimeUnit val="years"/>
      </c:dateAx>
      <c:valAx>
        <c:axId val="351283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1282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63.9</c:v>
                </c:pt>
                <c:pt idx="1">
                  <c:v>55.57</c:v>
                </c:pt>
                <c:pt idx="2">
                  <c:v>62.43</c:v>
                </c:pt>
                <c:pt idx="3">
                  <c:v>50.98</c:v>
                </c:pt>
                <c:pt idx="4">
                  <c:v>37.200000000000003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284360"/>
        <c:axId val="351279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33.299999999999997</c:v>
                </c:pt>
                <c:pt idx="1">
                  <c:v>33.01</c:v>
                </c:pt>
                <c:pt idx="2">
                  <c:v>32.39</c:v>
                </c:pt>
                <c:pt idx="3">
                  <c:v>24.39</c:v>
                </c:pt>
                <c:pt idx="4">
                  <c:v>22.67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284360"/>
        <c:axId val="351279656"/>
      </c:lineChart>
      <c:dateAx>
        <c:axId val="351284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1279656"/>
        <c:crosses val="autoZero"/>
        <c:auto val="1"/>
        <c:lblOffset val="100"/>
        <c:baseTimeUnit val="years"/>
      </c:dateAx>
      <c:valAx>
        <c:axId val="351279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1284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466.32</c:v>
                </c:pt>
                <c:pt idx="1">
                  <c:v>535.66</c:v>
                </c:pt>
                <c:pt idx="2">
                  <c:v>480.96</c:v>
                </c:pt>
                <c:pt idx="3">
                  <c:v>586.41999999999996</c:v>
                </c:pt>
                <c:pt idx="4">
                  <c:v>803.8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278088"/>
        <c:axId val="351281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526.57000000000005</c:v>
                </c:pt>
                <c:pt idx="1">
                  <c:v>523.08000000000004</c:v>
                </c:pt>
                <c:pt idx="2">
                  <c:v>530.83000000000004</c:v>
                </c:pt>
                <c:pt idx="3">
                  <c:v>734.18</c:v>
                </c:pt>
                <c:pt idx="4">
                  <c:v>789.62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278088"/>
        <c:axId val="351281224"/>
      </c:lineChart>
      <c:dateAx>
        <c:axId val="351278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1281224"/>
        <c:crosses val="autoZero"/>
        <c:auto val="1"/>
        <c:lblOffset val="100"/>
        <c:baseTimeUnit val="years"/>
      </c:dateAx>
      <c:valAx>
        <c:axId val="351281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1278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5C5551-6BC5-448F-A607-3D12B8B59C7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A7864B-ACF3-481F-B050-61B73191253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【1,242.90】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EA00AD4-712F-48B4-8AC6-D165EE501A5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36CBBAC-41F3-4693-A3B2-EDF36D7758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【57.58】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416C90C-C1F4-4DC9-ABA9-4A5B4038DE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【524.69】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73F2C93-BBF4-47A9-AB7E-81D1582D3ED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【33.35】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C584A1D-6D2A-4B72-85F2-F54367919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AO1" zoomScaleNormal="100" workbookViewId="0">
      <selection activeCell="CF59" sqref="CF59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山形県　新庄市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3"/>
      <c r="D7" s="43"/>
      <c r="E7" s="43"/>
      <c r="F7" s="43"/>
      <c r="G7" s="43"/>
      <c r="H7" s="43"/>
      <c r="I7" s="44"/>
      <c r="J7" s="42" t="s">
        <v>2</v>
      </c>
      <c r="K7" s="43"/>
      <c r="L7" s="43"/>
      <c r="M7" s="43"/>
      <c r="N7" s="43"/>
      <c r="O7" s="43"/>
      <c r="P7" s="43"/>
      <c r="Q7" s="44"/>
      <c r="R7" s="42" t="s">
        <v>3</v>
      </c>
      <c r="S7" s="43"/>
      <c r="T7" s="43"/>
      <c r="U7" s="43"/>
      <c r="V7" s="43"/>
      <c r="W7" s="43"/>
      <c r="X7" s="43"/>
      <c r="Y7" s="44"/>
      <c r="Z7" s="42" t="s">
        <v>4</v>
      </c>
      <c r="AA7" s="43"/>
      <c r="AB7" s="43"/>
      <c r="AC7" s="43"/>
      <c r="AD7" s="43"/>
      <c r="AE7" s="43"/>
      <c r="AF7" s="43"/>
      <c r="AG7" s="44"/>
      <c r="AH7" s="3"/>
      <c r="AI7" s="42" t="s">
        <v>5</v>
      </c>
      <c r="AJ7" s="43"/>
      <c r="AK7" s="43"/>
      <c r="AL7" s="43"/>
      <c r="AM7" s="43"/>
      <c r="AN7" s="43"/>
      <c r="AO7" s="43"/>
      <c r="AP7" s="44"/>
      <c r="AQ7" s="45" t="s">
        <v>6</v>
      </c>
      <c r="AR7" s="45"/>
      <c r="AS7" s="45"/>
      <c r="AT7" s="45"/>
      <c r="AU7" s="45"/>
      <c r="AV7" s="45"/>
      <c r="AW7" s="45"/>
      <c r="AX7" s="45"/>
      <c r="AY7" s="45" t="s">
        <v>7</v>
      </c>
      <c r="AZ7" s="45"/>
      <c r="BA7" s="45"/>
      <c r="BB7" s="45"/>
      <c r="BC7" s="45"/>
      <c r="BD7" s="45"/>
      <c r="BE7" s="45"/>
      <c r="BF7" s="45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1" t="str">
        <f>データ!I6</f>
        <v>法非適用</v>
      </c>
      <c r="C8" s="52"/>
      <c r="D8" s="52"/>
      <c r="E8" s="52"/>
      <c r="F8" s="52"/>
      <c r="G8" s="52"/>
      <c r="H8" s="52"/>
      <c r="I8" s="53"/>
      <c r="J8" s="51" t="str">
        <f>データ!J6</f>
        <v>水道事業</v>
      </c>
      <c r="K8" s="52"/>
      <c r="L8" s="52"/>
      <c r="M8" s="52"/>
      <c r="N8" s="52"/>
      <c r="O8" s="52"/>
      <c r="P8" s="52"/>
      <c r="Q8" s="53"/>
      <c r="R8" s="51" t="str">
        <f>データ!K6</f>
        <v>簡易水道事業</v>
      </c>
      <c r="S8" s="52"/>
      <c r="T8" s="52"/>
      <c r="U8" s="52"/>
      <c r="V8" s="52"/>
      <c r="W8" s="52"/>
      <c r="X8" s="52"/>
      <c r="Y8" s="53"/>
      <c r="Z8" s="51" t="str">
        <f>データ!L6</f>
        <v>D4</v>
      </c>
      <c r="AA8" s="52"/>
      <c r="AB8" s="52"/>
      <c r="AC8" s="52"/>
      <c r="AD8" s="52"/>
      <c r="AE8" s="52"/>
      <c r="AF8" s="52"/>
      <c r="AG8" s="53"/>
      <c r="AH8" s="3"/>
      <c r="AI8" s="54">
        <f>データ!Q6</f>
        <v>37204</v>
      </c>
      <c r="AJ8" s="55"/>
      <c r="AK8" s="55"/>
      <c r="AL8" s="55"/>
      <c r="AM8" s="55"/>
      <c r="AN8" s="55"/>
      <c r="AO8" s="55"/>
      <c r="AP8" s="56"/>
      <c r="AQ8" s="46">
        <f>データ!R6</f>
        <v>222.85</v>
      </c>
      <c r="AR8" s="46"/>
      <c r="AS8" s="46"/>
      <c r="AT8" s="46"/>
      <c r="AU8" s="46"/>
      <c r="AV8" s="46"/>
      <c r="AW8" s="46"/>
      <c r="AX8" s="46"/>
      <c r="AY8" s="46">
        <f>データ!S6</f>
        <v>166.95</v>
      </c>
      <c r="AZ8" s="46"/>
      <c r="BA8" s="46"/>
      <c r="BB8" s="46"/>
      <c r="BC8" s="46"/>
      <c r="BD8" s="46"/>
      <c r="BE8" s="46"/>
      <c r="BF8" s="46"/>
      <c r="BG8" s="3"/>
      <c r="BH8" s="3"/>
      <c r="BI8" s="3"/>
      <c r="BJ8" s="3"/>
      <c r="BK8" s="3"/>
      <c r="BL8" s="47" t="s">
        <v>9</v>
      </c>
      <c r="BM8" s="4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5" t="s">
        <v>11</v>
      </c>
      <c r="C9" s="45"/>
      <c r="D9" s="45"/>
      <c r="E9" s="45"/>
      <c r="F9" s="45"/>
      <c r="G9" s="45"/>
      <c r="H9" s="45"/>
      <c r="I9" s="45"/>
      <c r="J9" s="45" t="s">
        <v>12</v>
      </c>
      <c r="K9" s="45"/>
      <c r="L9" s="45"/>
      <c r="M9" s="45"/>
      <c r="N9" s="45"/>
      <c r="O9" s="45"/>
      <c r="P9" s="45"/>
      <c r="Q9" s="45"/>
      <c r="R9" s="45" t="s">
        <v>13</v>
      </c>
      <c r="S9" s="45"/>
      <c r="T9" s="45"/>
      <c r="U9" s="45"/>
      <c r="V9" s="45"/>
      <c r="W9" s="45"/>
      <c r="X9" s="45"/>
      <c r="Y9" s="45"/>
      <c r="Z9" s="45" t="s">
        <v>14</v>
      </c>
      <c r="AA9" s="45"/>
      <c r="AB9" s="45"/>
      <c r="AC9" s="45"/>
      <c r="AD9" s="45"/>
      <c r="AE9" s="45"/>
      <c r="AF9" s="45"/>
      <c r="AG9" s="45"/>
      <c r="AH9" s="3"/>
      <c r="AI9" s="45" t="s">
        <v>15</v>
      </c>
      <c r="AJ9" s="45"/>
      <c r="AK9" s="45"/>
      <c r="AL9" s="45"/>
      <c r="AM9" s="45"/>
      <c r="AN9" s="45"/>
      <c r="AO9" s="45"/>
      <c r="AP9" s="45"/>
      <c r="AQ9" s="45" t="s">
        <v>16</v>
      </c>
      <c r="AR9" s="45"/>
      <c r="AS9" s="45"/>
      <c r="AT9" s="45"/>
      <c r="AU9" s="45"/>
      <c r="AV9" s="45"/>
      <c r="AW9" s="45"/>
      <c r="AX9" s="45"/>
      <c r="AY9" s="45" t="s">
        <v>17</v>
      </c>
      <c r="AZ9" s="45"/>
      <c r="BA9" s="45"/>
      <c r="BB9" s="45"/>
      <c r="BC9" s="45"/>
      <c r="BD9" s="45"/>
      <c r="BE9" s="45"/>
      <c r="BF9" s="45"/>
      <c r="BG9" s="3"/>
      <c r="BH9" s="3"/>
      <c r="BI9" s="3"/>
      <c r="BJ9" s="3"/>
      <c r="BK9" s="3"/>
      <c r="BL9" s="49" t="s">
        <v>18</v>
      </c>
      <c r="BM9" s="50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6" t="str">
        <f>データ!M6</f>
        <v>-</v>
      </c>
      <c r="C10" s="46"/>
      <c r="D10" s="46"/>
      <c r="E10" s="46"/>
      <c r="F10" s="46"/>
      <c r="G10" s="46"/>
      <c r="H10" s="46"/>
      <c r="I10" s="46"/>
      <c r="J10" s="46" t="str">
        <f>データ!N6</f>
        <v>該当数値なし</v>
      </c>
      <c r="K10" s="46"/>
      <c r="L10" s="46"/>
      <c r="M10" s="46"/>
      <c r="N10" s="46"/>
      <c r="O10" s="46"/>
      <c r="P10" s="46"/>
      <c r="Q10" s="46"/>
      <c r="R10" s="46">
        <f>データ!O6</f>
        <v>1.59</v>
      </c>
      <c r="S10" s="46"/>
      <c r="T10" s="46"/>
      <c r="U10" s="46"/>
      <c r="V10" s="46"/>
      <c r="W10" s="46"/>
      <c r="X10" s="46"/>
      <c r="Y10" s="46"/>
      <c r="Z10" s="80">
        <f>データ!P6</f>
        <v>4536</v>
      </c>
      <c r="AA10" s="80"/>
      <c r="AB10" s="80"/>
      <c r="AC10" s="80"/>
      <c r="AD10" s="80"/>
      <c r="AE10" s="80"/>
      <c r="AF10" s="80"/>
      <c r="AG10" s="80"/>
      <c r="AH10" s="2"/>
      <c r="AI10" s="80">
        <f>データ!T6</f>
        <v>585</v>
      </c>
      <c r="AJ10" s="80"/>
      <c r="AK10" s="80"/>
      <c r="AL10" s="80"/>
      <c r="AM10" s="80"/>
      <c r="AN10" s="80"/>
      <c r="AO10" s="80"/>
      <c r="AP10" s="80"/>
      <c r="AQ10" s="46">
        <f>データ!U6</f>
        <v>0.7</v>
      </c>
      <c r="AR10" s="46"/>
      <c r="AS10" s="46"/>
      <c r="AT10" s="46"/>
      <c r="AU10" s="46"/>
      <c r="AV10" s="46"/>
      <c r="AW10" s="46"/>
      <c r="AX10" s="46"/>
      <c r="AY10" s="46">
        <f>データ!V6</f>
        <v>835.71</v>
      </c>
      <c r="AZ10" s="46"/>
      <c r="BA10" s="46"/>
      <c r="BB10" s="46"/>
      <c r="BC10" s="46"/>
      <c r="BD10" s="46"/>
      <c r="BE10" s="46"/>
      <c r="BF10" s="46"/>
      <c r="BG10" s="3"/>
      <c r="BH10" s="3"/>
      <c r="BI10" s="3"/>
      <c r="BJ10" s="2"/>
      <c r="BK10" s="2"/>
      <c r="BL10" s="64" t="s">
        <v>20</v>
      </c>
      <c r="BM10" s="65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6" t="s">
        <v>22</v>
      </c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</row>
    <row r="14" spans="1:78" ht="13.5" customHeight="1">
      <c r="A14" s="2"/>
      <c r="B14" s="68" t="s">
        <v>23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70"/>
      <c r="BK14" s="2"/>
      <c r="BL14" s="74" t="s">
        <v>24</v>
      </c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6"/>
    </row>
    <row r="15" spans="1:78" ht="13.5" customHeight="1">
      <c r="A15" s="2"/>
      <c r="B15" s="71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3"/>
      <c r="BK15" s="2"/>
      <c r="BL15" s="77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9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7" t="s">
        <v>105</v>
      </c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9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7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9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7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9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7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9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7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9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7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9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7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9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7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9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7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9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7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9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7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9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7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9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7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9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7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9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7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9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7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9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7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9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7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9"/>
    </row>
    <row r="34" spans="1:78" ht="13.5" customHeight="1">
      <c r="A34" s="2"/>
      <c r="B34" s="16"/>
      <c r="C34" s="63" t="s">
        <v>25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19"/>
      <c r="R34" s="63" t="s">
        <v>26</v>
      </c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19"/>
      <c r="AG34" s="63" t="s">
        <v>27</v>
      </c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19"/>
      <c r="AV34" s="63" t="s">
        <v>28</v>
      </c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18"/>
      <c r="BK34" s="2"/>
      <c r="BL34" s="57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9"/>
    </row>
    <row r="35" spans="1:78" ht="13.5" customHeight="1">
      <c r="A35" s="2"/>
      <c r="B35" s="16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19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19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19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18"/>
      <c r="BK35" s="2"/>
      <c r="BL35" s="57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9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7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9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7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9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7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9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7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9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7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9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7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9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7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9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7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9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0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  <c r="BX44" s="61"/>
      <c r="BY44" s="61"/>
      <c r="BZ44" s="62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4" t="s">
        <v>29</v>
      </c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6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7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9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7" t="s">
        <v>106</v>
      </c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7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7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7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7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7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7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7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7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9"/>
    </row>
    <row r="56" spans="1:78" ht="13.5" customHeight="1">
      <c r="A56" s="2"/>
      <c r="B56" s="16"/>
      <c r="C56" s="63" t="s">
        <v>30</v>
      </c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19"/>
      <c r="R56" s="63" t="s">
        <v>31</v>
      </c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19"/>
      <c r="AG56" s="63" t="s">
        <v>32</v>
      </c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19"/>
      <c r="AV56" s="63" t="s">
        <v>33</v>
      </c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18"/>
      <c r="BK56" s="2"/>
      <c r="BL56" s="57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9"/>
    </row>
    <row r="57" spans="1:78" ht="13.5" customHeight="1">
      <c r="A57" s="2"/>
      <c r="B57" s="16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19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19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19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18"/>
      <c r="BK57" s="2"/>
      <c r="BL57" s="57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7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7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9"/>
    </row>
    <row r="60" spans="1:78" ht="13.5" customHeight="1">
      <c r="A60" s="2"/>
      <c r="B60" s="71" t="s">
        <v>34</v>
      </c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3"/>
      <c r="BK60" s="2"/>
      <c r="BL60" s="57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9"/>
    </row>
    <row r="61" spans="1:78" ht="13.5" customHeight="1">
      <c r="A61" s="2"/>
      <c r="B61" s="71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3"/>
      <c r="BK61" s="2"/>
      <c r="BL61" s="57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7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0"/>
      <c r="BM63" s="61"/>
      <c r="BN63" s="61"/>
      <c r="BO63" s="61"/>
      <c r="BP63" s="61"/>
      <c r="BQ63" s="61"/>
      <c r="BR63" s="61"/>
      <c r="BS63" s="61"/>
      <c r="BT63" s="61"/>
      <c r="BU63" s="61"/>
      <c r="BV63" s="61"/>
      <c r="BW63" s="61"/>
      <c r="BX63" s="61"/>
      <c r="BY63" s="61"/>
      <c r="BZ63" s="62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4" t="s">
        <v>35</v>
      </c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6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7"/>
      <c r="BM65" s="78"/>
      <c r="BN65" s="78"/>
      <c r="BO65" s="78"/>
      <c r="BP65" s="78"/>
      <c r="BQ65" s="78"/>
      <c r="BR65" s="78"/>
      <c r="BS65" s="78"/>
      <c r="BT65" s="78"/>
      <c r="BU65" s="78"/>
      <c r="BV65" s="78"/>
      <c r="BW65" s="78"/>
      <c r="BX65" s="78"/>
      <c r="BY65" s="78"/>
      <c r="BZ65" s="79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7" t="s">
        <v>107</v>
      </c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7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7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7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7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7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7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7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7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7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7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7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7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9"/>
    </row>
    <row r="79" spans="1:78" ht="13.5" customHeight="1">
      <c r="A79" s="2"/>
      <c r="B79" s="16"/>
      <c r="C79" s="63" t="s">
        <v>36</v>
      </c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19"/>
      <c r="V79" s="19"/>
      <c r="W79" s="63" t="s">
        <v>37</v>
      </c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19"/>
      <c r="AP79" s="19"/>
      <c r="AQ79" s="63" t="s">
        <v>38</v>
      </c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17"/>
      <c r="BJ79" s="18"/>
      <c r="BK79" s="2"/>
      <c r="BL79" s="57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9"/>
    </row>
    <row r="80" spans="1:78" ht="13.5" customHeight="1">
      <c r="A80" s="2"/>
      <c r="B80" s="16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19"/>
      <c r="V80" s="19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19"/>
      <c r="AP80" s="19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17"/>
      <c r="BJ80" s="18"/>
      <c r="BK80" s="2"/>
      <c r="BL80" s="57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7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0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2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2" t="s">
        <v>49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  <c r="W3" s="88" t="s">
        <v>50</v>
      </c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 t="s">
        <v>51</v>
      </c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</row>
    <row r="4" spans="1:143">
      <c r="A4" s="26" t="s">
        <v>52</v>
      </c>
      <c r="B4" s="28"/>
      <c r="C4" s="28"/>
      <c r="D4" s="28"/>
      <c r="E4" s="28"/>
      <c r="F4" s="28"/>
      <c r="G4" s="28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7"/>
      <c r="W4" s="81" t="s">
        <v>53</v>
      </c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 t="s">
        <v>54</v>
      </c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 t="s">
        <v>55</v>
      </c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 t="s">
        <v>56</v>
      </c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 t="s">
        <v>57</v>
      </c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 t="s">
        <v>58</v>
      </c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 t="s">
        <v>59</v>
      </c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 t="s">
        <v>60</v>
      </c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 t="s">
        <v>61</v>
      </c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 t="s">
        <v>62</v>
      </c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 t="s">
        <v>63</v>
      </c>
      <c r="ED4" s="81"/>
      <c r="EE4" s="81"/>
      <c r="EF4" s="81"/>
      <c r="EG4" s="81"/>
      <c r="EH4" s="81"/>
      <c r="EI4" s="81"/>
      <c r="EJ4" s="81"/>
      <c r="EK4" s="81"/>
      <c r="EL4" s="81"/>
      <c r="EM4" s="81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2015</v>
      </c>
      <c r="C6" s="31">
        <f t="shared" ref="C6:V6" si="3">C7</f>
        <v>62057</v>
      </c>
      <c r="D6" s="31">
        <f t="shared" si="3"/>
        <v>47</v>
      </c>
      <c r="E6" s="31">
        <f t="shared" si="3"/>
        <v>1</v>
      </c>
      <c r="F6" s="31">
        <f t="shared" si="3"/>
        <v>0</v>
      </c>
      <c r="G6" s="31">
        <f t="shared" si="3"/>
        <v>0</v>
      </c>
      <c r="H6" s="31" t="str">
        <f t="shared" si="3"/>
        <v>山形県　新庄市</v>
      </c>
      <c r="I6" s="31" t="str">
        <f t="shared" si="3"/>
        <v>法非適用</v>
      </c>
      <c r="J6" s="31" t="str">
        <f t="shared" si="3"/>
        <v>水道事業</v>
      </c>
      <c r="K6" s="31" t="str">
        <f t="shared" si="3"/>
        <v>簡易水道事業</v>
      </c>
      <c r="L6" s="31" t="str">
        <f t="shared" si="3"/>
        <v>D4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1.59</v>
      </c>
      <c r="P6" s="32">
        <f t="shared" si="3"/>
        <v>4536</v>
      </c>
      <c r="Q6" s="32">
        <f t="shared" si="3"/>
        <v>37204</v>
      </c>
      <c r="R6" s="32">
        <f t="shared" si="3"/>
        <v>222.85</v>
      </c>
      <c r="S6" s="32">
        <f t="shared" si="3"/>
        <v>166.95</v>
      </c>
      <c r="T6" s="32">
        <f t="shared" si="3"/>
        <v>585</v>
      </c>
      <c r="U6" s="32">
        <f t="shared" si="3"/>
        <v>0.7</v>
      </c>
      <c r="V6" s="32">
        <f t="shared" si="3"/>
        <v>835.71</v>
      </c>
      <c r="W6" s="33">
        <f>IF(W7="",NA(),W7)</f>
        <v>66.66</v>
      </c>
      <c r="X6" s="33">
        <f t="shared" ref="X6:AF6" si="4">IF(X7="",NA(),X7)</f>
        <v>59.38</v>
      </c>
      <c r="Y6" s="33">
        <f t="shared" si="4"/>
        <v>64.650000000000006</v>
      </c>
      <c r="Z6" s="33">
        <f t="shared" si="4"/>
        <v>85.04</v>
      </c>
      <c r="AA6" s="33">
        <f t="shared" si="4"/>
        <v>89.09</v>
      </c>
      <c r="AB6" s="33">
        <f t="shared" si="4"/>
        <v>68.61</v>
      </c>
      <c r="AC6" s="33">
        <f t="shared" si="4"/>
        <v>70.760000000000005</v>
      </c>
      <c r="AD6" s="33">
        <f t="shared" si="4"/>
        <v>71.66</v>
      </c>
      <c r="AE6" s="33">
        <f t="shared" si="4"/>
        <v>73.06</v>
      </c>
      <c r="AF6" s="33">
        <f t="shared" si="4"/>
        <v>72.03</v>
      </c>
      <c r="AG6" s="32" t="str">
        <f>IF(AG7="","",IF(AG7="-","【-】","【"&amp;SUBSTITUTE(TEXT(AG7,"#,##0.00"),"-","△")&amp;"】"))</f>
        <v>【75.51】</v>
      </c>
      <c r="AH6" s="32" t="e">
        <f>IF(AH7="",NA(),AH7)</f>
        <v>#N/A</v>
      </c>
      <c r="AI6" s="32" t="e">
        <f t="shared" ref="AI6:AQ6" si="5">IF(AI7="",NA(),AI7)</f>
        <v>#N/A</v>
      </c>
      <c r="AJ6" s="32" t="e">
        <f t="shared" si="5"/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str">
        <f>IF(AR7="","",IF(AR7="-","【-】","【"&amp;SUBSTITUTE(TEXT(AR7,"#,##0.00"),"-","△")&amp;"】"))</f>
        <v/>
      </c>
      <c r="AS6" s="32" t="e">
        <f>IF(AS7="",NA(),AS7)</f>
        <v>#N/A</v>
      </c>
      <c r="AT6" s="32" t="e">
        <f t="shared" ref="AT6:BB6" si="6">IF(AT7="",NA(),AT7)</f>
        <v>#N/A</v>
      </c>
      <c r="AU6" s="32" t="e">
        <f t="shared" si="6"/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str">
        <f>IF(BC7="","",IF(BC7="-","【-】","【"&amp;SUBSTITUTE(TEXT(BC7,"#,##0.00"),"-","△")&amp;"】"))</f>
        <v/>
      </c>
      <c r="BD6" s="33">
        <f>IF(BD7="",NA(),BD7)</f>
        <v>260.24</v>
      </c>
      <c r="BE6" s="33">
        <f t="shared" ref="BE6:BM6" si="7">IF(BE7="",NA(),BE7)</f>
        <v>229.58</v>
      </c>
      <c r="BF6" s="33">
        <f t="shared" si="7"/>
        <v>199.24</v>
      </c>
      <c r="BG6" s="33">
        <f t="shared" si="7"/>
        <v>164.96</v>
      </c>
      <c r="BH6" s="33">
        <f t="shared" si="7"/>
        <v>133.09</v>
      </c>
      <c r="BI6" s="33">
        <f t="shared" si="7"/>
        <v>1442.51</v>
      </c>
      <c r="BJ6" s="33">
        <f t="shared" si="7"/>
        <v>1496.15</v>
      </c>
      <c r="BK6" s="33">
        <f t="shared" si="7"/>
        <v>1462.56</v>
      </c>
      <c r="BL6" s="33">
        <f t="shared" si="7"/>
        <v>1486.62</v>
      </c>
      <c r="BM6" s="33">
        <f t="shared" si="7"/>
        <v>1510.14</v>
      </c>
      <c r="BN6" s="32" t="str">
        <f>IF(BN7="","",IF(BN7="-","【-】","【"&amp;SUBSTITUTE(TEXT(BN7,"#,##0.00"),"-","△")&amp;"】"))</f>
        <v>【1,242.90】</v>
      </c>
      <c r="BO6" s="33">
        <f>IF(BO7="",NA(),BO7)</f>
        <v>63.9</v>
      </c>
      <c r="BP6" s="33">
        <f t="shared" ref="BP6:BX6" si="8">IF(BP7="",NA(),BP7)</f>
        <v>55.57</v>
      </c>
      <c r="BQ6" s="33">
        <f t="shared" si="8"/>
        <v>62.43</v>
      </c>
      <c r="BR6" s="33">
        <f t="shared" si="8"/>
        <v>50.98</v>
      </c>
      <c r="BS6" s="33">
        <f t="shared" si="8"/>
        <v>37.200000000000003</v>
      </c>
      <c r="BT6" s="33">
        <f t="shared" si="8"/>
        <v>33.299999999999997</v>
      </c>
      <c r="BU6" s="33">
        <f t="shared" si="8"/>
        <v>33.01</v>
      </c>
      <c r="BV6" s="33">
        <f t="shared" si="8"/>
        <v>32.39</v>
      </c>
      <c r="BW6" s="33">
        <f t="shared" si="8"/>
        <v>24.39</v>
      </c>
      <c r="BX6" s="33">
        <f t="shared" si="8"/>
        <v>22.67</v>
      </c>
      <c r="BY6" s="32" t="str">
        <f>IF(BY7="","",IF(BY7="-","【-】","【"&amp;SUBSTITUTE(TEXT(BY7,"#,##0.00"),"-","△")&amp;"】"))</f>
        <v>【33.35】</v>
      </c>
      <c r="BZ6" s="33">
        <f>IF(BZ7="",NA(),BZ7)</f>
        <v>466.32</v>
      </c>
      <c r="CA6" s="33">
        <f t="shared" ref="CA6:CI6" si="9">IF(CA7="",NA(),CA7)</f>
        <v>535.66</v>
      </c>
      <c r="CB6" s="33">
        <f t="shared" si="9"/>
        <v>480.96</v>
      </c>
      <c r="CC6" s="33">
        <f t="shared" si="9"/>
        <v>586.41999999999996</v>
      </c>
      <c r="CD6" s="33">
        <f t="shared" si="9"/>
        <v>803.8</v>
      </c>
      <c r="CE6" s="33">
        <f t="shared" si="9"/>
        <v>526.57000000000005</v>
      </c>
      <c r="CF6" s="33">
        <f t="shared" si="9"/>
        <v>523.08000000000004</v>
      </c>
      <c r="CG6" s="33">
        <f t="shared" si="9"/>
        <v>530.83000000000004</v>
      </c>
      <c r="CH6" s="33">
        <f t="shared" si="9"/>
        <v>734.18</v>
      </c>
      <c r="CI6" s="33">
        <f t="shared" si="9"/>
        <v>789.62</v>
      </c>
      <c r="CJ6" s="32" t="str">
        <f>IF(CJ7="","",IF(CJ7="-","【-】","【"&amp;SUBSTITUTE(TEXT(CJ7,"#,##0.00"),"-","△")&amp;"】"))</f>
        <v>【524.69】</v>
      </c>
      <c r="CK6" s="33">
        <f>IF(CK7="",NA(),CK7)</f>
        <v>30.78</v>
      </c>
      <c r="CL6" s="33">
        <f t="shared" ref="CL6:CT6" si="10">IF(CL7="",NA(),CL7)</f>
        <v>31.06</v>
      </c>
      <c r="CM6" s="33">
        <f t="shared" si="10"/>
        <v>30.88</v>
      </c>
      <c r="CN6" s="33">
        <f t="shared" si="10"/>
        <v>31.81</v>
      </c>
      <c r="CO6" s="33">
        <f t="shared" si="10"/>
        <v>32.21</v>
      </c>
      <c r="CP6" s="33">
        <f t="shared" si="10"/>
        <v>50.66</v>
      </c>
      <c r="CQ6" s="33">
        <f t="shared" si="10"/>
        <v>51.11</v>
      </c>
      <c r="CR6" s="33">
        <f t="shared" si="10"/>
        <v>50.49</v>
      </c>
      <c r="CS6" s="33">
        <f t="shared" si="10"/>
        <v>48.36</v>
      </c>
      <c r="CT6" s="33">
        <f t="shared" si="10"/>
        <v>48.7</v>
      </c>
      <c r="CU6" s="32" t="str">
        <f>IF(CU7="","",IF(CU7="-","【-】","【"&amp;SUBSTITUTE(TEXT(CU7,"#,##0.00"),"-","△")&amp;"】"))</f>
        <v>【57.58】</v>
      </c>
      <c r="CV6" s="33">
        <f>IF(CV7="",NA(),CV7)</f>
        <v>84.2</v>
      </c>
      <c r="CW6" s="33">
        <f t="shared" ref="CW6:DE6" si="11">IF(CW7="",NA(),CW7)</f>
        <v>84.2</v>
      </c>
      <c r="CX6" s="33">
        <f t="shared" si="11"/>
        <v>84.2</v>
      </c>
      <c r="CY6" s="33">
        <f t="shared" si="11"/>
        <v>84.2</v>
      </c>
      <c r="CZ6" s="33">
        <f t="shared" si="11"/>
        <v>84.2</v>
      </c>
      <c r="DA6" s="33">
        <f t="shared" si="11"/>
        <v>74.13</v>
      </c>
      <c r="DB6" s="33">
        <f t="shared" si="11"/>
        <v>74.16</v>
      </c>
      <c r="DC6" s="33">
        <f t="shared" si="11"/>
        <v>74.209999999999994</v>
      </c>
      <c r="DD6" s="33">
        <f t="shared" si="11"/>
        <v>75.239999999999995</v>
      </c>
      <c r="DE6" s="33">
        <f t="shared" si="11"/>
        <v>74.959999999999994</v>
      </c>
      <c r="DF6" s="32" t="str">
        <f>IF(DF7="","",IF(DF7="-","【-】","【"&amp;SUBSTITUTE(TEXT(DF7,"#,##0.00"),"-","△")&amp;"】"))</f>
        <v>【75.27】</v>
      </c>
      <c r="DG6" s="32" t="e">
        <f>IF(DG7="",NA(),DG7)</f>
        <v>#N/A</v>
      </c>
      <c r="DH6" s="32" t="e">
        <f t="shared" ref="DH6:DP6" si="12">IF(DH7="",NA(),DH7)</f>
        <v>#N/A</v>
      </c>
      <c r="DI6" s="32" t="e">
        <f t="shared" si="12"/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str">
        <f>IF(DQ7="","",IF(DQ7="-","【-】","【"&amp;SUBSTITUTE(TEXT(DQ7,"#,##0.00"),"-","△")&amp;"】"))</f>
        <v/>
      </c>
      <c r="DR6" s="32" t="e">
        <f>IF(DR7="",NA(),DR7)</f>
        <v>#N/A</v>
      </c>
      <c r="DS6" s="32" t="e">
        <f t="shared" ref="DS6:EA6" si="13">IF(DS7="",NA(),DS7)</f>
        <v>#N/A</v>
      </c>
      <c r="DT6" s="32" t="e">
        <f t="shared" si="13"/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str">
        <f>IF(EB7="","",IF(EB7="-","【-】","【"&amp;SUBSTITUTE(TEXT(EB7,"#,##0.00"),"-","△")&amp;"】"))</f>
        <v/>
      </c>
      <c r="EC6" s="32">
        <f>IF(EC7="",NA(),EC7)</f>
        <v>0</v>
      </c>
      <c r="ED6" s="32">
        <f t="shared" ref="ED6:EL6" si="14">IF(ED7="",NA(),ED7)</f>
        <v>0</v>
      </c>
      <c r="EE6" s="32">
        <f t="shared" si="14"/>
        <v>0</v>
      </c>
      <c r="EF6" s="32">
        <f t="shared" si="14"/>
        <v>0</v>
      </c>
      <c r="EG6" s="32">
        <f t="shared" si="14"/>
        <v>0</v>
      </c>
      <c r="EH6" s="33">
        <f t="shared" si="14"/>
        <v>0.61</v>
      </c>
      <c r="EI6" s="33">
        <f t="shared" si="14"/>
        <v>0.37</v>
      </c>
      <c r="EJ6" s="33">
        <f t="shared" si="14"/>
        <v>0.7</v>
      </c>
      <c r="EK6" s="33">
        <f t="shared" si="14"/>
        <v>0.91</v>
      </c>
      <c r="EL6" s="33">
        <f t="shared" si="14"/>
        <v>1.26</v>
      </c>
      <c r="EM6" s="32" t="str">
        <f>IF(EM7="","",IF(EM7="-","【-】","【"&amp;SUBSTITUTE(TEXT(EM7,"#,##0.00"),"-","△")&amp;"】"))</f>
        <v>【0.71】</v>
      </c>
    </row>
    <row r="7" spans="1:143" s="34" customFormat="1">
      <c r="A7" s="26"/>
      <c r="B7" s="35">
        <v>2015</v>
      </c>
      <c r="C7" s="35">
        <v>62057</v>
      </c>
      <c r="D7" s="35">
        <v>47</v>
      </c>
      <c r="E7" s="35">
        <v>1</v>
      </c>
      <c r="F7" s="35">
        <v>0</v>
      </c>
      <c r="G7" s="35">
        <v>0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 t="s">
        <v>99</v>
      </c>
      <c r="O7" s="36">
        <v>1.59</v>
      </c>
      <c r="P7" s="36">
        <v>4536</v>
      </c>
      <c r="Q7" s="36">
        <v>37204</v>
      </c>
      <c r="R7" s="36">
        <v>222.85</v>
      </c>
      <c r="S7" s="36">
        <v>166.95</v>
      </c>
      <c r="T7" s="36">
        <v>585</v>
      </c>
      <c r="U7" s="36">
        <v>0.7</v>
      </c>
      <c r="V7" s="36">
        <v>835.71</v>
      </c>
      <c r="W7" s="36">
        <v>66.66</v>
      </c>
      <c r="X7" s="36">
        <v>59.38</v>
      </c>
      <c r="Y7" s="36">
        <v>64.650000000000006</v>
      </c>
      <c r="Z7" s="36">
        <v>85.04</v>
      </c>
      <c r="AA7" s="36">
        <v>89.09</v>
      </c>
      <c r="AB7" s="36">
        <v>68.61</v>
      </c>
      <c r="AC7" s="36">
        <v>70.760000000000005</v>
      </c>
      <c r="AD7" s="36">
        <v>71.66</v>
      </c>
      <c r="AE7" s="36">
        <v>73.06</v>
      </c>
      <c r="AF7" s="36">
        <v>72.03</v>
      </c>
      <c r="AG7" s="36">
        <v>75.510000000000005</v>
      </c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>
        <v>260.24</v>
      </c>
      <c r="BE7" s="36">
        <v>229.58</v>
      </c>
      <c r="BF7" s="36">
        <v>199.24</v>
      </c>
      <c r="BG7" s="36">
        <v>164.96</v>
      </c>
      <c r="BH7" s="36">
        <v>133.09</v>
      </c>
      <c r="BI7" s="36">
        <v>1442.51</v>
      </c>
      <c r="BJ7" s="36">
        <v>1496.15</v>
      </c>
      <c r="BK7" s="36">
        <v>1462.56</v>
      </c>
      <c r="BL7" s="36">
        <v>1486.62</v>
      </c>
      <c r="BM7" s="36">
        <v>1510.14</v>
      </c>
      <c r="BN7" s="36">
        <v>1242.9000000000001</v>
      </c>
      <c r="BO7" s="36">
        <v>63.9</v>
      </c>
      <c r="BP7" s="36">
        <v>55.57</v>
      </c>
      <c r="BQ7" s="36">
        <v>62.43</v>
      </c>
      <c r="BR7" s="36">
        <v>50.98</v>
      </c>
      <c r="BS7" s="36">
        <v>37.200000000000003</v>
      </c>
      <c r="BT7" s="36">
        <v>33.299999999999997</v>
      </c>
      <c r="BU7" s="36">
        <v>33.01</v>
      </c>
      <c r="BV7" s="36">
        <v>32.39</v>
      </c>
      <c r="BW7" s="36">
        <v>24.39</v>
      </c>
      <c r="BX7" s="36">
        <v>22.67</v>
      </c>
      <c r="BY7" s="36">
        <v>33.35</v>
      </c>
      <c r="BZ7" s="36">
        <v>466.32</v>
      </c>
      <c r="CA7" s="36">
        <v>535.66</v>
      </c>
      <c r="CB7" s="36">
        <v>480.96</v>
      </c>
      <c r="CC7" s="36">
        <v>586.41999999999996</v>
      </c>
      <c r="CD7" s="36">
        <v>803.8</v>
      </c>
      <c r="CE7" s="36">
        <v>526.57000000000005</v>
      </c>
      <c r="CF7" s="36">
        <v>523.08000000000004</v>
      </c>
      <c r="CG7" s="36">
        <v>530.83000000000004</v>
      </c>
      <c r="CH7" s="36">
        <v>734.18</v>
      </c>
      <c r="CI7" s="36">
        <v>789.62</v>
      </c>
      <c r="CJ7" s="36">
        <v>524.69000000000005</v>
      </c>
      <c r="CK7" s="36">
        <v>30.78</v>
      </c>
      <c r="CL7" s="36">
        <v>31.06</v>
      </c>
      <c r="CM7" s="36">
        <v>30.88</v>
      </c>
      <c r="CN7" s="36">
        <v>31.81</v>
      </c>
      <c r="CO7" s="36">
        <v>32.21</v>
      </c>
      <c r="CP7" s="36">
        <v>50.66</v>
      </c>
      <c r="CQ7" s="36">
        <v>51.11</v>
      </c>
      <c r="CR7" s="36">
        <v>50.49</v>
      </c>
      <c r="CS7" s="36">
        <v>48.36</v>
      </c>
      <c r="CT7" s="36">
        <v>48.7</v>
      </c>
      <c r="CU7" s="36">
        <v>57.58</v>
      </c>
      <c r="CV7" s="36">
        <v>84.2</v>
      </c>
      <c r="CW7" s="36">
        <v>84.2</v>
      </c>
      <c r="CX7" s="36">
        <v>84.2</v>
      </c>
      <c r="CY7" s="36">
        <v>84.2</v>
      </c>
      <c r="CZ7" s="36">
        <v>84.2</v>
      </c>
      <c r="DA7" s="36">
        <v>74.13</v>
      </c>
      <c r="DB7" s="36">
        <v>74.16</v>
      </c>
      <c r="DC7" s="36">
        <v>74.209999999999994</v>
      </c>
      <c r="DD7" s="36">
        <v>75.239999999999995</v>
      </c>
      <c r="DE7" s="36">
        <v>74.959999999999994</v>
      </c>
      <c r="DF7" s="36">
        <v>75.27</v>
      </c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>
        <v>0</v>
      </c>
      <c r="ED7" s="36">
        <v>0</v>
      </c>
      <c r="EE7" s="36">
        <v>0</v>
      </c>
      <c r="EF7" s="36">
        <v>0</v>
      </c>
      <c r="EG7" s="36">
        <v>0</v>
      </c>
      <c r="EH7" s="36">
        <v>0.61</v>
      </c>
      <c r="EI7" s="36">
        <v>0.37</v>
      </c>
      <c r="EJ7" s="36">
        <v>0.7</v>
      </c>
      <c r="EK7" s="36">
        <v>0.91</v>
      </c>
      <c r="EL7" s="36">
        <v>1.26</v>
      </c>
      <c r="EM7" s="36">
        <v>0.71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</row>
    <row r="9" spans="1:143">
      <c r="A9" s="38"/>
      <c r="B9" s="38" t="s">
        <v>100</v>
      </c>
      <c r="C9" s="38" t="s">
        <v>101</v>
      </c>
      <c r="D9" s="38" t="s">
        <v>102</v>
      </c>
      <c r="E9" s="38" t="s">
        <v>103</v>
      </c>
      <c r="F9" s="38" t="s">
        <v>104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8" t="s">
        <v>43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SU0073</cp:lastModifiedBy>
  <cp:lastPrinted>2017-01-24T06:16:55Z</cp:lastPrinted>
  <dcterms:created xsi:type="dcterms:W3CDTF">2016-12-02T02:16:00Z</dcterms:created>
  <dcterms:modified xsi:type="dcterms:W3CDTF">2017-01-24T07:56:16Z</dcterms:modified>
  <cp:category/>
</cp:coreProperties>
</file>