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90" windowWidth="14940" windowHeight="784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<sst xmlns="http://schemas.openxmlformats.org/spreadsheetml/2006/main" count="217" uniqueCount="107">
  <si>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</si>
  <si>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</si>
  <si>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</si>
  <si>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</si>
  <si>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</si>
  <si>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</si>
  <si>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</si>
  <si>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</si>
  <si>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</si>
  <si>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</si>
  <si>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</si>
  <si>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</si>
  <si>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</si>
  <si>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</si>
  <si>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</si>
  <si>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</si>
  <si>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</si>
  <si>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</si>
  <si>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</si>
  <si>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</si>
  <si>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</si>
  <si>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</si>
  <si>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</si>
  <si>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</si>
  <si>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</si>
  <si>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</si>
  <si>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</si>
  <si>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</si>
  <si>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</si>
  <si>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</si>
  <si>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</si>
  <si>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</si>
  <si>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</si>
  <si>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</si>
  <si>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</si>
  <si>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</si>
  <si>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</si>
  <si>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</si>
  <si>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</si>
  <si>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</si>
  <si>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</si>
  <si>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</si>
  <si>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</si>
  <si>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</si>
  <si>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</si>
  <si>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</si>
  <si>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</si>
  <si>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</si>
  <si>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</si>
  <si>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</si>
  <si>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</si>
  <si>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</si>
  <si>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</si>
  <si>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</si>
  <si>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</si>
  <si>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</si>
  <si>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</si>
  <si>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</si>
  <si>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</si>
  <si>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</si>
  <si>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</si>
  <si>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</si>
  <si>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</si>
  <si>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</si>
  <si>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</si>
  <si>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</si>
  <si>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</si>
  <si>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</si>
  <si>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</si>
  <si>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</si>
  <si>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</si>
  <si>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</si>
  <si>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</si>
  <si>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</si>
  <si>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</si>
  <si>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</si>
  <si>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</si>
  <si>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</si>
  <si>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</si>
  <si>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</si>
  <si>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</si>
  <si>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</si>
  <si>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</si>
  <si>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</si>
  <si>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</si>
  <si>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</si>
  <si>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</si>
  <si>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</si>
  <si>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</si>
  <si>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</si>
  <si>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</si>
  <si>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</si>
  <si>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</si>
  <si>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天童市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</si>
  <si>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</si>
  <si>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</si>
  <si>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</si>
  <si>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</si>
  <si>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</si>
  <si>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</si>
  <si>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</si>
  <si>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</si>
  <si>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</si>
  <si>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</si>
  <si>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①)や料金回収率(⑤)は類似団体と比較して高い数値となっている。比率は共に100%を超えているため、給水に係る費用が給水収益によって適切に賄われている状況にある。今後も健全な経営を行うために費用削減を続け、適切な更新投資に充てる財源の確保を行う。
　流動負債に対する流動資産の割合であり、短期債務に対する支払い能力を表す流動比率(③)は100％を上回っている。
　給水原価(⑥)は類似団体平均より高い数値であるが、費用の低減により平成27年度は前年より約2円減少している。
　施設利用率(⑦)や有収率(⑧)は類似団体と比較して高く、特に有収率は平成24年度から92％以上を維持している。これは、適切な更新と、漏水調査業務等により予防的に管路の維持を実施しているためである。今後も管路の更新を適切に行い、漏水調査等を継続して行い、現在の高い水準を維持していく。</t>
    <rPh sb="1" eb="3">
      <t>ケイジョウ</t>
    </rPh>
    <rPh sb="3" eb="5">
      <t>シュウシ</t>
    </rPh>
    <rPh sb="5" eb="7">
      <t>ヒリツ</t>
    </rPh>
    <rPh sb="20" eb="22">
      <t>ルイジ</t>
    </rPh>
    <rPh sb="22" eb="24">
      <t>ダンタイ</t>
    </rPh>
    <rPh sb="25" eb="27">
      <t>ヒカク</t>
    </rPh>
    <rPh sb="29" eb="30">
      <t>タカ</t>
    </rPh>
    <rPh sb="31" eb="33">
      <t>スウチ</t>
    </rPh>
    <rPh sb="40" eb="42">
      <t>ヒリツ</t>
    </rPh>
    <rPh sb="43" eb="44">
      <t>トモ</t>
    </rPh>
    <rPh sb="50" eb="51">
      <t>コ</t>
    </rPh>
    <rPh sb="58" eb="60">
      <t>キュウスイ</t>
    </rPh>
    <rPh sb="61" eb="62">
      <t>カカ</t>
    </rPh>
    <rPh sb="63" eb="65">
      <t>ヒヨウ</t>
    </rPh>
    <rPh sb="66" eb="68">
      <t>キュウスイ</t>
    </rPh>
    <rPh sb="68" eb="70">
      <t>シュウエキ</t>
    </rPh>
    <rPh sb="74" eb="76">
      <t>テキセツ</t>
    </rPh>
    <rPh sb="77" eb="78">
      <t>マカナ</t>
    </rPh>
    <rPh sb="83" eb="85">
      <t>ジョウキョウ</t>
    </rPh>
    <rPh sb="89" eb="91">
      <t>コンゴ</t>
    </rPh>
    <rPh sb="92" eb="94">
      <t>ケンゼン</t>
    </rPh>
    <rPh sb="95" eb="97">
      <t>ケイエイ</t>
    </rPh>
    <rPh sb="98" eb="99">
      <t>オコナ</t>
    </rPh>
    <rPh sb="103" eb="105">
      <t>ヒヨウ</t>
    </rPh>
    <rPh sb="105" eb="107">
      <t>サクゲン</t>
    </rPh>
    <rPh sb="108" eb="109">
      <t>ツヅ</t>
    </rPh>
    <rPh sb="111" eb="113">
      <t>テキセツ</t>
    </rPh>
    <rPh sb="114" eb="116">
      <t>コウシン</t>
    </rPh>
    <rPh sb="116" eb="118">
      <t>トウシ</t>
    </rPh>
    <rPh sb="119" eb="120">
      <t>ア</t>
    </rPh>
    <rPh sb="122" eb="124">
      <t>ザイゲン</t>
    </rPh>
    <rPh sb="125" eb="127">
      <t>カクホ</t>
    </rPh>
    <rPh sb="128" eb="129">
      <t>オコナ</t>
    </rPh>
    <rPh sb="168" eb="170">
      <t>リュウドウ</t>
    </rPh>
    <rPh sb="170" eb="172">
      <t>ヒリツ</t>
    </rPh>
    <rPh sb="181" eb="183">
      <t>ウワマワ</t>
    </rPh>
    <rPh sb="190" eb="192">
      <t>キュウスイ</t>
    </rPh>
    <rPh sb="192" eb="194">
      <t>ゲンカ</t>
    </rPh>
    <rPh sb="198" eb="200">
      <t>ルイジ</t>
    </rPh>
    <rPh sb="200" eb="202">
      <t>ダンタイ</t>
    </rPh>
    <rPh sb="202" eb="204">
      <t>ヘイキン</t>
    </rPh>
    <rPh sb="206" eb="207">
      <t>タカ</t>
    </rPh>
    <rPh sb="208" eb="210">
      <t>スウチ</t>
    </rPh>
    <rPh sb="215" eb="217">
      <t>ヒヨウ</t>
    </rPh>
    <rPh sb="218" eb="220">
      <t>テイゲン</t>
    </rPh>
    <rPh sb="223" eb="225">
      <t>ヘイセイ</t>
    </rPh>
    <rPh sb="227" eb="229">
      <t>ネンド</t>
    </rPh>
    <rPh sb="230" eb="232">
      <t>ゼンネン</t>
    </rPh>
    <rPh sb="234" eb="235">
      <t>ヤク</t>
    </rPh>
    <rPh sb="236" eb="237">
      <t>エン</t>
    </rPh>
    <rPh sb="237" eb="239">
      <t>ゲンショウ</t>
    </rPh>
    <rPh sb="246" eb="248">
      <t>シセツ</t>
    </rPh>
    <rPh sb="248" eb="251">
      <t>リヨウリツ</t>
    </rPh>
    <rPh sb="255" eb="257">
      <t>ユウシュウ</t>
    </rPh>
    <rPh sb="257" eb="258">
      <t>リツ</t>
    </rPh>
    <rPh sb="262" eb="264">
      <t>ルイジ</t>
    </rPh>
    <rPh sb="264" eb="266">
      <t>ダンタイ</t>
    </rPh>
    <rPh sb="267" eb="269">
      <t>ヒカク</t>
    </rPh>
    <rPh sb="271" eb="272">
      <t>タカ</t>
    </rPh>
    <rPh sb="274" eb="275">
      <t>トク</t>
    </rPh>
    <rPh sb="276" eb="278">
      <t>ユウシュウ</t>
    </rPh>
    <rPh sb="278" eb="279">
      <t>リツ</t>
    </rPh>
    <rPh sb="280" eb="282">
      <t>ヘイセイ</t>
    </rPh>
    <rPh sb="284" eb="286">
      <t>ネンド</t>
    </rPh>
    <rPh sb="305" eb="307">
      <t>テキセツ</t>
    </rPh>
    <rPh sb="308" eb="310">
      <t>コウシン</t>
    </rPh>
    <rPh sb="312" eb="314">
      <t>ロウスイ</t>
    </rPh>
    <rPh sb="314" eb="316">
      <t>チョウサ</t>
    </rPh>
    <rPh sb="316" eb="318">
      <t>ギョウム</t>
    </rPh>
    <rPh sb="318" eb="319">
      <t>トウ</t>
    </rPh>
    <rPh sb="322" eb="324">
      <t>ヨボウ</t>
    </rPh>
    <rPh sb="324" eb="325">
      <t>テキ</t>
    </rPh>
    <rPh sb="326" eb="328">
      <t>カンロ</t>
    </rPh>
    <rPh sb="329" eb="331">
      <t>イジ</t>
    </rPh>
    <rPh sb="332" eb="334">
      <t>ジッシ</t>
    </rPh>
    <rPh sb="344" eb="346">
      <t>コンゴ</t>
    </rPh>
    <rPh sb="347" eb="349">
      <t>カンロ</t>
    </rPh>
    <rPh sb="350" eb="352">
      <t>コウシン</t>
    </rPh>
    <rPh sb="353" eb="355">
      <t>テキセツ</t>
    </rPh>
    <rPh sb="356" eb="357">
      <t>オコナ</t>
    </rPh>
    <rPh sb="359" eb="361">
      <t>ロウスイ</t>
    </rPh>
    <rPh sb="361" eb="363">
      <t>チョウサ</t>
    </rPh>
    <rPh sb="363" eb="364">
      <t>トウ</t>
    </rPh>
    <rPh sb="365" eb="367">
      <t>ケイゾク</t>
    </rPh>
    <rPh sb="369" eb="370">
      <t>オコナ</t>
    </rPh>
    <rPh sb="372" eb="374">
      <t>ゲンザイ</t>
    </rPh>
    <rPh sb="375" eb="376">
      <t>タカ</t>
    </rPh>
    <rPh sb="377" eb="379">
      <t>スイジュン</t>
    </rPh>
    <rPh sb="380" eb="382">
      <t>イジ</t>
    </rPh>
    <phoneticPr fontId="4"/>
  </si>
  <si>
    <t xml:space="preserve">　償却資産における減価償却済の部分の割合を示す有形固定資産減価償却率(①)は毎年上昇しており、平成27年度は38.93％であった。老朽化の度合いは類似団体平均より低いが、上昇傾向にある。
　法定耐用年数を超えた管路延長の割合を表している管路経年化率(②)は平成27年度で類似団体と比較して4ポイント以上低いが、平成26年度と比較して2ポイント以上上昇するなど、上昇している。当該年度に更新した管路延長の割合を表す管路更新率(③)は類似団体と比較して平成27年度はやや低くなっているが、平均して１％の更新率となるよう、計画に基づいた更新を行っていく。
</t>
    <rPh sb="23" eb="25">
      <t>ユウケイ</t>
    </rPh>
    <rPh sb="25" eb="27">
      <t>コテイ</t>
    </rPh>
    <rPh sb="27" eb="29">
      <t>シサン</t>
    </rPh>
    <rPh sb="29" eb="31">
      <t>ゲンカ</t>
    </rPh>
    <rPh sb="31" eb="33">
      <t>ショウキャク</t>
    </rPh>
    <rPh sb="33" eb="34">
      <t>リツ</t>
    </rPh>
    <rPh sb="38" eb="40">
      <t>マイトシ</t>
    </rPh>
    <rPh sb="40" eb="42">
      <t>ジョウショウ</t>
    </rPh>
    <rPh sb="47" eb="49">
      <t>ヘイセイ</t>
    </rPh>
    <rPh sb="51" eb="53">
      <t>ネンド</t>
    </rPh>
    <rPh sb="65" eb="68">
      <t>ロウキュウカ</t>
    </rPh>
    <rPh sb="69" eb="71">
      <t>ドア</t>
    </rPh>
    <rPh sb="73" eb="75">
      <t>ルイジ</t>
    </rPh>
    <rPh sb="75" eb="77">
      <t>ダンタイ</t>
    </rPh>
    <rPh sb="77" eb="79">
      <t>ヘイキン</t>
    </rPh>
    <rPh sb="81" eb="82">
      <t>ヒク</t>
    </rPh>
    <rPh sb="85" eb="87">
      <t>ジョウショウ</t>
    </rPh>
    <rPh sb="87" eb="89">
      <t>ケイコウ</t>
    </rPh>
    <rPh sb="95" eb="97">
      <t>ホウテイ</t>
    </rPh>
    <rPh sb="97" eb="99">
      <t>タイヨウ</t>
    </rPh>
    <rPh sb="99" eb="101">
      <t>ネンスウ</t>
    </rPh>
    <rPh sb="102" eb="103">
      <t>コ</t>
    </rPh>
    <rPh sb="105" eb="107">
      <t>カンロ</t>
    </rPh>
    <rPh sb="107" eb="109">
      <t>エンチョウ</t>
    </rPh>
    <rPh sb="110" eb="112">
      <t>ワリアイ</t>
    </rPh>
    <rPh sb="113" eb="114">
      <t>アラワ</t>
    </rPh>
    <rPh sb="118" eb="120">
      <t>カンロ</t>
    </rPh>
    <rPh sb="120" eb="123">
      <t>ケイネンカ</t>
    </rPh>
    <rPh sb="123" eb="124">
      <t>リツ</t>
    </rPh>
    <rPh sb="128" eb="130">
      <t>ヘイセイ</t>
    </rPh>
    <rPh sb="132" eb="134">
      <t>ネンド</t>
    </rPh>
    <rPh sb="135" eb="137">
      <t>ルイジ</t>
    </rPh>
    <rPh sb="137" eb="139">
      <t>ダンタイ</t>
    </rPh>
    <rPh sb="140" eb="142">
      <t>ヒカク</t>
    </rPh>
    <rPh sb="149" eb="151">
      <t>イジョウ</t>
    </rPh>
    <rPh sb="151" eb="152">
      <t>ヒク</t>
    </rPh>
    <rPh sb="155" eb="157">
      <t>ヘイセイ</t>
    </rPh>
    <rPh sb="159" eb="161">
      <t>ネンド</t>
    </rPh>
    <rPh sb="162" eb="164">
      <t>ヒカク</t>
    </rPh>
    <rPh sb="171" eb="173">
      <t>イジョウ</t>
    </rPh>
    <rPh sb="173" eb="175">
      <t>ジョウショウ</t>
    </rPh>
    <rPh sb="180" eb="182">
      <t>ジョウショウ</t>
    </rPh>
    <rPh sb="206" eb="208">
      <t>カンロ</t>
    </rPh>
    <rPh sb="208" eb="210">
      <t>コウシン</t>
    </rPh>
    <rPh sb="210" eb="211">
      <t>リツ</t>
    </rPh>
    <rPh sb="215" eb="217">
      <t>ルイジ</t>
    </rPh>
    <rPh sb="217" eb="219">
      <t>ダンタイ</t>
    </rPh>
    <rPh sb="220" eb="222">
      <t>ヒカク</t>
    </rPh>
    <rPh sb="224" eb="226">
      <t>ヘイセイ</t>
    </rPh>
    <rPh sb="228" eb="230">
      <t>ネンド</t>
    </rPh>
    <rPh sb="233" eb="234">
      <t>ヒク</t>
    </rPh>
    <rPh sb="242" eb="244">
      <t>ヘイキン</t>
    </rPh>
    <rPh sb="249" eb="251">
      <t>コウシン</t>
    </rPh>
    <rPh sb="251" eb="252">
      <t>リツ</t>
    </rPh>
    <rPh sb="258" eb="260">
      <t>ケイカク</t>
    </rPh>
    <rPh sb="261" eb="262">
      <t>モト</t>
    </rPh>
    <rPh sb="265" eb="267">
      <t>コウシン</t>
    </rPh>
    <rPh sb="268" eb="269">
      <t>オコナ</t>
    </rPh>
    <phoneticPr fontId="4"/>
  </si>
  <si>
    <t>　経常収支比率、料金回収率、流動比率等が高いことから、現状は給水収益を主とした適切な経営状況である。しかしながら、今後給水収益の増加が期待できない状況の中でも、管路の更新投資と適切な維持管理を実施する必要があると考えており、更なる経費の削減等を行い、現在の有収率を維持しつつ持続的な経営を行う。
　</t>
    <rPh sb="1" eb="3">
      <t>ケイジョウ</t>
    </rPh>
    <rPh sb="3" eb="5">
      <t>シュウシ</t>
    </rPh>
    <rPh sb="5" eb="7">
      <t>ヒリツ</t>
    </rPh>
    <rPh sb="8" eb="10">
      <t>リョウキン</t>
    </rPh>
    <rPh sb="10" eb="12">
      <t>カイシュウ</t>
    </rPh>
    <rPh sb="12" eb="13">
      <t>リツ</t>
    </rPh>
    <rPh sb="14" eb="16">
      <t>リュウドウ</t>
    </rPh>
    <rPh sb="16" eb="18">
      <t>ヒリツ</t>
    </rPh>
    <rPh sb="18" eb="19">
      <t>ナド</t>
    </rPh>
    <rPh sb="20" eb="21">
      <t>タカ</t>
    </rPh>
    <rPh sb="27" eb="29">
      <t>ゲンジョウ</t>
    </rPh>
    <rPh sb="30" eb="32">
      <t>キュウスイ</t>
    </rPh>
    <rPh sb="32" eb="34">
      <t>シュウエキ</t>
    </rPh>
    <rPh sb="35" eb="36">
      <t>シュ</t>
    </rPh>
    <rPh sb="39" eb="41">
      <t>テキセツ</t>
    </rPh>
    <rPh sb="42" eb="44">
      <t>ケイエイ</t>
    </rPh>
    <rPh sb="44" eb="46">
      <t>ジョウキョウ</t>
    </rPh>
    <rPh sb="57" eb="59">
      <t>コンゴ</t>
    </rPh>
    <rPh sb="59" eb="61">
      <t>キュウスイ</t>
    </rPh>
    <rPh sb="61" eb="63">
      <t>シュウエキ</t>
    </rPh>
    <rPh sb="64" eb="66">
      <t>ゾウカ</t>
    </rPh>
    <rPh sb="67" eb="69">
      <t>キタイ</t>
    </rPh>
    <rPh sb="73" eb="75">
      <t>ジョウキョウ</t>
    </rPh>
    <rPh sb="76" eb="77">
      <t>ナカ</t>
    </rPh>
    <rPh sb="80" eb="82">
      <t>カンロ</t>
    </rPh>
    <rPh sb="83" eb="85">
      <t>コウシン</t>
    </rPh>
    <rPh sb="85" eb="87">
      <t>トウシ</t>
    </rPh>
    <rPh sb="88" eb="90">
      <t>テキセツ</t>
    </rPh>
    <rPh sb="91" eb="93">
      <t>イジ</t>
    </rPh>
    <rPh sb="93" eb="95">
      <t>カンリ</t>
    </rPh>
    <rPh sb="96" eb="98">
      <t>ジッシ</t>
    </rPh>
    <rPh sb="100" eb="102">
      <t>ヒツヨウ</t>
    </rPh>
    <rPh sb="106" eb="107">
      <t>カンガ</t>
    </rPh>
    <rPh sb="112" eb="113">
      <t>サラ</t>
    </rPh>
    <rPh sb="115" eb="117">
      <t>ケイヒ</t>
    </rPh>
    <rPh sb="118" eb="120">
      <t>サクゲン</t>
    </rPh>
    <rPh sb="120" eb="121">
      <t>トウ</t>
    </rPh>
    <rPh sb="122" eb="123">
      <t>オコナ</t>
    </rPh>
    <rPh sb="125" eb="127">
      <t>ゲンザイ</t>
    </rPh>
    <rPh sb="128" eb="130">
      <t>ユウシュウ</t>
    </rPh>
    <rPh sb="130" eb="131">
      <t>リツ</t>
    </rPh>
    <rPh sb="132" eb="134">
      <t>イジ</t>
    </rPh>
    <rPh sb="137" eb="139">
      <t>ジゾク</t>
    </rPh>
    <rPh sb="139" eb="140">
      <t>テキ</t>
    </rPh>
    <rPh sb="141" eb="143">
      <t>ケイエイ</t>
    </rPh>
    <rPh sb="144" eb="14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</si>
</sst>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0.73</c:v>
                </c:pt>
                <c:pt idx="1">
                  <c:v>1.24</c:v>
                </c:pt>
                <c:pt idx="2">
                  <c:v>0.9</c:v>
                </c:pt>
                <c:pt idx="3">
                  <c:v>0.49</c:v>
                </c:pt>
                <c:pt idx="4">
                  <c:v>0.62</c:v>
                </c:pt>
              </c:numCache>
            </c:numRef>
          </c:val>
        </c:ser>
        <c:dLbls>
          <c:showLegendKey val="0"/>
          <c:showVal val="0"/>
          <c:showCatName val="0"/>
          <c:showSerName val="0"/>
          <c:showPercent val="0"/>
          <c:showBubbleSize val="0"/>
        </c:dLbls>
        <c:gapWidth val="150"/>
        <c:axId val="105699584"/>
        <c:axId val="10570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05699584"/>
        <c:axId val="105705856"/>
      </c:lineChart>
      <c:dateAx>
        <c:axId val="105699584"/>
        <c:scaling>
          <c:orientation val="minMax"/>
        </c:scaling>
        <c:delete val="1"/>
        <c:axPos val="b"/>
        <c:numFmt formatCode="ge" sourceLinked="1"/>
        <c:majorTickMark val="none"/>
        <c:minorTickMark val="none"/>
        <c:tickLblPos val="none"/>
        <c:crossAx val="105705856"/>
        <c:crosses val="autoZero"/>
        <c:auto val="1"/>
        <c:lblOffset val="100"/>
        <c:baseTimeUnit val="years"/>
      </c:dateAx>
      <c:valAx>
        <c:axId val="10570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9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60.36</c:v>
                </c:pt>
                <c:pt idx="1">
                  <c:v>73.41</c:v>
                </c:pt>
                <c:pt idx="2">
                  <c:v>70.83</c:v>
                </c:pt>
                <c:pt idx="3">
                  <c:v>71.95</c:v>
                </c:pt>
                <c:pt idx="4">
                  <c:v>71.05</c:v>
                </c:pt>
              </c:numCache>
            </c:numRef>
          </c:val>
        </c:ser>
        <c:dLbls>
          <c:showLegendKey val="0"/>
          <c:showVal val="0"/>
          <c:showCatName val="0"/>
          <c:showSerName val="0"/>
          <c:showPercent val="0"/>
          <c:showBubbleSize val="0"/>
        </c:dLbls>
        <c:gapWidth val="150"/>
        <c:axId val="110316160"/>
        <c:axId val="11034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110316160"/>
        <c:axId val="110347008"/>
      </c:lineChart>
      <c:dateAx>
        <c:axId val="110316160"/>
        <c:scaling>
          <c:orientation val="minMax"/>
        </c:scaling>
        <c:delete val="1"/>
        <c:axPos val="b"/>
        <c:numFmt formatCode="ge" sourceLinked="1"/>
        <c:majorTickMark val="none"/>
        <c:minorTickMark val="none"/>
        <c:tickLblPos val="none"/>
        <c:crossAx val="110347008"/>
        <c:crosses val="autoZero"/>
        <c:auto val="1"/>
        <c:lblOffset val="100"/>
        <c:baseTimeUnit val="years"/>
      </c:dateAx>
      <c:valAx>
        <c:axId val="11034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1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90.57</c:v>
                </c:pt>
                <c:pt idx="1">
                  <c:v>93.34</c:v>
                </c:pt>
                <c:pt idx="2">
                  <c:v>92.42</c:v>
                </c:pt>
                <c:pt idx="3">
                  <c:v>92.82</c:v>
                </c:pt>
                <c:pt idx="4">
                  <c:v>92.38</c:v>
                </c:pt>
              </c:numCache>
            </c:numRef>
          </c:val>
        </c:ser>
        <c:dLbls>
          <c:showLegendKey val="0"/>
          <c:showVal val="0"/>
          <c:showCatName val="0"/>
          <c:showSerName val="0"/>
          <c:showPercent val="0"/>
          <c:showBubbleSize val="0"/>
        </c:dLbls>
        <c:gapWidth val="150"/>
        <c:axId val="110442752"/>
        <c:axId val="11044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10442752"/>
        <c:axId val="110444928"/>
      </c:lineChart>
      <c:dateAx>
        <c:axId val="110442752"/>
        <c:scaling>
          <c:orientation val="minMax"/>
        </c:scaling>
        <c:delete val="1"/>
        <c:axPos val="b"/>
        <c:numFmt formatCode="ge" sourceLinked="1"/>
        <c:majorTickMark val="none"/>
        <c:minorTickMark val="none"/>
        <c:tickLblPos val="none"/>
        <c:crossAx val="110444928"/>
        <c:crosses val="autoZero"/>
        <c:auto val="1"/>
        <c:lblOffset val="100"/>
        <c:baseTimeUnit val="years"/>
      </c:dateAx>
      <c:valAx>
        <c:axId val="11044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4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108.83</c:v>
                </c:pt>
                <c:pt idx="1">
                  <c:v>113.92</c:v>
                </c:pt>
                <c:pt idx="2">
                  <c:v>110.01</c:v>
                </c:pt>
                <c:pt idx="3">
                  <c:v>117.44</c:v>
                </c:pt>
                <c:pt idx="4">
                  <c:v>116.27</c:v>
                </c:pt>
              </c:numCache>
            </c:numRef>
          </c:val>
        </c:ser>
        <c:dLbls>
          <c:showLegendKey val="0"/>
          <c:showVal val="0"/>
          <c:showCatName val="0"/>
          <c:showSerName val="0"/>
          <c:showPercent val="0"/>
          <c:showBubbleSize val="0"/>
        </c:dLbls>
        <c:gapWidth val="150"/>
        <c:axId val="105604992"/>
        <c:axId val="10561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105604992"/>
        <c:axId val="105611264"/>
      </c:lineChart>
      <c:dateAx>
        <c:axId val="105604992"/>
        <c:scaling>
          <c:orientation val="minMax"/>
        </c:scaling>
        <c:delete val="1"/>
        <c:axPos val="b"/>
        <c:numFmt formatCode="ge" sourceLinked="1"/>
        <c:majorTickMark val="none"/>
        <c:minorTickMark val="none"/>
        <c:tickLblPos val="none"/>
        <c:crossAx val="105611264"/>
        <c:crosses val="autoZero"/>
        <c:auto val="1"/>
        <c:lblOffset val="100"/>
        <c:baseTimeUnit val="years"/>
      </c:dateAx>
      <c:valAx>
        <c:axId val="105611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60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34.76</c:v>
                </c:pt>
                <c:pt idx="1">
                  <c:v>35.450000000000003</c:v>
                </c:pt>
                <c:pt idx="2">
                  <c:v>36.19</c:v>
                </c:pt>
                <c:pt idx="3">
                  <c:v>37.71</c:v>
                </c:pt>
                <c:pt idx="4">
                  <c:v>38.93</c:v>
                </c:pt>
              </c:numCache>
            </c:numRef>
          </c:val>
        </c:ser>
        <c:dLbls>
          <c:showLegendKey val="0"/>
          <c:showVal val="0"/>
          <c:showCatName val="0"/>
          <c:showSerName val="0"/>
          <c:showPercent val="0"/>
          <c:showBubbleSize val="0"/>
        </c:dLbls>
        <c:gapWidth val="150"/>
        <c:axId val="105645568"/>
        <c:axId val="10564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105645568"/>
        <c:axId val="105647488"/>
      </c:lineChart>
      <c:dateAx>
        <c:axId val="105645568"/>
        <c:scaling>
          <c:orientation val="minMax"/>
        </c:scaling>
        <c:delete val="1"/>
        <c:axPos val="b"/>
        <c:numFmt formatCode="ge" sourceLinked="1"/>
        <c:majorTickMark val="none"/>
        <c:minorTickMark val="none"/>
        <c:tickLblPos val="none"/>
        <c:crossAx val="105647488"/>
        <c:crosses val="autoZero"/>
        <c:auto val="1"/>
        <c:lblOffset val="100"/>
        <c:baseTimeUnit val="years"/>
      </c:dateAx>
      <c:valAx>
        <c:axId val="10564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4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4.54</c:v>
                </c:pt>
                <c:pt idx="1">
                  <c:v>3.88</c:v>
                </c:pt>
                <c:pt idx="2">
                  <c:v>4.1100000000000003</c:v>
                </c:pt>
                <c:pt idx="3">
                  <c:v>4.1399999999999997</c:v>
                </c:pt>
                <c:pt idx="4">
                  <c:v>6.22</c:v>
                </c:pt>
              </c:numCache>
            </c:numRef>
          </c:val>
        </c:ser>
        <c:dLbls>
          <c:showLegendKey val="0"/>
          <c:showVal val="0"/>
          <c:showCatName val="0"/>
          <c:showSerName val="0"/>
          <c:showPercent val="0"/>
          <c:showBubbleSize val="0"/>
        </c:dLbls>
        <c:gapWidth val="150"/>
        <c:axId val="106058880"/>
        <c:axId val="10606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106058880"/>
        <c:axId val="106060800"/>
      </c:lineChart>
      <c:dateAx>
        <c:axId val="106058880"/>
        <c:scaling>
          <c:orientation val="minMax"/>
        </c:scaling>
        <c:delete val="1"/>
        <c:axPos val="b"/>
        <c:numFmt formatCode="ge" sourceLinked="1"/>
        <c:majorTickMark val="none"/>
        <c:minorTickMark val="none"/>
        <c:tickLblPos val="none"/>
        <c:crossAx val="106060800"/>
        <c:crosses val="autoZero"/>
        <c:auto val="1"/>
        <c:lblOffset val="100"/>
        <c:baseTimeUnit val="years"/>
      </c:dateAx>
      <c:valAx>
        <c:axId val="10606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5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091264"/>
        <c:axId val="10609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06091264"/>
        <c:axId val="106093184"/>
      </c:lineChart>
      <c:dateAx>
        <c:axId val="106091264"/>
        <c:scaling>
          <c:orientation val="minMax"/>
        </c:scaling>
        <c:delete val="1"/>
        <c:axPos val="b"/>
        <c:numFmt formatCode="ge" sourceLinked="1"/>
        <c:majorTickMark val="none"/>
        <c:minorTickMark val="none"/>
        <c:tickLblPos val="none"/>
        <c:crossAx val="106093184"/>
        <c:crosses val="autoZero"/>
        <c:auto val="1"/>
        <c:lblOffset val="100"/>
        <c:baseTimeUnit val="years"/>
      </c:dateAx>
      <c:valAx>
        <c:axId val="106093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09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908.36</c:v>
                </c:pt>
                <c:pt idx="1">
                  <c:v>1431.84</c:v>
                </c:pt>
                <c:pt idx="2">
                  <c:v>1295.96</c:v>
                </c:pt>
                <c:pt idx="3">
                  <c:v>522.15</c:v>
                </c:pt>
                <c:pt idx="4">
                  <c:v>517.07000000000005</c:v>
                </c:pt>
              </c:numCache>
            </c:numRef>
          </c:val>
        </c:ser>
        <c:dLbls>
          <c:showLegendKey val="0"/>
          <c:showVal val="0"/>
          <c:showCatName val="0"/>
          <c:showSerName val="0"/>
          <c:showPercent val="0"/>
          <c:showBubbleSize val="0"/>
        </c:dLbls>
        <c:gapWidth val="150"/>
        <c:axId val="105996672"/>
        <c:axId val="10599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05996672"/>
        <c:axId val="105998592"/>
      </c:lineChart>
      <c:dateAx>
        <c:axId val="105996672"/>
        <c:scaling>
          <c:orientation val="minMax"/>
        </c:scaling>
        <c:delete val="1"/>
        <c:axPos val="b"/>
        <c:numFmt formatCode="ge" sourceLinked="1"/>
        <c:majorTickMark val="none"/>
        <c:minorTickMark val="none"/>
        <c:tickLblPos val="none"/>
        <c:crossAx val="105998592"/>
        <c:crosses val="autoZero"/>
        <c:auto val="1"/>
        <c:lblOffset val="100"/>
        <c:baseTimeUnit val="years"/>
      </c:dateAx>
      <c:valAx>
        <c:axId val="105998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99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236.4</c:v>
                </c:pt>
                <c:pt idx="1">
                  <c:v>221.27</c:v>
                </c:pt>
                <c:pt idx="2">
                  <c:v>230.58</c:v>
                </c:pt>
                <c:pt idx="3">
                  <c:v>213.01</c:v>
                </c:pt>
                <c:pt idx="4">
                  <c:v>206.44</c:v>
                </c:pt>
              </c:numCache>
            </c:numRef>
          </c:val>
        </c:ser>
        <c:dLbls>
          <c:showLegendKey val="0"/>
          <c:showVal val="0"/>
          <c:showCatName val="0"/>
          <c:showSerName val="0"/>
          <c:showPercent val="0"/>
          <c:showBubbleSize val="0"/>
        </c:dLbls>
        <c:gapWidth val="150"/>
        <c:axId val="106024960"/>
        <c:axId val="10602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106024960"/>
        <c:axId val="106026880"/>
      </c:lineChart>
      <c:dateAx>
        <c:axId val="106024960"/>
        <c:scaling>
          <c:orientation val="minMax"/>
        </c:scaling>
        <c:delete val="1"/>
        <c:axPos val="b"/>
        <c:numFmt formatCode="ge" sourceLinked="1"/>
        <c:majorTickMark val="none"/>
        <c:minorTickMark val="none"/>
        <c:tickLblPos val="none"/>
        <c:crossAx val="106026880"/>
        <c:crosses val="autoZero"/>
        <c:auto val="1"/>
        <c:lblOffset val="100"/>
        <c:baseTimeUnit val="years"/>
      </c:dateAx>
      <c:valAx>
        <c:axId val="106026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0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105.13</c:v>
                </c:pt>
                <c:pt idx="1">
                  <c:v>110.04</c:v>
                </c:pt>
                <c:pt idx="2">
                  <c:v>104.66</c:v>
                </c:pt>
                <c:pt idx="3">
                  <c:v>111.64</c:v>
                </c:pt>
                <c:pt idx="4">
                  <c:v>113.22</c:v>
                </c:pt>
              </c:numCache>
            </c:numRef>
          </c:val>
        </c:ser>
        <c:dLbls>
          <c:showLegendKey val="0"/>
          <c:showVal val="0"/>
          <c:showCatName val="0"/>
          <c:showSerName val="0"/>
          <c:showPercent val="0"/>
          <c:showBubbleSize val="0"/>
        </c:dLbls>
        <c:gapWidth val="150"/>
        <c:axId val="108752256"/>
        <c:axId val="10875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108752256"/>
        <c:axId val="108758528"/>
      </c:lineChart>
      <c:dateAx>
        <c:axId val="108752256"/>
        <c:scaling>
          <c:orientation val="minMax"/>
        </c:scaling>
        <c:delete val="1"/>
        <c:axPos val="b"/>
        <c:numFmt formatCode="ge" sourceLinked="1"/>
        <c:majorTickMark val="none"/>
        <c:minorTickMark val="none"/>
        <c:tickLblPos val="none"/>
        <c:crossAx val="108758528"/>
        <c:crosses val="autoZero"/>
        <c:auto val="1"/>
        <c:lblOffset val="100"/>
        <c:baseTimeUnit val="years"/>
      </c:dateAx>
      <c:valAx>
        <c:axId val="10875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5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203.03</c:v>
                </c:pt>
                <c:pt idx="1">
                  <c:v>193.96</c:v>
                </c:pt>
                <c:pt idx="2">
                  <c:v>204.68</c:v>
                </c:pt>
                <c:pt idx="3">
                  <c:v>193.21</c:v>
                </c:pt>
                <c:pt idx="4">
                  <c:v>191.16</c:v>
                </c:pt>
              </c:numCache>
            </c:numRef>
          </c:val>
        </c:ser>
        <c:dLbls>
          <c:showLegendKey val="0"/>
          <c:showVal val="0"/>
          <c:showCatName val="0"/>
          <c:showSerName val="0"/>
          <c:showPercent val="0"/>
          <c:showBubbleSize val="0"/>
        </c:dLbls>
        <c:gapWidth val="150"/>
        <c:axId val="110300160"/>
        <c:axId val="11030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110300160"/>
        <c:axId val="110302336"/>
      </c:lineChart>
      <c:dateAx>
        <c:axId val="110300160"/>
        <c:scaling>
          <c:orientation val="minMax"/>
        </c:scaling>
        <c:delete val="1"/>
        <c:axPos val="b"/>
        <c:numFmt formatCode="ge" sourceLinked="1"/>
        <c:majorTickMark val="none"/>
        <c:minorTickMark val="none"/>
        <c:tickLblPos val="none"/>
        <c:crossAx val="110302336"/>
        <c:crosses val="autoZero"/>
        <c:auto val="1"/>
        <c:lblOffset val="100"/>
        <c:baseTimeUnit val="years"/>
      </c:dateAx>
      <c:valAx>
        <c:axId val="11030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0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O22" zoomScaleNormal="100" workbookViewId="0">
      <selection activeCell="BJ70" sqref="BJ7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山形県　天童市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62136</v>
      </c>
      <c r="AJ8" s="75"/>
      <c r="AK8" s="75"/>
      <c r="AL8" s="75"/>
      <c r="AM8" s="75"/>
      <c r="AN8" s="75"/>
      <c r="AO8" s="75"/>
      <c r="AP8" s="76"/>
      <c r="AQ8" s="57">
        <f>データ!R6</f>
        <v>113.01</v>
      </c>
      <c r="AR8" s="57"/>
      <c r="AS8" s="57"/>
      <c r="AT8" s="57"/>
      <c r="AU8" s="57"/>
      <c r="AV8" s="57"/>
      <c r="AW8" s="57"/>
      <c r="AX8" s="57"/>
      <c r="AY8" s="57">
        <f>データ!S6</f>
        <v>549.83000000000004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79.31</v>
      </c>
      <c r="K10" s="57"/>
      <c r="L10" s="57"/>
      <c r="M10" s="57"/>
      <c r="N10" s="57"/>
      <c r="O10" s="57"/>
      <c r="P10" s="57"/>
      <c r="Q10" s="57"/>
      <c r="R10" s="57">
        <f>データ!O6</f>
        <v>99.45</v>
      </c>
      <c r="S10" s="57"/>
      <c r="T10" s="57"/>
      <c r="U10" s="57"/>
      <c r="V10" s="57"/>
      <c r="W10" s="57"/>
      <c r="X10" s="57"/>
      <c r="Y10" s="57"/>
      <c r="Z10" s="65">
        <f>データ!P6</f>
        <v>3996</v>
      </c>
      <c r="AA10" s="65"/>
      <c r="AB10" s="65"/>
      <c r="AC10" s="65"/>
      <c r="AD10" s="65"/>
      <c r="AE10" s="65"/>
      <c r="AF10" s="65"/>
      <c r="AG10" s="65"/>
      <c r="AH10" s="2"/>
      <c r="AI10" s="65">
        <f>データ!T6</f>
        <v>61743</v>
      </c>
      <c r="AJ10" s="65"/>
      <c r="AK10" s="65"/>
      <c r="AL10" s="65"/>
      <c r="AM10" s="65"/>
      <c r="AN10" s="65"/>
      <c r="AO10" s="65"/>
      <c r="AP10" s="65"/>
      <c r="AQ10" s="57">
        <f>データ!U6</f>
        <v>106.54</v>
      </c>
      <c r="AR10" s="57"/>
      <c r="AS10" s="57"/>
      <c r="AT10" s="57"/>
      <c r="AU10" s="57"/>
      <c r="AV10" s="57"/>
      <c r="AW10" s="57"/>
      <c r="AX10" s="57"/>
      <c r="AY10" s="57">
        <f>データ!V6</f>
        <v>579.53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62103</v>
      </c>
      <c r="D6" s="31">
        <f t="shared" si="3"/>
        <v>46</v>
      </c>
      <c r="E6" s="31">
        <f t="shared" si="3"/>
        <v>1</v>
      </c>
      <c r="F6" s="31">
        <f t="shared" si="3"/>
        <v>0</v>
      </c>
      <c r="G6" s="31">
        <f t="shared" si="3"/>
        <v>1</v>
      </c>
      <c r="H6" s="31" t="str">
        <f t="shared" si="3"/>
        <v>山形県　天童市</v>
      </c>
      <c r="I6" s="31" t="str">
        <f t="shared" si="3"/>
        <v>法適用</v>
      </c>
      <c r="J6" s="31" t="str">
        <f t="shared" si="3"/>
        <v>水道事業</v>
      </c>
      <c r="K6" s="31" t="str">
        <f t="shared" si="3"/>
        <v>末端給水事業</v>
      </c>
      <c r="L6" s="31" t="str">
        <f t="shared" si="3"/>
        <v>A4</v>
      </c>
      <c r="M6" s="32" t="str">
        <f t="shared" si="3"/>
        <v>-</v>
      </c>
      <c r="N6" s="32">
        <f t="shared" si="3"/>
        <v>79.31</v>
      </c>
      <c r="O6" s="32">
        <f t="shared" si="3"/>
        <v>99.45</v>
      </c>
      <c r="P6" s="32">
        <f t="shared" si="3"/>
        <v>3996</v>
      </c>
      <c r="Q6" s="32">
        <f t="shared" si="3"/>
        <v>62136</v>
      </c>
      <c r="R6" s="32">
        <f t="shared" si="3"/>
        <v>113.01</v>
      </c>
      <c r="S6" s="32">
        <f t="shared" si="3"/>
        <v>549.83000000000004</v>
      </c>
      <c r="T6" s="32">
        <f t="shared" si="3"/>
        <v>61743</v>
      </c>
      <c r="U6" s="32">
        <f t="shared" si="3"/>
        <v>106.54</v>
      </c>
      <c r="V6" s="32">
        <f t="shared" si="3"/>
        <v>579.53</v>
      </c>
      <c r="W6" s="33">
        <f>IF(W7="",NA(),W7)</f>
        <v>108.83</v>
      </c>
      <c r="X6" s="33">
        <f t="shared" ref="X6:AF6" si="4">IF(X7="",NA(),X7)</f>
        <v>113.92</v>
      </c>
      <c r="Y6" s="33">
        <f t="shared" si="4"/>
        <v>110.01</v>
      </c>
      <c r="Z6" s="33">
        <f t="shared" si="4"/>
        <v>117.44</v>
      </c>
      <c r="AA6" s="33">
        <f t="shared" si="4"/>
        <v>116.27</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908.36</v>
      </c>
      <c r="AT6" s="33">
        <f t="shared" ref="AT6:BB6" si="6">IF(AT7="",NA(),AT7)</f>
        <v>1431.84</v>
      </c>
      <c r="AU6" s="33">
        <f t="shared" si="6"/>
        <v>1295.96</v>
      </c>
      <c r="AV6" s="33">
        <f t="shared" si="6"/>
        <v>522.15</v>
      </c>
      <c r="AW6" s="33">
        <f t="shared" si="6"/>
        <v>517.07000000000005</v>
      </c>
      <c r="AX6" s="33">
        <f t="shared" si="6"/>
        <v>695.41</v>
      </c>
      <c r="AY6" s="33">
        <f t="shared" si="6"/>
        <v>701</v>
      </c>
      <c r="AZ6" s="33">
        <f t="shared" si="6"/>
        <v>739.59</v>
      </c>
      <c r="BA6" s="33">
        <f t="shared" si="6"/>
        <v>335.95</v>
      </c>
      <c r="BB6" s="33">
        <f t="shared" si="6"/>
        <v>346.59</v>
      </c>
      <c r="BC6" s="32" t="str">
        <f>IF(BC7="","",IF(BC7="-","【-】","【"&amp;SUBSTITUTE(TEXT(BC7,"#,##0.00"),"-","△")&amp;"】"))</f>
        <v>【262.74】</v>
      </c>
      <c r="BD6" s="33">
        <f>IF(BD7="",NA(),BD7)</f>
        <v>236.4</v>
      </c>
      <c r="BE6" s="33">
        <f t="shared" ref="BE6:BM6" si="7">IF(BE7="",NA(),BE7)</f>
        <v>221.27</v>
      </c>
      <c r="BF6" s="33">
        <f t="shared" si="7"/>
        <v>230.58</v>
      </c>
      <c r="BG6" s="33">
        <f t="shared" si="7"/>
        <v>213.01</v>
      </c>
      <c r="BH6" s="33">
        <f t="shared" si="7"/>
        <v>206.44</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105.13</v>
      </c>
      <c r="BP6" s="33">
        <f t="shared" ref="BP6:BX6" si="8">IF(BP7="",NA(),BP7)</f>
        <v>110.04</v>
      </c>
      <c r="BQ6" s="33">
        <f t="shared" si="8"/>
        <v>104.66</v>
      </c>
      <c r="BR6" s="33">
        <f t="shared" si="8"/>
        <v>111.64</v>
      </c>
      <c r="BS6" s="33">
        <f t="shared" si="8"/>
        <v>113.22</v>
      </c>
      <c r="BT6" s="33">
        <f t="shared" si="8"/>
        <v>99.61</v>
      </c>
      <c r="BU6" s="33">
        <f t="shared" si="8"/>
        <v>100.27</v>
      </c>
      <c r="BV6" s="33">
        <f t="shared" si="8"/>
        <v>99.46</v>
      </c>
      <c r="BW6" s="33">
        <f t="shared" si="8"/>
        <v>105.21</v>
      </c>
      <c r="BX6" s="33">
        <f t="shared" si="8"/>
        <v>105.71</v>
      </c>
      <c r="BY6" s="32" t="str">
        <f>IF(BY7="","",IF(BY7="-","【-】","【"&amp;SUBSTITUTE(TEXT(BY7,"#,##0.00"),"-","△")&amp;"】"))</f>
        <v>【104.99】</v>
      </c>
      <c r="BZ6" s="33">
        <f>IF(BZ7="",NA(),BZ7)</f>
        <v>203.03</v>
      </c>
      <c r="CA6" s="33">
        <f t="shared" ref="CA6:CI6" si="9">IF(CA7="",NA(),CA7)</f>
        <v>193.96</v>
      </c>
      <c r="CB6" s="33">
        <f t="shared" si="9"/>
        <v>204.68</v>
      </c>
      <c r="CC6" s="33">
        <f t="shared" si="9"/>
        <v>193.21</v>
      </c>
      <c r="CD6" s="33">
        <f t="shared" si="9"/>
        <v>191.16</v>
      </c>
      <c r="CE6" s="33">
        <f t="shared" si="9"/>
        <v>169.59</v>
      </c>
      <c r="CF6" s="33">
        <f t="shared" si="9"/>
        <v>169.62</v>
      </c>
      <c r="CG6" s="33">
        <f t="shared" si="9"/>
        <v>171.78</v>
      </c>
      <c r="CH6" s="33">
        <f t="shared" si="9"/>
        <v>162.59</v>
      </c>
      <c r="CI6" s="33">
        <f t="shared" si="9"/>
        <v>162.15</v>
      </c>
      <c r="CJ6" s="32" t="str">
        <f>IF(CJ7="","",IF(CJ7="-","【-】","【"&amp;SUBSTITUTE(TEXT(CJ7,"#,##0.00"),"-","△")&amp;"】"))</f>
        <v>【163.72】</v>
      </c>
      <c r="CK6" s="33">
        <f>IF(CK7="",NA(),CK7)</f>
        <v>60.36</v>
      </c>
      <c r="CL6" s="33">
        <f t="shared" ref="CL6:CT6" si="10">IF(CL7="",NA(),CL7)</f>
        <v>73.41</v>
      </c>
      <c r="CM6" s="33">
        <f t="shared" si="10"/>
        <v>70.83</v>
      </c>
      <c r="CN6" s="33">
        <f t="shared" si="10"/>
        <v>71.95</v>
      </c>
      <c r="CO6" s="33">
        <f t="shared" si="10"/>
        <v>71.05</v>
      </c>
      <c r="CP6" s="33">
        <f t="shared" si="10"/>
        <v>60.04</v>
      </c>
      <c r="CQ6" s="33">
        <f t="shared" si="10"/>
        <v>59.88</v>
      </c>
      <c r="CR6" s="33">
        <f t="shared" si="10"/>
        <v>59.68</v>
      </c>
      <c r="CS6" s="33">
        <f t="shared" si="10"/>
        <v>59.17</v>
      </c>
      <c r="CT6" s="33">
        <f t="shared" si="10"/>
        <v>59.34</v>
      </c>
      <c r="CU6" s="32" t="str">
        <f>IF(CU7="","",IF(CU7="-","【-】","【"&amp;SUBSTITUTE(TEXT(CU7,"#,##0.00"),"-","△")&amp;"】"))</f>
        <v>【59.76】</v>
      </c>
      <c r="CV6" s="33">
        <f>IF(CV7="",NA(),CV7)</f>
        <v>90.57</v>
      </c>
      <c r="CW6" s="33">
        <f t="shared" ref="CW6:DE6" si="11">IF(CW7="",NA(),CW7)</f>
        <v>93.34</v>
      </c>
      <c r="CX6" s="33">
        <f t="shared" si="11"/>
        <v>92.42</v>
      </c>
      <c r="CY6" s="33">
        <f t="shared" si="11"/>
        <v>92.82</v>
      </c>
      <c r="CZ6" s="33">
        <f t="shared" si="11"/>
        <v>92.38</v>
      </c>
      <c r="DA6" s="33">
        <f t="shared" si="11"/>
        <v>87.33</v>
      </c>
      <c r="DB6" s="33">
        <f t="shared" si="11"/>
        <v>87.65</v>
      </c>
      <c r="DC6" s="33">
        <f t="shared" si="11"/>
        <v>87.63</v>
      </c>
      <c r="DD6" s="33">
        <f t="shared" si="11"/>
        <v>87.6</v>
      </c>
      <c r="DE6" s="33">
        <f t="shared" si="11"/>
        <v>87.74</v>
      </c>
      <c r="DF6" s="32" t="str">
        <f>IF(DF7="","",IF(DF7="-","【-】","【"&amp;SUBSTITUTE(TEXT(DF7,"#,##0.00"),"-","△")&amp;"】"))</f>
        <v>【89.95】</v>
      </c>
      <c r="DG6" s="33">
        <f>IF(DG7="",NA(),DG7)</f>
        <v>34.76</v>
      </c>
      <c r="DH6" s="33">
        <f t="shared" ref="DH6:DP6" si="12">IF(DH7="",NA(),DH7)</f>
        <v>35.450000000000003</v>
      </c>
      <c r="DI6" s="33">
        <f t="shared" si="12"/>
        <v>36.19</v>
      </c>
      <c r="DJ6" s="33">
        <f t="shared" si="12"/>
        <v>37.71</v>
      </c>
      <c r="DK6" s="33">
        <f t="shared" si="12"/>
        <v>38.93</v>
      </c>
      <c r="DL6" s="33">
        <f t="shared" si="12"/>
        <v>37.71</v>
      </c>
      <c r="DM6" s="33">
        <f t="shared" si="12"/>
        <v>38.69</v>
      </c>
      <c r="DN6" s="33">
        <f t="shared" si="12"/>
        <v>39.65</v>
      </c>
      <c r="DO6" s="33">
        <f t="shared" si="12"/>
        <v>45.25</v>
      </c>
      <c r="DP6" s="33">
        <f t="shared" si="12"/>
        <v>46.27</v>
      </c>
      <c r="DQ6" s="32" t="str">
        <f>IF(DQ7="","",IF(DQ7="-","【-】","【"&amp;SUBSTITUTE(TEXT(DQ7,"#,##0.00"),"-","△")&amp;"】"))</f>
        <v>【47.18】</v>
      </c>
      <c r="DR6" s="33">
        <f>IF(DR7="",NA(),DR7)</f>
        <v>4.54</v>
      </c>
      <c r="DS6" s="33">
        <f t="shared" ref="DS6:EA6" si="13">IF(DS7="",NA(),DS7)</f>
        <v>3.88</v>
      </c>
      <c r="DT6" s="33">
        <f t="shared" si="13"/>
        <v>4.1100000000000003</v>
      </c>
      <c r="DU6" s="33">
        <f t="shared" si="13"/>
        <v>4.1399999999999997</v>
      </c>
      <c r="DV6" s="33">
        <f t="shared" si="13"/>
        <v>6.22</v>
      </c>
      <c r="DW6" s="33">
        <f t="shared" si="13"/>
        <v>7.67</v>
      </c>
      <c r="DX6" s="33">
        <f t="shared" si="13"/>
        <v>8.4</v>
      </c>
      <c r="DY6" s="33">
        <f t="shared" si="13"/>
        <v>9.7100000000000009</v>
      </c>
      <c r="DZ6" s="33">
        <f t="shared" si="13"/>
        <v>10.71</v>
      </c>
      <c r="EA6" s="33">
        <f t="shared" si="13"/>
        <v>10.93</v>
      </c>
      <c r="EB6" s="32" t="str">
        <f>IF(EB7="","",IF(EB7="-","【-】","【"&amp;SUBSTITUTE(TEXT(EB7,"#,##0.00"),"-","△")&amp;"】"))</f>
        <v>【13.18】</v>
      </c>
      <c r="EC6" s="33">
        <f>IF(EC7="",NA(),EC7)</f>
        <v>0.73</v>
      </c>
      <c r="ED6" s="33">
        <f t="shared" ref="ED6:EL6" si="14">IF(ED7="",NA(),ED7)</f>
        <v>1.24</v>
      </c>
      <c r="EE6" s="33">
        <f t="shared" si="14"/>
        <v>0.9</v>
      </c>
      <c r="EF6" s="33">
        <f t="shared" si="14"/>
        <v>0.49</v>
      </c>
      <c r="EG6" s="33">
        <f t="shared" si="14"/>
        <v>0.62</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62103</v>
      </c>
      <c r="D7" s="35">
        <v>46</v>
      </c>
      <c r="E7" s="35">
        <v>1</v>
      </c>
      <c r="F7" s="35">
        <v>0</v>
      </c>
      <c r="G7" s="35">
        <v>1</v>
      </c>
      <c r="H7" s="35" t="s">
        <v>93</v>
      </c>
      <c r="I7" s="35" t="s">
        <v>94</v>
      </c>
      <c r="J7" s="35" t="s">
        <v>95</v>
      </c>
      <c r="K7" s="35" t="s">
        <v>96</v>
      </c>
      <c r="L7" s="35" t="s">
        <v>97</v>
      </c>
      <c r="M7" s="36" t="s">
        <v>98</v>
      </c>
      <c r="N7" s="36">
        <v>79.31</v>
      </c>
      <c r="O7" s="36">
        <v>99.45</v>
      </c>
      <c r="P7" s="36">
        <v>3996</v>
      </c>
      <c r="Q7" s="36">
        <v>62136</v>
      </c>
      <c r="R7" s="36">
        <v>113.01</v>
      </c>
      <c r="S7" s="36">
        <v>549.83000000000004</v>
      </c>
      <c r="T7" s="36">
        <v>61743</v>
      </c>
      <c r="U7" s="36">
        <v>106.54</v>
      </c>
      <c r="V7" s="36">
        <v>579.53</v>
      </c>
      <c r="W7" s="36">
        <v>108.83</v>
      </c>
      <c r="X7" s="36">
        <v>113.92</v>
      </c>
      <c r="Y7" s="36">
        <v>110.01</v>
      </c>
      <c r="Z7" s="36">
        <v>117.44</v>
      </c>
      <c r="AA7" s="36">
        <v>116.27</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908.36</v>
      </c>
      <c r="AT7" s="36">
        <v>1431.84</v>
      </c>
      <c r="AU7" s="36">
        <v>1295.96</v>
      </c>
      <c r="AV7" s="36">
        <v>522.15</v>
      </c>
      <c r="AW7" s="36">
        <v>517.07000000000005</v>
      </c>
      <c r="AX7" s="36">
        <v>695.41</v>
      </c>
      <c r="AY7" s="36">
        <v>701</v>
      </c>
      <c r="AZ7" s="36">
        <v>739.59</v>
      </c>
      <c r="BA7" s="36">
        <v>335.95</v>
      </c>
      <c r="BB7" s="36">
        <v>346.59</v>
      </c>
      <c r="BC7" s="36">
        <v>262.74</v>
      </c>
      <c r="BD7" s="36">
        <v>236.4</v>
      </c>
      <c r="BE7" s="36">
        <v>221.27</v>
      </c>
      <c r="BF7" s="36">
        <v>230.58</v>
      </c>
      <c r="BG7" s="36">
        <v>213.01</v>
      </c>
      <c r="BH7" s="36">
        <v>206.44</v>
      </c>
      <c r="BI7" s="36">
        <v>343.45</v>
      </c>
      <c r="BJ7" s="36">
        <v>330.99</v>
      </c>
      <c r="BK7" s="36">
        <v>324.08999999999997</v>
      </c>
      <c r="BL7" s="36">
        <v>319.82</v>
      </c>
      <c r="BM7" s="36">
        <v>312.02999999999997</v>
      </c>
      <c r="BN7" s="36">
        <v>276.38</v>
      </c>
      <c r="BO7" s="36">
        <v>105.13</v>
      </c>
      <c r="BP7" s="36">
        <v>110.04</v>
      </c>
      <c r="BQ7" s="36">
        <v>104.66</v>
      </c>
      <c r="BR7" s="36">
        <v>111.64</v>
      </c>
      <c r="BS7" s="36">
        <v>113.22</v>
      </c>
      <c r="BT7" s="36">
        <v>99.61</v>
      </c>
      <c r="BU7" s="36">
        <v>100.27</v>
      </c>
      <c r="BV7" s="36">
        <v>99.46</v>
      </c>
      <c r="BW7" s="36">
        <v>105.21</v>
      </c>
      <c r="BX7" s="36">
        <v>105.71</v>
      </c>
      <c r="BY7" s="36">
        <v>104.99</v>
      </c>
      <c r="BZ7" s="36">
        <v>203.03</v>
      </c>
      <c r="CA7" s="36">
        <v>193.96</v>
      </c>
      <c r="CB7" s="36">
        <v>204.68</v>
      </c>
      <c r="CC7" s="36">
        <v>193.21</v>
      </c>
      <c r="CD7" s="36">
        <v>191.16</v>
      </c>
      <c r="CE7" s="36">
        <v>169.59</v>
      </c>
      <c r="CF7" s="36">
        <v>169.62</v>
      </c>
      <c r="CG7" s="36">
        <v>171.78</v>
      </c>
      <c r="CH7" s="36">
        <v>162.59</v>
      </c>
      <c r="CI7" s="36">
        <v>162.15</v>
      </c>
      <c r="CJ7" s="36">
        <v>163.72</v>
      </c>
      <c r="CK7" s="36">
        <v>60.36</v>
      </c>
      <c r="CL7" s="36">
        <v>73.41</v>
      </c>
      <c r="CM7" s="36">
        <v>70.83</v>
      </c>
      <c r="CN7" s="36">
        <v>71.95</v>
      </c>
      <c r="CO7" s="36">
        <v>71.05</v>
      </c>
      <c r="CP7" s="36">
        <v>60.04</v>
      </c>
      <c r="CQ7" s="36">
        <v>59.88</v>
      </c>
      <c r="CR7" s="36">
        <v>59.68</v>
      </c>
      <c r="CS7" s="36">
        <v>59.17</v>
      </c>
      <c r="CT7" s="36">
        <v>59.34</v>
      </c>
      <c r="CU7" s="36">
        <v>59.76</v>
      </c>
      <c r="CV7" s="36">
        <v>90.57</v>
      </c>
      <c r="CW7" s="36">
        <v>93.34</v>
      </c>
      <c r="CX7" s="36">
        <v>92.42</v>
      </c>
      <c r="CY7" s="36">
        <v>92.82</v>
      </c>
      <c r="CZ7" s="36">
        <v>92.38</v>
      </c>
      <c r="DA7" s="36">
        <v>87.33</v>
      </c>
      <c r="DB7" s="36">
        <v>87.65</v>
      </c>
      <c r="DC7" s="36">
        <v>87.63</v>
      </c>
      <c r="DD7" s="36">
        <v>87.6</v>
      </c>
      <c r="DE7" s="36">
        <v>87.74</v>
      </c>
      <c r="DF7" s="36">
        <v>89.95</v>
      </c>
      <c r="DG7" s="36">
        <v>34.76</v>
      </c>
      <c r="DH7" s="36">
        <v>35.450000000000003</v>
      </c>
      <c r="DI7" s="36">
        <v>36.19</v>
      </c>
      <c r="DJ7" s="36">
        <v>37.71</v>
      </c>
      <c r="DK7" s="36">
        <v>38.93</v>
      </c>
      <c r="DL7" s="36">
        <v>37.71</v>
      </c>
      <c r="DM7" s="36">
        <v>38.69</v>
      </c>
      <c r="DN7" s="36">
        <v>39.65</v>
      </c>
      <c r="DO7" s="36">
        <v>45.25</v>
      </c>
      <c r="DP7" s="36">
        <v>46.27</v>
      </c>
      <c r="DQ7" s="36">
        <v>47.18</v>
      </c>
      <c r="DR7" s="36">
        <v>4.54</v>
      </c>
      <c r="DS7" s="36">
        <v>3.88</v>
      </c>
      <c r="DT7" s="36">
        <v>4.1100000000000003</v>
      </c>
      <c r="DU7" s="36">
        <v>4.1399999999999997</v>
      </c>
      <c r="DV7" s="36">
        <v>6.22</v>
      </c>
      <c r="DW7" s="36">
        <v>7.67</v>
      </c>
      <c r="DX7" s="36">
        <v>8.4</v>
      </c>
      <c r="DY7" s="36">
        <v>9.7100000000000009</v>
      </c>
      <c r="DZ7" s="36">
        <v>10.71</v>
      </c>
      <c r="EA7" s="36">
        <v>10.93</v>
      </c>
      <c r="EB7" s="36">
        <v>13.18</v>
      </c>
      <c r="EC7" s="36">
        <v>0.73</v>
      </c>
      <c r="ED7" s="36">
        <v>1.24</v>
      </c>
      <c r="EE7" s="36">
        <v>0.9</v>
      </c>
      <c r="EF7" s="36">
        <v>0.49</v>
      </c>
      <c r="EG7" s="36">
        <v>0.62</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2017-02-13T04:54:14Z</cp:lastPrinted>
  <dcterms:created xsi:type="dcterms:W3CDTF">2017-02-01T08:35:14Z</dcterms:created>
  <dcterms:modified xsi:type="dcterms:W3CDTF">2017-02-13T04:59:02Z</dcterms:modified>
  <cp:category/>
</cp:coreProperties>
</file>