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27年度～、soumusyo、秋生（H27～）\H28年度\県\県企画振興部市町村課\理財係\公営企業関係\提出・依頼等\(2.10まで）公営企業に係る「経営比較分析表」の分析29.1.24\29.1.24 分析等（調査依頼）\(2.10）報告\最終報告\"/>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<sst xmlns="http://schemas.openxmlformats.org/spreadsheetml/2006/main" count="218" uniqueCount="108">
  <si>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</si>
  <si>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</si>
  <si>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</si>
  <si>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</si>
  <si>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</si>
  <si>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</si>
  <si>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</si>
  <si>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</si>
  <si>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</si>
  <si>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</si>
  <si>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</si>
  <si>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</si>
  <si>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</si>
  <si>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</si>
  <si>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</si>
  <si>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</si>
  <si>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</si>
  <si>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</si>
  <si>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</si>
  <si>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</si>
  <si>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</si>
  <si>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</si>
  <si>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</si>
  <si>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</si>
  <si>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</si>
  <si>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</si>
  <si>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</si>
  <si>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</si>
  <si>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</si>
  <si>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</si>
  <si>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</si>
  <si>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</si>
  <si>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</si>
  <si>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</si>
  <si>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</si>
  <si>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</si>
  <si>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</si>
  <si>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</si>
  <si>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</si>
  <si>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</si>
  <si>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</si>
  <si>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</si>
  <si>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</si>
  <si>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</si>
  <si>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</si>
  <si>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</si>
  <si>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</si>
  <si>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</si>
  <si>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</si>
  <si>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</si>
  <si>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</si>
  <si>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</si>
  <si>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</si>
  <si>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</si>
  <si>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</si>
  <si>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</si>
  <si>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</si>
  <si>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</si>
  <si>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</si>
  <si>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</si>
  <si>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</si>
  <si>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</si>
  <si>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</si>
  <si>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</si>
  <si>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</si>
  <si>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</si>
  <si>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</si>
  <si>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</si>
  <si>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</si>
  <si>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</si>
  <si>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</si>
  <si>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</si>
  <si>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</si>
  <si>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</si>
  <si>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</si>
  <si>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</si>
  <si>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</si>
  <si>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</si>
  <si>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</si>
  <si>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</si>
  <si>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</si>
  <si>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</si>
  <si>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</si>
  <si>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</si>
  <si>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</si>
  <si>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</si>
  <si>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</si>
  <si>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</si>
  <si>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</si>
  <si>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</si>
  <si>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</si>
  <si>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</si>
  <si>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</si>
  <si>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尾花沢市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</si>
  <si>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</si>
  <si>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</si>
  <si>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</si>
  <si>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</si>
  <si>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</si>
  <si>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</si>
  <si>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</si>
  <si>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</si>
  <si>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</si>
  <si>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</si>
  <si>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</si>
  <si>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区域は、市総面積の2/3を占め広範囲に跨っている。当該区域は給水人口の減少により使用料収入が減少傾向にあること、集落が点在し配水管等の管路延長が長いことから、建設費や維持管理費が割高となっている。
　また、施設や管路の老朽化による施設補修費や漏水修繕費の増加により厳しい経営環境にあることから、一般会計からの繰入金による補填を受けている状況である。　　　　　　　　　　　　　　　　　　　　　　　　　　　　　　　　　　　　　　　　　　　　　　　　　　　　</t>
    <rPh sb="1" eb="2">
      <t>ホン</t>
    </rPh>
    <rPh sb="2" eb="3">
      <t>シ</t>
    </rPh>
    <rPh sb="4" eb="6">
      <t>カンイ</t>
    </rPh>
    <rPh sb="6" eb="8">
      <t>スイドウ</t>
    </rPh>
    <rPh sb="8" eb="10">
      <t>クイキ</t>
    </rPh>
    <rPh sb="12" eb="13">
      <t>シ</t>
    </rPh>
    <rPh sb="111" eb="113">
      <t>シセツ</t>
    </rPh>
    <rPh sb="114" eb="116">
      <t>カンロ</t>
    </rPh>
    <rPh sb="117" eb="120">
      <t>ロウキュウカ</t>
    </rPh>
    <rPh sb="123" eb="125">
      <t>シセツ</t>
    </rPh>
    <rPh sb="125" eb="127">
      <t>ホシュウ</t>
    </rPh>
    <rPh sb="127" eb="128">
      <t>ヒ</t>
    </rPh>
    <rPh sb="129" eb="131">
      <t>ロウスイ</t>
    </rPh>
    <rPh sb="131" eb="133">
      <t>シュウゼン</t>
    </rPh>
    <rPh sb="133" eb="134">
      <t>ヒ</t>
    </rPh>
    <rPh sb="135" eb="137">
      <t>ゾウカ</t>
    </rPh>
    <rPh sb="140" eb="141">
      <t>キビ</t>
    </rPh>
    <rPh sb="143" eb="145">
      <t>ケイエイ</t>
    </rPh>
    <rPh sb="145" eb="147">
      <t>カンキョウ</t>
    </rPh>
    <rPh sb="155" eb="157">
      <t>イッパン</t>
    </rPh>
    <rPh sb="157" eb="159">
      <t>カイケイ</t>
    </rPh>
    <rPh sb="162" eb="164">
      <t>クリイレ</t>
    </rPh>
    <rPh sb="164" eb="165">
      <t>キン</t>
    </rPh>
    <rPh sb="168" eb="170">
      <t>ホテン</t>
    </rPh>
    <rPh sb="171" eb="172">
      <t>ウ</t>
    </rPh>
    <rPh sb="176" eb="178">
      <t>ジョウキョウ</t>
    </rPh>
    <phoneticPr fontId="4"/>
  </si>
  <si>
    <t>　区域内の総管路延長119kmの内、老朽化した管路が約20km未更新となっている。漏水箇所の主な原因がこの老朽管であるため、順次、布設替えによる更新が必要であるが、工事費の節減を図るため、県・市道改良工事に伴う工事を主体に進めていることから更新延長が小幅となっている。
　また、管路以外の施設に関しても高度経済成長期に整備されたものが残っており、維持管理費や補修費が割高になる傾向にある。</t>
    <rPh sb="1" eb="4">
      <t>クイキナイ</t>
    </rPh>
    <rPh sb="5" eb="6">
      <t>ソウ</t>
    </rPh>
    <rPh sb="6" eb="8">
      <t>カンロ</t>
    </rPh>
    <rPh sb="8" eb="10">
      <t>エンチョウ</t>
    </rPh>
    <rPh sb="16" eb="17">
      <t>ウチ</t>
    </rPh>
    <rPh sb="18" eb="21">
      <t>ロウキュウカ</t>
    </rPh>
    <rPh sb="23" eb="25">
      <t>カンロ</t>
    </rPh>
    <rPh sb="26" eb="27">
      <t>ヤク</t>
    </rPh>
    <rPh sb="31" eb="32">
      <t>ミ</t>
    </rPh>
    <rPh sb="32" eb="34">
      <t>コウシン</t>
    </rPh>
    <rPh sb="41" eb="43">
      <t>ロウスイ</t>
    </rPh>
    <rPh sb="43" eb="45">
      <t>カショ</t>
    </rPh>
    <rPh sb="46" eb="47">
      <t>オモ</t>
    </rPh>
    <rPh sb="48" eb="50">
      <t>ゲンイン</t>
    </rPh>
    <rPh sb="53" eb="55">
      <t>ロウキュウ</t>
    </rPh>
    <rPh sb="55" eb="56">
      <t>カン</t>
    </rPh>
    <rPh sb="62" eb="64">
      <t>ジュンジ</t>
    </rPh>
    <rPh sb="65" eb="67">
      <t>フセツ</t>
    </rPh>
    <rPh sb="67" eb="68">
      <t>カ</t>
    </rPh>
    <rPh sb="72" eb="74">
      <t>コウシン</t>
    </rPh>
    <rPh sb="75" eb="77">
      <t>ヒツヨウ</t>
    </rPh>
    <rPh sb="82" eb="85">
      <t>コウジヒ</t>
    </rPh>
    <rPh sb="86" eb="88">
      <t>セツゲン</t>
    </rPh>
    <rPh sb="89" eb="90">
      <t>ハカ</t>
    </rPh>
    <rPh sb="94" eb="95">
      <t>ケン</t>
    </rPh>
    <rPh sb="96" eb="97">
      <t>シ</t>
    </rPh>
    <rPh sb="97" eb="98">
      <t>ドウ</t>
    </rPh>
    <rPh sb="98" eb="100">
      <t>カイリョウ</t>
    </rPh>
    <rPh sb="100" eb="101">
      <t>コウ</t>
    </rPh>
    <rPh sb="101" eb="102">
      <t>ジ</t>
    </rPh>
    <rPh sb="103" eb="104">
      <t>トモナ</t>
    </rPh>
    <rPh sb="105" eb="106">
      <t>コウ</t>
    </rPh>
    <rPh sb="106" eb="107">
      <t>ジ</t>
    </rPh>
    <rPh sb="108" eb="110">
      <t>シュタイ</t>
    </rPh>
    <rPh sb="111" eb="112">
      <t>スス</t>
    </rPh>
    <rPh sb="120" eb="122">
      <t>コウシン</t>
    </rPh>
    <rPh sb="122" eb="124">
      <t>エンチョウ</t>
    </rPh>
    <rPh sb="125" eb="127">
      <t>コハバ</t>
    </rPh>
    <rPh sb="139" eb="141">
      <t>カンロ</t>
    </rPh>
    <rPh sb="141" eb="143">
      <t>イガイ</t>
    </rPh>
    <rPh sb="144" eb="146">
      <t>シセツ</t>
    </rPh>
    <rPh sb="147" eb="148">
      <t>カン</t>
    </rPh>
    <rPh sb="151" eb="153">
      <t>コウド</t>
    </rPh>
    <rPh sb="153" eb="155">
      <t>ケイザイ</t>
    </rPh>
    <rPh sb="155" eb="157">
      <t>セイチョウ</t>
    </rPh>
    <rPh sb="157" eb="158">
      <t>キ</t>
    </rPh>
    <rPh sb="159" eb="161">
      <t>セイビ</t>
    </rPh>
    <rPh sb="167" eb="168">
      <t>ノコ</t>
    </rPh>
    <rPh sb="173" eb="175">
      <t>イジ</t>
    </rPh>
    <rPh sb="175" eb="178">
      <t>カンリヒ</t>
    </rPh>
    <rPh sb="179" eb="181">
      <t>ホシュウ</t>
    </rPh>
    <rPh sb="181" eb="182">
      <t>ヒ</t>
    </rPh>
    <rPh sb="183" eb="185">
      <t>ワリダカ</t>
    </rPh>
    <rPh sb="188" eb="190">
      <t>ケイコウ</t>
    </rPh>
    <phoneticPr fontId="4"/>
  </si>
  <si>
    <t>　引き続き、維持管理費の抑制に努めるほか、有収率の向上のため漏水箇所の早期発見・解消に配慮し、安心安全な水道水の供給継続と経営の健全化を目指す。</t>
    <rPh sb="1" eb="2">
      <t>ヒ</t>
    </rPh>
    <rPh sb="3" eb="4">
      <t>ツヅ</t>
    </rPh>
    <rPh sb="6" eb="8">
      <t>イジ</t>
    </rPh>
    <rPh sb="8" eb="11">
      <t>カンリヒ</t>
    </rPh>
    <rPh sb="12" eb="14">
      <t>ヨクセイ</t>
    </rPh>
    <rPh sb="15" eb="16">
      <t>ツト</t>
    </rPh>
    <rPh sb="21" eb="22">
      <t>ユウ</t>
    </rPh>
    <rPh sb="22" eb="23">
      <t>シュウ</t>
    </rPh>
    <rPh sb="23" eb="24">
      <t>リツ</t>
    </rPh>
    <rPh sb="25" eb="27">
      <t>コウジョウ</t>
    </rPh>
    <rPh sb="30" eb="32">
      <t>ロウスイ</t>
    </rPh>
    <rPh sb="32" eb="34">
      <t>カショ</t>
    </rPh>
    <rPh sb="35" eb="37">
      <t>ソウキ</t>
    </rPh>
    <rPh sb="37" eb="39">
      <t>ハッケン</t>
    </rPh>
    <rPh sb="40" eb="42">
      <t>カイショウ</t>
    </rPh>
    <rPh sb="43" eb="45">
      <t>ハイリョ</t>
    </rPh>
    <rPh sb="47" eb="49">
      <t>アンシン</t>
    </rPh>
    <rPh sb="49" eb="51">
      <t>アンゼン</t>
    </rPh>
    <rPh sb="52" eb="55">
      <t>スイドウスイ</t>
    </rPh>
    <rPh sb="56" eb="58">
      <t>キョウキュウ</t>
    </rPh>
    <rPh sb="58" eb="60">
      <t>ケイゾク</t>
    </rPh>
    <rPh sb="61" eb="63">
      <t>ケイエイ</t>
    </rPh>
    <rPh sb="64" eb="67">
      <t>ケンゼンカ</t>
    </rPh>
    <rPh sb="68" eb="7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</si>
</sst>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3.25</c:v>
                </c:pt>
                <c:pt idx="1">
                  <c:v>0</c:v>
                </c:pt>
                <c:pt idx="2" formatCode="#,##0.00;&quot;△&quot;#,##0.00;&quot;-&quot;">
                  <c:v>0.21</c:v>
                </c:pt>
                <c:pt idx="3" formatCode="#,##0.00;&quot;△&quot;#,##0.00;&quot;-&quot;">
                  <c:v>0.16</c:v>
                </c:pt>
                <c:pt idx="4" formatCode="#,##0.00;&quot;△&quot;#,##0.00;&quot;-&quot;">
                  <c:v>0.66</c:v>
                </c:pt>
              </c:numCache>
            </c:numRef>
          </c:val>
        </c:ser>
        <c:dLbls>
          <c:showLegendKey val="0"/>
          <c:showVal val="0"/>
          <c:showCatName val="0"/>
          <c:showSerName val="0"/>
          <c:showPercent val="0"/>
          <c:showBubbleSize val="0"/>
        </c:dLbls>
        <c:gapWidth val="150"/>
        <c:axId val="153794400"/>
        <c:axId val="1537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53794400"/>
        <c:axId val="153794784"/>
      </c:lineChart>
      <c:dateAx>
        <c:axId val="153794400"/>
        <c:scaling>
          <c:orientation val="minMax"/>
        </c:scaling>
        <c:delete val="1"/>
        <c:axPos val="b"/>
        <c:numFmt formatCode="ge" sourceLinked="1"/>
        <c:majorTickMark val="none"/>
        <c:minorTickMark val="none"/>
        <c:tickLblPos val="none"/>
        <c:crossAx val="153794784"/>
        <c:crosses val="autoZero"/>
        <c:auto val="1"/>
        <c:lblOffset val="100"/>
        <c:baseTimeUnit val="years"/>
      </c:dateAx>
      <c:valAx>
        <c:axId val="1537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63.04</c:v>
                </c:pt>
                <c:pt idx="1">
                  <c:v>69.23</c:v>
                </c:pt>
                <c:pt idx="2">
                  <c:v>72.34</c:v>
                </c:pt>
                <c:pt idx="3">
                  <c:v>70.959999999999994</c:v>
                </c:pt>
                <c:pt idx="4">
                  <c:v>74.84</c:v>
                </c:pt>
              </c:numCache>
            </c:numRef>
          </c:val>
        </c:ser>
        <c:dLbls>
          <c:showLegendKey val="0"/>
          <c:showVal val="0"/>
          <c:showCatName val="0"/>
          <c:showSerName val="0"/>
          <c:showPercent val="0"/>
          <c:showBubbleSize val="0"/>
        </c:dLbls>
        <c:gapWidth val="150"/>
        <c:axId val="243937160"/>
        <c:axId val="24406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243937160"/>
        <c:axId val="244060144"/>
      </c:lineChart>
      <c:dateAx>
        <c:axId val="243937160"/>
        <c:scaling>
          <c:orientation val="minMax"/>
        </c:scaling>
        <c:delete val="1"/>
        <c:axPos val="b"/>
        <c:numFmt formatCode="ge" sourceLinked="1"/>
        <c:majorTickMark val="none"/>
        <c:minorTickMark val="none"/>
        <c:tickLblPos val="none"/>
        <c:crossAx val="244060144"/>
        <c:crosses val="autoZero"/>
        <c:auto val="1"/>
        <c:lblOffset val="100"/>
        <c:baseTimeUnit val="years"/>
      </c:dateAx>
      <c:valAx>
        <c:axId val="2440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79.34</c:v>
                </c:pt>
                <c:pt idx="1">
                  <c:v>76.2</c:v>
                </c:pt>
                <c:pt idx="2">
                  <c:v>75.040000000000006</c:v>
                </c:pt>
                <c:pt idx="3">
                  <c:v>68.17</c:v>
                </c:pt>
                <c:pt idx="4">
                  <c:v>65.58</c:v>
                </c:pt>
              </c:numCache>
            </c:numRef>
          </c:val>
        </c:ser>
        <c:dLbls>
          <c:showLegendKey val="0"/>
          <c:showVal val="0"/>
          <c:showCatName val="0"/>
          <c:showSerName val="0"/>
          <c:showPercent val="0"/>
          <c:showBubbleSize val="0"/>
        </c:dLbls>
        <c:gapWidth val="150"/>
        <c:axId val="155341120"/>
        <c:axId val="15534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5341120"/>
        <c:axId val="155340728"/>
      </c:lineChart>
      <c:dateAx>
        <c:axId val="155341120"/>
        <c:scaling>
          <c:orientation val="minMax"/>
        </c:scaling>
        <c:delete val="1"/>
        <c:axPos val="b"/>
        <c:numFmt formatCode="ge" sourceLinked="1"/>
        <c:majorTickMark val="none"/>
        <c:minorTickMark val="none"/>
        <c:tickLblPos val="none"/>
        <c:crossAx val="155340728"/>
        <c:crosses val="autoZero"/>
        <c:auto val="1"/>
        <c:lblOffset val="100"/>
        <c:baseTimeUnit val="years"/>
      </c:dateAx>
      <c:valAx>
        <c:axId val="15534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82.48</c:v>
                </c:pt>
                <c:pt idx="1">
                  <c:v>76.64</c:v>
                </c:pt>
                <c:pt idx="2">
                  <c:v>90.61</c:v>
                </c:pt>
                <c:pt idx="3">
                  <c:v>78.849999999999994</c:v>
                </c:pt>
                <c:pt idx="4">
                  <c:v>81.98</c:v>
                </c:pt>
              </c:numCache>
            </c:numRef>
          </c:val>
        </c:ser>
        <c:dLbls>
          <c:showLegendKey val="0"/>
          <c:showVal val="0"/>
          <c:showCatName val="0"/>
          <c:showSerName val="0"/>
          <c:showPercent val="0"/>
          <c:showBubbleSize val="0"/>
        </c:dLbls>
        <c:gapWidth val="150"/>
        <c:axId val="155334456"/>
        <c:axId val="1553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55334456"/>
        <c:axId val="155334848"/>
      </c:lineChart>
      <c:dateAx>
        <c:axId val="155334456"/>
        <c:scaling>
          <c:orientation val="minMax"/>
        </c:scaling>
        <c:delete val="1"/>
        <c:axPos val="b"/>
        <c:numFmt formatCode="ge" sourceLinked="1"/>
        <c:majorTickMark val="none"/>
        <c:minorTickMark val="none"/>
        <c:tickLblPos val="none"/>
        <c:crossAx val="155334848"/>
        <c:crosses val="autoZero"/>
        <c:auto val="1"/>
        <c:lblOffset val="100"/>
        <c:baseTimeUnit val="years"/>
      </c:dateAx>
      <c:valAx>
        <c:axId val="155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36024"/>
        <c:axId val="1553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36024"/>
        <c:axId val="155336416"/>
      </c:lineChart>
      <c:dateAx>
        <c:axId val="155336024"/>
        <c:scaling>
          <c:orientation val="minMax"/>
        </c:scaling>
        <c:delete val="1"/>
        <c:axPos val="b"/>
        <c:numFmt formatCode="ge" sourceLinked="1"/>
        <c:majorTickMark val="none"/>
        <c:minorTickMark val="none"/>
        <c:tickLblPos val="none"/>
        <c:crossAx val="155336416"/>
        <c:crosses val="autoZero"/>
        <c:auto val="1"/>
        <c:lblOffset val="100"/>
        <c:baseTimeUnit val="years"/>
      </c:dateAx>
      <c:valAx>
        <c:axId val="1553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37592"/>
        <c:axId val="155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37592"/>
        <c:axId val="155337984"/>
      </c:lineChart>
      <c:dateAx>
        <c:axId val="155337592"/>
        <c:scaling>
          <c:orientation val="minMax"/>
        </c:scaling>
        <c:delete val="1"/>
        <c:axPos val="b"/>
        <c:numFmt formatCode="ge" sourceLinked="1"/>
        <c:majorTickMark val="none"/>
        <c:minorTickMark val="none"/>
        <c:tickLblPos val="none"/>
        <c:crossAx val="155337984"/>
        <c:crosses val="autoZero"/>
        <c:auto val="1"/>
        <c:lblOffset val="100"/>
        <c:baseTimeUnit val="years"/>
      </c:dateAx>
      <c:valAx>
        <c:axId val="155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39160"/>
        <c:axId val="1553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39160"/>
        <c:axId val="155339552"/>
      </c:lineChart>
      <c:dateAx>
        <c:axId val="155339160"/>
        <c:scaling>
          <c:orientation val="minMax"/>
        </c:scaling>
        <c:delete val="1"/>
        <c:axPos val="b"/>
        <c:numFmt formatCode="ge" sourceLinked="1"/>
        <c:majorTickMark val="none"/>
        <c:minorTickMark val="none"/>
        <c:tickLblPos val="none"/>
        <c:crossAx val="155339552"/>
        <c:crosses val="autoZero"/>
        <c:auto val="1"/>
        <c:lblOffset val="100"/>
        <c:baseTimeUnit val="years"/>
      </c:dateAx>
      <c:valAx>
        <c:axId val="1553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937552"/>
        <c:axId val="24393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937552"/>
        <c:axId val="243937944"/>
      </c:lineChart>
      <c:dateAx>
        <c:axId val="243937552"/>
        <c:scaling>
          <c:orientation val="minMax"/>
        </c:scaling>
        <c:delete val="1"/>
        <c:axPos val="b"/>
        <c:numFmt formatCode="ge" sourceLinked="1"/>
        <c:majorTickMark val="none"/>
        <c:minorTickMark val="none"/>
        <c:tickLblPos val="none"/>
        <c:crossAx val="243937944"/>
        <c:crosses val="autoZero"/>
        <c:auto val="1"/>
        <c:lblOffset val="100"/>
        <c:baseTimeUnit val="years"/>
      </c:dateAx>
      <c:valAx>
        <c:axId val="24393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975.1</c:v>
                </c:pt>
                <c:pt idx="1">
                  <c:v>977.39</c:v>
                </c:pt>
                <c:pt idx="2">
                  <c:v>877.03</c:v>
                </c:pt>
                <c:pt idx="3">
                  <c:v>991.83</c:v>
                </c:pt>
                <c:pt idx="4">
                  <c:v>943.06</c:v>
                </c:pt>
              </c:numCache>
            </c:numRef>
          </c:val>
        </c:ser>
        <c:dLbls>
          <c:showLegendKey val="0"/>
          <c:showVal val="0"/>
          <c:showCatName val="0"/>
          <c:showSerName val="0"/>
          <c:showPercent val="0"/>
          <c:showBubbleSize val="0"/>
        </c:dLbls>
        <c:gapWidth val="150"/>
        <c:axId val="243939120"/>
        <c:axId val="24393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243939120"/>
        <c:axId val="243939512"/>
      </c:lineChart>
      <c:dateAx>
        <c:axId val="243939120"/>
        <c:scaling>
          <c:orientation val="minMax"/>
        </c:scaling>
        <c:delete val="1"/>
        <c:axPos val="b"/>
        <c:numFmt formatCode="ge" sourceLinked="1"/>
        <c:majorTickMark val="none"/>
        <c:minorTickMark val="none"/>
        <c:tickLblPos val="none"/>
        <c:crossAx val="243939512"/>
        <c:crosses val="autoZero"/>
        <c:auto val="1"/>
        <c:lblOffset val="100"/>
        <c:baseTimeUnit val="years"/>
      </c:dateAx>
      <c:valAx>
        <c:axId val="24393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74.25</c:v>
                </c:pt>
                <c:pt idx="1">
                  <c:v>67.53</c:v>
                </c:pt>
                <c:pt idx="2">
                  <c:v>80.959999999999994</c:v>
                </c:pt>
                <c:pt idx="3">
                  <c:v>72.180000000000007</c:v>
                </c:pt>
                <c:pt idx="4">
                  <c:v>71.599999999999994</c:v>
                </c:pt>
              </c:numCache>
            </c:numRef>
          </c:val>
        </c:ser>
        <c:dLbls>
          <c:showLegendKey val="0"/>
          <c:showVal val="0"/>
          <c:showCatName val="0"/>
          <c:showSerName val="0"/>
          <c:showPercent val="0"/>
          <c:showBubbleSize val="0"/>
        </c:dLbls>
        <c:gapWidth val="150"/>
        <c:axId val="243936768"/>
        <c:axId val="24393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243936768"/>
        <c:axId val="243936376"/>
      </c:lineChart>
      <c:dateAx>
        <c:axId val="243936768"/>
        <c:scaling>
          <c:orientation val="minMax"/>
        </c:scaling>
        <c:delete val="1"/>
        <c:axPos val="b"/>
        <c:numFmt formatCode="ge" sourceLinked="1"/>
        <c:majorTickMark val="none"/>
        <c:minorTickMark val="none"/>
        <c:tickLblPos val="none"/>
        <c:crossAx val="243936376"/>
        <c:crosses val="autoZero"/>
        <c:auto val="1"/>
        <c:lblOffset val="100"/>
        <c:baseTimeUnit val="years"/>
      </c:dateAx>
      <c:valAx>
        <c:axId val="24393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249.58</c:v>
                </c:pt>
                <c:pt idx="1">
                  <c:v>273.49</c:v>
                </c:pt>
                <c:pt idx="2">
                  <c:v>253.6</c:v>
                </c:pt>
                <c:pt idx="3">
                  <c:v>305</c:v>
                </c:pt>
                <c:pt idx="4">
                  <c:v>306.92</c:v>
                </c:pt>
              </c:numCache>
            </c:numRef>
          </c:val>
        </c:ser>
        <c:dLbls>
          <c:showLegendKey val="0"/>
          <c:showVal val="0"/>
          <c:showCatName val="0"/>
          <c:showSerName val="0"/>
          <c:showPercent val="0"/>
          <c:showBubbleSize val="0"/>
        </c:dLbls>
        <c:gapWidth val="150"/>
        <c:axId val="244058576"/>
        <c:axId val="24405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244058576"/>
        <c:axId val="244058968"/>
      </c:lineChart>
      <c:dateAx>
        <c:axId val="244058576"/>
        <c:scaling>
          <c:orientation val="minMax"/>
        </c:scaling>
        <c:delete val="1"/>
        <c:axPos val="b"/>
        <c:numFmt formatCode="ge" sourceLinked="1"/>
        <c:majorTickMark val="none"/>
        <c:minorTickMark val="none"/>
        <c:tickLblPos val="none"/>
        <c:crossAx val="244058968"/>
        <c:crosses val="autoZero"/>
        <c:auto val="1"/>
        <c:lblOffset val="100"/>
        <c:baseTimeUnit val="years"/>
      </c:dateAx>
      <c:valAx>
        <c:axId val="24405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5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1" zoomScaleNormal="100" workbookViewId="0">
      <selection activeCell="CA29" sqref="CA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山形県　尾花沢市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17432</v>
      </c>
      <c r="AJ8" s="55"/>
      <c r="AK8" s="55"/>
      <c r="AL8" s="55"/>
      <c r="AM8" s="55"/>
      <c r="AN8" s="55"/>
      <c r="AO8" s="55"/>
      <c r="AP8" s="56"/>
      <c r="AQ8" s="46">
        <f>データ!R6</f>
        <v>372.53</v>
      </c>
      <c r="AR8" s="46"/>
      <c r="AS8" s="46"/>
      <c r="AT8" s="46"/>
      <c r="AU8" s="46"/>
      <c r="AV8" s="46"/>
      <c r="AW8" s="46"/>
      <c r="AX8" s="46"/>
      <c r="AY8" s="46">
        <f>データ!S6</f>
        <v>46.79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36.74</v>
      </c>
      <c r="S10" s="46"/>
      <c r="T10" s="46"/>
      <c r="U10" s="46"/>
      <c r="V10" s="46"/>
      <c r="W10" s="46"/>
      <c r="X10" s="46"/>
      <c r="Y10" s="46"/>
      <c r="Z10" s="80">
        <f>データ!P6</f>
        <v>4320</v>
      </c>
      <c r="AA10" s="80"/>
      <c r="AB10" s="80"/>
      <c r="AC10" s="80"/>
      <c r="AD10" s="80"/>
      <c r="AE10" s="80"/>
      <c r="AF10" s="80"/>
      <c r="AG10" s="80"/>
      <c r="AH10" s="2"/>
      <c r="AI10" s="80">
        <f>データ!T6</f>
        <v>6343</v>
      </c>
      <c r="AJ10" s="80"/>
      <c r="AK10" s="80"/>
      <c r="AL10" s="80"/>
      <c r="AM10" s="80"/>
      <c r="AN10" s="80"/>
      <c r="AO10" s="80"/>
      <c r="AP10" s="80"/>
      <c r="AQ10" s="46">
        <f>データ!U6</f>
        <v>249.43</v>
      </c>
      <c r="AR10" s="46"/>
      <c r="AS10" s="46"/>
      <c r="AT10" s="46"/>
      <c r="AU10" s="46"/>
      <c r="AV10" s="46"/>
      <c r="AW10" s="46"/>
      <c r="AX10" s="46"/>
      <c r="AY10" s="46">
        <f>データ!V6</f>
        <v>25.43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62120</v>
      </c>
      <c r="D6" s="31">
        <f t="shared" si="3"/>
        <v>47</v>
      </c>
      <c r="E6" s="31">
        <f t="shared" si="3"/>
        <v>1</v>
      </c>
      <c r="F6" s="31">
        <f t="shared" si="3"/>
        <v>0</v>
      </c>
      <c r="G6" s="31">
        <f t="shared" si="3"/>
        <v>0</v>
      </c>
      <c r="H6" s="31" t="str">
        <f t="shared" si="3"/>
        <v>山形県　尾花沢市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36.74</v>
      </c>
      <c r="P6" s="32">
        <f t="shared" si="3"/>
        <v>4320</v>
      </c>
      <c r="Q6" s="32">
        <f t="shared" si="3"/>
        <v>17432</v>
      </c>
      <c r="R6" s="32">
        <f t="shared" si="3"/>
        <v>372.53</v>
      </c>
      <c r="S6" s="32">
        <f t="shared" si="3"/>
        <v>46.79</v>
      </c>
      <c r="T6" s="32">
        <f t="shared" si="3"/>
        <v>6343</v>
      </c>
      <c r="U6" s="32">
        <f t="shared" si="3"/>
        <v>249.43</v>
      </c>
      <c r="V6" s="32">
        <f t="shared" si="3"/>
        <v>25.43</v>
      </c>
      <c r="W6" s="33">
        <f>IF(W7="",NA(),W7)</f>
        <v>82.48</v>
      </c>
      <c r="X6" s="33">
        <f t="shared" ref="X6:AF6" si="4">IF(X7="",NA(),X7)</f>
        <v>76.64</v>
      </c>
      <c r="Y6" s="33">
        <f t="shared" si="4"/>
        <v>90.61</v>
      </c>
      <c r="Z6" s="33">
        <f t="shared" si="4"/>
        <v>78.849999999999994</v>
      </c>
      <c r="AA6" s="33">
        <f t="shared" si="4"/>
        <v>81.98</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975.1</v>
      </c>
      <c r="BE6" s="33">
        <f t="shared" ref="BE6:BM6" si="7">IF(BE7="",NA(),BE7)</f>
        <v>977.39</v>
      </c>
      <c r="BF6" s="33">
        <f t="shared" si="7"/>
        <v>877.03</v>
      </c>
      <c r="BG6" s="33">
        <f t="shared" si="7"/>
        <v>991.83</v>
      </c>
      <c r="BH6" s="33">
        <f t="shared" si="7"/>
        <v>943.06</v>
      </c>
      <c r="BI6" s="33">
        <f t="shared" si="7"/>
        <v>1168.8</v>
      </c>
      <c r="BJ6" s="33">
        <f t="shared" si="7"/>
        <v>1158.82</v>
      </c>
      <c r="BK6" s="33">
        <f t="shared" si="7"/>
        <v>1167.7</v>
      </c>
      <c r="BL6" s="33">
        <f t="shared" si="7"/>
        <v>1228.58</v>
      </c>
      <c r="BM6" s="33">
        <f t="shared" si="7"/>
        <v>1280.18</v>
      </c>
      <c r="BN6" s="32" t="str">
        <f>IF(BN7="","",IF(BN7="-","【-】","【"&amp;SUBSTITUTE(TEXT(BN7,"#,##0.00"),"-","△")&amp;"】"))</f>
        <v>【1,242.90】</v>
      </c>
      <c r="BO6" s="33">
        <f>IF(BO7="",NA(),BO7)</f>
        <v>74.25</v>
      </c>
      <c r="BP6" s="33">
        <f t="shared" ref="BP6:BX6" si="8">IF(BP7="",NA(),BP7)</f>
        <v>67.53</v>
      </c>
      <c r="BQ6" s="33">
        <f t="shared" si="8"/>
        <v>80.959999999999994</v>
      </c>
      <c r="BR6" s="33">
        <f t="shared" si="8"/>
        <v>72.180000000000007</v>
      </c>
      <c r="BS6" s="33">
        <f t="shared" si="8"/>
        <v>71.599999999999994</v>
      </c>
      <c r="BT6" s="33">
        <f t="shared" si="8"/>
        <v>56.44</v>
      </c>
      <c r="BU6" s="33">
        <f t="shared" si="8"/>
        <v>55.6</v>
      </c>
      <c r="BV6" s="33">
        <f t="shared" si="8"/>
        <v>54.43</v>
      </c>
      <c r="BW6" s="33">
        <f t="shared" si="8"/>
        <v>53.81</v>
      </c>
      <c r="BX6" s="33">
        <f t="shared" si="8"/>
        <v>53.62</v>
      </c>
      <c r="BY6" s="32" t="str">
        <f>IF(BY7="","",IF(BY7="-","【-】","【"&amp;SUBSTITUTE(TEXT(BY7,"#,##0.00"),"-","△")&amp;"】"))</f>
        <v>【33.35】</v>
      </c>
      <c r="BZ6" s="33">
        <f>IF(BZ7="",NA(),BZ7)</f>
        <v>249.58</v>
      </c>
      <c r="CA6" s="33">
        <f t="shared" ref="CA6:CI6" si="9">IF(CA7="",NA(),CA7)</f>
        <v>273.49</v>
      </c>
      <c r="CB6" s="33">
        <f t="shared" si="9"/>
        <v>253.6</v>
      </c>
      <c r="CC6" s="33">
        <f t="shared" si="9"/>
        <v>305</v>
      </c>
      <c r="CD6" s="33">
        <f t="shared" si="9"/>
        <v>306.92</v>
      </c>
      <c r="CE6" s="33">
        <f t="shared" si="9"/>
        <v>270.7</v>
      </c>
      <c r="CF6" s="33">
        <f t="shared" si="9"/>
        <v>275.86</v>
      </c>
      <c r="CG6" s="33">
        <f t="shared" si="9"/>
        <v>279.8</v>
      </c>
      <c r="CH6" s="33">
        <f t="shared" si="9"/>
        <v>284.64999999999998</v>
      </c>
      <c r="CI6" s="33">
        <f t="shared" si="9"/>
        <v>287.7</v>
      </c>
      <c r="CJ6" s="32" t="str">
        <f>IF(CJ7="","",IF(CJ7="-","【-】","【"&amp;SUBSTITUTE(TEXT(CJ7,"#,##0.00"),"-","△")&amp;"】"))</f>
        <v>【524.69】</v>
      </c>
      <c r="CK6" s="33">
        <f>IF(CK7="",NA(),CK7)</f>
        <v>63.04</v>
      </c>
      <c r="CL6" s="33">
        <f t="shared" ref="CL6:CT6" si="10">IF(CL7="",NA(),CL7)</f>
        <v>69.23</v>
      </c>
      <c r="CM6" s="33">
        <f t="shared" si="10"/>
        <v>72.34</v>
      </c>
      <c r="CN6" s="33">
        <f t="shared" si="10"/>
        <v>70.959999999999994</v>
      </c>
      <c r="CO6" s="33">
        <f t="shared" si="10"/>
        <v>74.84</v>
      </c>
      <c r="CP6" s="33">
        <f t="shared" si="10"/>
        <v>59.84</v>
      </c>
      <c r="CQ6" s="33">
        <f t="shared" si="10"/>
        <v>60.66</v>
      </c>
      <c r="CR6" s="33">
        <f t="shared" si="10"/>
        <v>60.17</v>
      </c>
      <c r="CS6" s="33">
        <f t="shared" si="10"/>
        <v>58.96</v>
      </c>
      <c r="CT6" s="33">
        <f t="shared" si="10"/>
        <v>58.1</v>
      </c>
      <c r="CU6" s="32" t="str">
        <f>IF(CU7="","",IF(CU7="-","【-】","【"&amp;SUBSTITUTE(TEXT(CU7,"#,##0.00"),"-","△")&amp;"】"))</f>
        <v>【57.58】</v>
      </c>
      <c r="CV6" s="33">
        <f>IF(CV7="",NA(),CV7)</f>
        <v>79.34</v>
      </c>
      <c r="CW6" s="33">
        <f t="shared" ref="CW6:DE6" si="11">IF(CW7="",NA(),CW7)</f>
        <v>76.2</v>
      </c>
      <c r="CX6" s="33">
        <f t="shared" si="11"/>
        <v>75.040000000000006</v>
      </c>
      <c r="CY6" s="33">
        <f t="shared" si="11"/>
        <v>68.17</v>
      </c>
      <c r="CZ6" s="33">
        <f t="shared" si="11"/>
        <v>65.58</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3.25</v>
      </c>
      <c r="ED6" s="32">
        <f t="shared" ref="ED6:EL6" si="14">IF(ED7="",NA(),ED7)</f>
        <v>0</v>
      </c>
      <c r="EE6" s="33">
        <f t="shared" si="14"/>
        <v>0.21</v>
      </c>
      <c r="EF6" s="33">
        <f t="shared" si="14"/>
        <v>0.16</v>
      </c>
      <c r="EG6" s="33">
        <f t="shared" si="14"/>
        <v>0.66</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62120</v>
      </c>
      <c r="D7" s="35">
        <v>47</v>
      </c>
      <c r="E7" s="35">
        <v>1</v>
      </c>
      <c r="F7" s="35">
        <v>0</v>
      </c>
      <c r="G7" s="35">
        <v>0</v>
      </c>
      <c r="H7" s="35" t="s">
        <v>93</v>
      </c>
      <c r="I7" s="35" t="s">
        <v>94</v>
      </c>
      <c r="J7" s="35" t="s">
        <v>95</v>
      </c>
      <c r="K7" s="35" t="s">
        <v>96</v>
      </c>
      <c r="L7" s="35" t="s">
        <v>97</v>
      </c>
      <c r="M7" s="36" t="s">
        <v>98</v>
      </c>
      <c r="N7" s="36" t="s">
        <v>99</v>
      </c>
      <c r="O7" s="36">
        <v>36.74</v>
      </c>
      <c r="P7" s="36">
        <v>4320</v>
      </c>
      <c r="Q7" s="36">
        <v>17432</v>
      </c>
      <c r="R7" s="36">
        <v>372.53</v>
      </c>
      <c r="S7" s="36">
        <v>46.79</v>
      </c>
      <c r="T7" s="36">
        <v>6343</v>
      </c>
      <c r="U7" s="36">
        <v>249.43</v>
      </c>
      <c r="V7" s="36">
        <v>25.43</v>
      </c>
      <c r="W7" s="36">
        <v>82.48</v>
      </c>
      <c r="X7" s="36">
        <v>76.64</v>
      </c>
      <c r="Y7" s="36">
        <v>90.61</v>
      </c>
      <c r="Z7" s="36">
        <v>78.849999999999994</v>
      </c>
      <c r="AA7" s="36">
        <v>81.98</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975.1</v>
      </c>
      <c r="BE7" s="36">
        <v>977.39</v>
      </c>
      <c r="BF7" s="36">
        <v>877.03</v>
      </c>
      <c r="BG7" s="36">
        <v>991.83</v>
      </c>
      <c r="BH7" s="36">
        <v>943.06</v>
      </c>
      <c r="BI7" s="36">
        <v>1168.8</v>
      </c>
      <c r="BJ7" s="36">
        <v>1158.82</v>
      </c>
      <c r="BK7" s="36">
        <v>1167.7</v>
      </c>
      <c r="BL7" s="36">
        <v>1228.58</v>
      </c>
      <c r="BM7" s="36">
        <v>1280.18</v>
      </c>
      <c r="BN7" s="36">
        <v>1242.9000000000001</v>
      </c>
      <c r="BO7" s="36">
        <v>74.25</v>
      </c>
      <c r="BP7" s="36">
        <v>67.53</v>
      </c>
      <c r="BQ7" s="36">
        <v>80.959999999999994</v>
      </c>
      <c r="BR7" s="36">
        <v>72.180000000000007</v>
      </c>
      <c r="BS7" s="36">
        <v>71.599999999999994</v>
      </c>
      <c r="BT7" s="36">
        <v>56.44</v>
      </c>
      <c r="BU7" s="36">
        <v>55.6</v>
      </c>
      <c r="BV7" s="36">
        <v>54.43</v>
      </c>
      <c r="BW7" s="36">
        <v>53.81</v>
      </c>
      <c r="BX7" s="36">
        <v>53.62</v>
      </c>
      <c r="BY7" s="36">
        <v>33.35</v>
      </c>
      <c r="BZ7" s="36">
        <v>249.58</v>
      </c>
      <c r="CA7" s="36">
        <v>273.49</v>
      </c>
      <c r="CB7" s="36">
        <v>253.6</v>
      </c>
      <c r="CC7" s="36">
        <v>305</v>
      </c>
      <c r="CD7" s="36">
        <v>306.92</v>
      </c>
      <c r="CE7" s="36">
        <v>270.7</v>
      </c>
      <c r="CF7" s="36">
        <v>275.86</v>
      </c>
      <c r="CG7" s="36">
        <v>279.8</v>
      </c>
      <c r="CH7" s="36">
        <v>284.64999999999998</v>
      </c>
      <c r="CI7" s="36">
        <v>287.7</v>
      </c>
      <c r="CJ7" s="36">
        <v>524.69000000000005</v>
      </c>
      <c r="CK7" s="36">
        <v>63.04</v>
      </c>
      <c r="CL7" s="36">
        <v>69.23</v>
      </c>
      <c r="CM7" s="36">
        <v>72.34</v>
      </c>
      <c r="CN7" s="36">
        <v>70.959999999999994</v>
      </c>
      <c r="CO7" s="36">
        <v>74.84</v>
      </c>
      <c r="CP7" s="36">
        <v>59.84</v>
      </c>
      <c r="CQ7" s="36">
        <v>60.66</v>
      </c>
      <c r="CR7" s="36">
        <v>60.17</v>
      </c>
      <c r="CS7" s="36">
        <v>58.96</v>
      </c>
      <c r="CT7" s="36">
        <v>58.1</v>
      </c>
      <c r="CU7" s="36">
        <v>57.58</v>
      </c>
      <c r="CV7" s="36">
        <v>79.34</v>
      </c>
      <c r="CW7" s="36">
        <v>76.2</v>
      </c>
      <c r="CX7" s="36">
        <v>75.040000000000006</v>
      </c>
      <c r="CY7" s="36">
        <v>68.17</v>
      </c>
      <c r="CZ7" s="36">
        <v>65.58</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3.25</v>
      </c>
      <c r="ED7" s="36">
        <v>0</v>
      </c>
      <c r="EE7" s="36">
        <v>0.21</v>
      </c>
      <c r="EF7" s="36">
        <v>0.16</v>
      </c>
      <c r="EG7" s="36">
        <v>0.66</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U4846</cp:lastModifiedBy>
  <cp:lastPrinted>2017-02-10T05:21:24Z</cp:lastPrinted>
  <dcterms:created xsi:type="dcterms:W3CDTF">2016-12-02T02:16:03Z</dcterms:created>
  <dcterms:modified xsi:type="dcterms:W3CDTF">2017-02-10T05:29:45Z</dcterms:modified>
  <cp:category/>
</cp:coreProperties>
</file>