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shikawasv1\共有\07建設水道課\11管理係\管理係(奥山)\決算・決算統計\H27決算・決算統計\決算統計\経営比較分析表\"/>
    </mc:Choice>
  </mc:AlternateContent>
  <workbookProtection workbookPassword="8649" lockStructure="1"/>
  <bookViews>
    <workbookView xWindow="0" yWindow="0" windowWidth="24000" windowHeight="92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<sst xmlns="http://schemas.openxmlformats.org/spreadsheetml/2006/main" count="218" uniqueCount="108">
  <si>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</si>
  <si>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</si>
  <si>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</si>
  <si>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</si>
  <si>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</si>
  <si>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</si>
  <si>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</si>
  <si>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</si>
  <si>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</si>
  <si>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</si>
  <si>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</si>
  <si>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</si>
  <si>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</si>
  <si>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</si>
  <si>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</si>
  <si>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</si>
  <si>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</si>
  <si>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</si>
  <si>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</si>
  <si>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</si>
  <si>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</si>
  <si>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</si>
  <si>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</si>
  <si>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</si>
  <si>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</si>
  <si>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</si>
  <si>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</si>
  <si>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</si>
  <si>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</si>
  <si>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</si>
  <si>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</si>
  <si>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</si>
  <si>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</si>
  <si>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</si>
  <si>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</si>
  <si>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</si>
  <si>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</si>
  <si>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</si>
  <si>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</si>
  <si>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</si>
  <si>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</si>
  <si>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</si>
  <si>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</si>
  <si>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</si>
  <si>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</si>
  <si>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</si>
  <si>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</si>
  <si>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</si>
  <si>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</si>
  <si>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</si>
  <si>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</si>
  <si>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</si>
  <si>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</si>
  <si>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</si>
  <si>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</si>
  <si>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</si>
  <si>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</si>
  <si>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</si>
  <si>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</si>
  <si>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</si>
  <si>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</si>
  <si>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</si>
  <si>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</si>
  <si>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</si>
  <si>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</si>
  <si>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</si>
  <si>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</si>
  <si>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</si>
  <si>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</si>
  <si>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</si>
  <si>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</si>
  <si>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</si>
  <si>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</si>
  <si>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</si>
  <si>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</si>
  <si>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</si>
  <si>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</si>
  <si>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</si>
  <si>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</si>
  <si>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</si>
  <si>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</si>
  <si>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</si>
  <si>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</si>
  <si>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</si>
  <si>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</si>
  <si>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</si>
  <si>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</si>
  <si>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</si>
  <si>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</si>
  <si>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</si>
  <si>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</si>
  <si>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</si>
  <si>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</si>
  <si>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西川町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</si>
  <si>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</si>
  <si>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</si>
  <si>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</si>
  <si>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</si>
  <si>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</si>
  <si>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</si>
  <si>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</si>
  <si>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</si>
  <si>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</si>
  <si>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</si>
  <si>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</si>
  <si>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大井沢地区においては、石綿セメント管布設替工事にまだ着手していない箇所が多い状況となっているが、全体的には毎年計画的に管路更新を進めている。</t>
    <phoneticPr fontId="4"/>
  </si>
  <si>
    <t xml:space="preserve"> 経営の健全性・効率性に関する経営指標は、全体的に平均に近い数値を保っているが、毎年地方債償還や施設等に係る費用の額が大きく、不採算分を一般会計繰入金に依存せざるを得ず、経営を圧迫している。
　平成２９年度から水道事業会計と経営統合予定であり、今後も町の財政状況を考慮しながら、維持管理面においても出来る限り経費削減を行い、経営改善に努めていく。
</t>
    <rPh sb="122" eb="124">
      <t>コンゴ</t>
    </rPh>
    <phoneticPr fontId="4"/>
  </si>
  <si>
    <t>　「収益的収支比率」及び「料金回収率」については、類似団体と比較すると平均値を上回っているものの、平成２５年度から配水管布設替工事や施設の新設及び修繕工事等が増加しており、不採算分を一般会計繰入金に依存している状況である。
　一方、「施設利用率」、「有収率」といった施設の効率性に関する経営指標は平均値より低くなっているが、集落が点在しているため施設の統廃合は困難である。
 また、「企業債残高対給水収益比率」についても、平均値より低い数値となっている。この要因としては、給水収益は毎年漸減の傾向にあり、平成２４年度以降に配水管布設替工事等に伴う地方債借入れを行っているが、それ以前は起債を行ってこなかったことが影響していると考えられる。</t>
    <rPh sb="2" eb="5">
      <t>シュウエキテキ</t>
    </rPh>
    <rPh sb="5" eb="7">
      <t>シュウシ</t>
    </rPh>
    <rPh sb="7" eb="9">
      <t>ヒリツ</t>
    </rPh>
    <rPh sb="10" eb="11">
      <t>オヨ</t>
    </rPh>
    <rPh sb="13" eb="15">
      <t>リョウキン</t>
    </rPh>
    <rPh sb="15" eb="17">
      <t>カイシュウ</t>
    </rPh>
    <rPh sb="17" eb="18">
      <t>リツ</t>
    </rPh>
    <rPh sb="25" eb="27">
      <t>ルイジ</t>
    </rPh>
    <rPh sb="27" eb="29">
      <t>ダンタイ</t>
    </rPh>
    <rPh sb="30" eb="32">
      <t>ヒカク</t>
    </rPh>
    <rPh sb="35" eb="38">
      <t>ヘイキンチ</t>
    </rPh>
    <rPh sb="39" eb="41">
      <t>ウワマワ</t>
    </rPh>
    <rPh sb="49" eb="51">
      <t>ヘイセイ</t>
    </rPh>
    <rPh sb="53" eb="55">
      <t>ネンド</t>
    </rPh>
    <rPh sb="57" eb="60">
      <t>ハイスイカン</t>
    </rPh>
    <rPh sb="60" eb="62">
      <t>フセツ</t>
    </rPh>
    <rPh sb="62" eb="63">
      <t>カ</t>
    </rPh>
    <rPh sb="63" eb="65">
      <t>コウジ</t>
    </rPh>
    <rPh sb="66" eb="68">
      <t>シセツ</t>
    </rPh>
    <rPh sb="69" eb="71">
      <t>シンセツ</t>
    </rPh>
    <rPh sb="71" eb="72">
      <t>オヨ</t>
    </rPh>
    <rPh sb="73" eb="75">
      <t>シュウゼン</t>
    </rPh>
    <rPh sb="75" eb="77">
      <t>コウジ</t>
    </rPh>
    <rPh sb="77" eb="78">
      <t>トウ</t>
    </rPh>
    <rPh sb="79" eb="81">
      <t>ゾウカ</t>
    </rPh>
    <rPh sb="86" eb="89">
      <t>フサイサン</t>
    </rPh>
    <rPh sb="89" eb="90">
      <t>ブン</t>
    </rPh>
    <rPh sb="91" eb="93">
      <t>イッパン</t>
    </rPh>
    <rPh sb="93" eb="95">
      <t>カイケイ</t>
    </rPh>
    <rPh sb="95" eb="97">
      <t>クリイレ</t>
    </rPh>
    <rPh sb="97" eb="98">
      <t>キン</t>
    </rPh>
    <rPh sb="99" eb="101">
      <t>イゾン</t>
    </rPh>
    <rPh sb="105" eb="107">
      <t>ジョウキョウ</t>
    </rPh>
    <rPh sb="113" eb="115">
      <t>イッポウ</t>
    </rPh>
    <rPh sb="117" eb="119">
      <t>シセツ</t>
    </rPh>
    <rPh sb="119" eb="122">
      <t>リヨウリツ</t>
    </rPh>
    <rPh sb="162" eb="164">
      <t>シュウラク</t>
    </rPh>
    <rPh sb="165" eb="167">
      <t>テンザイ</t>
    </rPh>
    <rPh sb="173" eb="175">
      <t>シセツ</t>
    </rPh>
    <rPh sb="176" eb="179">
      <t>トウハイゴウ</t>
    </rPh>
    <rPh sb="180" eb="182">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</si>
</sst>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10.43</c:v>
                </c:pt>
                <c:pt idx="3">
                  <c:v>0</c:v>
                </c:pt>
                <c:pt idx="4">
                  <c:v>0</c:v>
                </c:pt>
              </c:numCache>
            </c:numRef>
          </c:val>
        </c:ser>
        <c:dLbls>
          <c:showLegendKey val="0"/>
          <c:showVal val="0"/>
          <c:showCatName val="0"/>
          <c:showSerName val="0"/>
          <c:showPercent val="0"/>
          <c:showBubbleSize val="0"/>
        </c:dLbls>
        <c:gapWidth val="150"/>
        <c:axId val="324616720"/>
        <c:axId val="1217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324616720"/>
        <c:axId val="121717024"/>
      </c:lineChart>
      <c:dateAx>
        <c:axId val="324616720"/>
        <c:scaling>
          <c:orientation val="minMax"/>
        </c:scaling>
        <c:delete val="1"/>
        <c:axPos val="b"/>
        <c:numFmt formatCode="ge" sourceLinked="1"/>
        <c:majorTickMark val="none"/>
        <c:minorTickMark val="none"/>
        <c:tickLblPos val="none"/>
        <c:crossAx val="121717024"/>
        <c:crosses val="autoZero"/>
        <c:auto val="1"/>
        <c:lblOffset val="100"/>
        <c:baseTimeUnit val="years"/>
      </c:dateAx>
      <c:valAx>
        <c:axId val="1217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1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37.17</c:v>
                </c:pt>
                <c:pt idx="1">
                  <c:v>39.17</c:v>
                </c:pt>
                <c:pt idx="2">
                  <c:v>36.51</c:v>
                </c:pt>
                <c:pt idx="3">
                  <c:v>36.090000000000003</c:v>
                </c:pt>
                <c:pt idx="4">
                  <c:v>35.47</c:v>
                </c:pt>
              </c:numCache>
            </c:numRef>
          </c:val>
        </c:ser>
        <c:dLbls>
          <c:showLegendKey val="0"/>
          <c:showVal val="0"/>
          <c:showCatName val="0"/>
          <c:showSerName val="0"/>
          <c:showPercent val="0"/>
          <c:showBubbleSize val="0"/>
        </c:dLbls>
        <c:gapWidth val="150"/>
        <c:axId val="325973440"/>
        <c:axId val="32596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325973440"/>
        <c:axId val="325969128"/>
      </c:lineChart>
      <c:dateAx>
        <c:axId val="325973440"/>
        <c:scaling>
          <c:orientation val="minMax"/>
        </c:scaling>
        <c:delete val="1"/>
        <c:axPos val="b"/>
        <c:numFmt formatCode="ge" sourceLinked="1"/>
        <c:majorTickMark val="none"/>
        <c:minorTickMark val="none"/>
        <c:tickLblPos val="none"/>
        <c:crossAx val="325969128"/>
        <c:crosses val="autoZero"/>
        <c:auto val="1"/>
        <c:lblOffset val="100"/>
        <c:baseTimeUnit val="years"/>
      </c:dateAx>
      <c:valAx>
        <c:axId val="32596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43.75</c:v>
                </c:pt>
                <c:pt idx="1">
                  <c:v>41.82</c:v>
                </c:pt>
                <c:pt idx="2">
                  <c:v>43.67</c:v>
                </c:pt>
                <c:pt idx="3">
                  <c:v>46.61</c:v>
                </c:pt>
                <c:pt idx="4">
                  <c:v>48.89</c:v>
                </c:pt>
              </c:numCache>
            </c:numRef>
          </c:val>
        </c:ser>
        <c:dLbls>
          <c:showLegendKey val="0"/>
          <c:showVal val="0"/>
          <c:showCatName val="0"/>
          <c:showSerName val="0"/>
          <c:showPercent val="0"/>
          <c:showBubbleSize val="0"/>
        </c:dLbls>
        <c:gapWidth val="150"/>
        <c:axId val="325973832"/>
        <c:axId val="32597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325973832"/>
        <c:axId val="325974224"/>
      </c:lineChart>
      <c:dateAx>
        <c:axId val="325973832"/>
        <c:scaling>
          <c:orientation val="minMax"/>
        </c:scaling>
        <c:delete val="1"/>
        <c:axPos val="b"/>
        <c:numFmt formatCode="ge" sourceLinked="1"/>
        <c:majorTickMark val="none"/>
        <c:minorTickMark val="none"/>
        <c:tickLblPos val="none"/>
        <c:crossAx val="325974224"/>
        <c:crosses val="autoZero"/>
        <c:auto val="1"/>
        <c:lblOffset val="100"/>
        <c:baseTimeUnit val="years"/>
      </c:dateAx>
      <c:valAx>
        <c:axId val="32597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7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100.23</c:v>
                </c:pt>
                <c:pt idx="1">
                  <c:v>89.6</c:v>
                </c:pt>
                <c:pt idx="2">
                  <c:v>127.95</c:v>
                </c:pt>
                <c:pt idx="3">
                  <c:v>135.72999999999999</c:v>
                </c:pt>
                <c:pt idx="4">
                  <c:v>128.07</c:v>
                </c:pt>
              </c:numCache>
            </c:numRef>
          </c:val>
        </c:ser>
        <c:dLbls>
          <c:showLegendKey val="0"/>
          <c:showVal val="0"/>
          <c:showCatName val="0"/>
          <c:showSerName val="0"/>
          <c:showPercent val="0"/>
          <c:showBubbleSize val="0"/>
        </c:dLbls>
        <c:gapWidth val="150"/>
        <c:axId val="121711536"/>
        <c:axId val="12171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21711536"/>
        <c:axId val="121711928"/>
      </c:lineChart>
      <c:dateAx>
        <c:axId val="121711536"/>
        <c:scaling>
          <c:orientation val="minMax"/>
        </c:scaling>
        <c:delete val="1"/>
        <c:axPos val="b"/>
        <c:numFmt formatCode="ge" sourceLinked="1"/>
        <c:majorTickMark val="none"/>
        <c:minorTickMark val="none"/>
        <c:tickLblPos val="none"/>
        <c:crossAx val="121711928"/>
        <c:crosses val="autoZero"/>
        <c:auto val="1"/>
        <c:lblOffset val="100"/>
        <c:baseTimeUnit val="years"/>
      </c:dateAx>
      <c:valAx>
        <c:axId val="12171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1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712320"/>
        <c:axId val="1205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712320"/>
        <c:axId val="120527584"/>
      </c:lineChart>
      <c:dateAx>
        <c:axId val="121712320"/>
        <c:scaling>
          <c:orientation val="minMax"/>
        </c:scaling>
        <c:delete val="1"/>
        <c:axPos val="b"/>
        <c:numFmt formatCode="ge" sourceLinked="1"/>
        <c:majorTickMark val="none"/>
        <c:minorTickMark val="none"/>
        <c:tickLblPos val="none"/>
        <c:crossAx val="120527584"/>
        <c:crosses val="autoZero"/>
        <c:auto val="1"/>
        <c:lblOffset val="100"/>
        <c:baseTimeUnit val="years"/>
      </c:dateAx>
      <c:valAx>
        <c:axId val="1205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524448"/>
        <c:axId val="32623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524448"/>
        <c:axId val="326231528"/>
      </c:lineChart>
      <c:dateAx>
        <c:axId val="120524448"/>
        <c:scaling>
          <c:orientation val="minMax"/>
        </c:scaling>
        <c:delete val="1"/>
        <c:axPos val="b"/>
        <c:numFmt formatCode="ge" sourceLinked="1"/>
        <c:majorTickMark val="none"/>
        <c:minorTickMark val="none"/>
        <c:tickLblPos val="none"/>
        <c:crossAx val="326231528"/>
        <c:crosses val="autoZero"/>
        <c:auto val="1"/>
        <c:lblOffset val="100"/>
        <c:baseTimeUnit val="years"/>
      </c:dateAx>
      <c:valAx>
        <c:axId val="32623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229960"/>
        <c:axId val="32623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229960"/>
        <c:axId val="326230352"/>
      </c:lineChart>
      <c:dateAx>
        <c:axId val="326229960"/>
        <c:scaling>
          <c:orientation val="minMax"/>
        </c:scaling>
        <c:delete val="1"/>
        <c:axPos val="b"/>
        <c:numFmt formatCode="ge" sourceLinked="1"/>
        <c:majorTickMark val="none"/>
        <c:minorTickMark val="none"/>
        <c:tickLblPos val="none"/>
        <c:crossAx val="326230352"/>
        <c:crosses val="autoZero"/>
        <c:auto val="1"/>
        <c:lblOffset val="100"/>
        <c:baseTimeUnit val="years"/>
      </c:dateAx>
      <c:valAx>
        <c:axId val="3262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2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234272"/>
        <c:axId val="32622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234272"/>
        <c:axId val="326226824"/>
      </c:lineChart>
      <c:dateAx>
        <c:axId val="326234272"/>
        <c:scaling>
          <c:orientation val="minMax"/>
        </c:scaling>
        <c:delete val="1"/>
        <c:axPos val="b"/>
        <c:numFmt formatCode="ge" sourceLinked="1"/>
        <c:majorTickMark val="none"/>
        <c:minorTickMark val="none"/>
        <c:tickLblPos val="none"/>
        <c:crossAx val="326226824"/>
        <c:crosses val="autoZero"/>
        <c:auto val="1"/>
        <c:lblOffset val="100"/>
        <c:baseTimeUnit val="years"/>
      </c:dateAx>
      <c:valAx>
        <c:axId val="3262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362.95</c:v>
                </c:pt>
                <c:pt idx="1">
                  <c:v>406.67</c:v>
                </c:pt>
                <c:pt idx="2">
                  <c:v>540.42999999999995</c:v>
                </c:pt>
                <c:pt idx="3">
                  <c:v>503.76</c:v>
                </c:pt>
                <c:pt idx="4">
                  <c:v>698.07</c:v>
                </c:pt>
              </c:numCache>
            </c:numRef>
          </c:val>
        </c:ser>
        <c:dLbls>
          <c:showLegendKey val="0"/>
          <c:showVal val="0"/>
          <c:showCatName val="0"/>
          <c:showSerName val="0"/>
          <c:showPercent val="0"/>
          <c:showBubbleSize val="0"/>
        </c:dLbls>
        <c:gapWidth val="150"/>
        <c:axId val="326228000"/>
        <c:axId val="32622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326228000"/>
        <c:axId val="326229176"/>
      </c:lineChart>
      <c:dateAx>
        <c:axId val="326228000"/>
        <c:scaling>
          <c:orientation val="minMax"/>
        </c:scaling>
        <c:delete val="1"/>
        <c:axPos val="b"/>
        <c:numFmt formatCode="ge" sourceLinked="1"/>
        <c:majorTickMark val="none"/>
        <c:minorTickMark val="none"/>
        <c:tickLblPos val="none"/>
        <c:crossAx val="326229176"/>
        <c:crosses val="autoZero"/>
        <c:auto val="1"/>
        <c:lblOffset val="100"/>
        <c:baseTimeUnit val="years"/>
      </c:dateAx>
      <c:valAx>
        <c:axId val="32622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90.08</c:v>
                </c:pt>
                <c:pt idx="1">
                  <c:v>81.83</c:v>
                </c:pt>
                <c:pt idx="2">
                  <c:v>65.58</c:v>
                </c:pt>
                <c:pt idx="3">
                  <c:v>86.21</c:v>
                </c:pt>
                <c:pt idx="4">
                  <c:v>56.24</c:v>
                </c:pt>
              </c:numCache>
            </c:numRef>
          </c:val>
        </c:ser>
        <c:dLbls>
          <c:showLegendKey val="0"/>
          <c:showVal val="0"/>
          <c:showCatName val="0"/>
          <c:showSerName val="0"/>
          <c:showPercent val="0"/>
          <c:showBubbleSize val="0"/>
        </c:dLbls>
        <c:gapWidth val="150"/>
        <c:axId val="325971872"/>
        <c:axId val="32597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325971872"/>
        <c:axId val="325975400"/>
      </c:lineChart>
      <c:dateAx>
        <c:axId val="325971872"/>
        <c:scaling>
          <c:orientation val="minMax"/>
        </c:scaling>
        <c:delete val="1"/>
        <c:axPos val="b"/>
        <c:numFmt formatCode="ge" sourceLinked="1"/>
        <c:majorTickMark val="none"/>
        <c:minorTickMark val="none"/>
        <c:tickLblPos val="none"/>
        <c:crossAx val="325975400"/>
        <c:crosses val="autoZero"/>
        <c:auto val="1"/>
        <c:lblOffset val="100"/>
        <c:baseTimeUnit val="years"/>
      </c:dateAx>
      <c:valAx>
        <c:axId val="32597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290.11</c:v>
                </c:pt>
                <c:pt idx="1">
                  <c:v>313.61</c:v>
                </c:pt>
                <c:pt idx="2">
                  <c:v>396.39</c:v>
                </c:pt>
                <c:pt idx="3">
                  <c:v>301.05</c:v>
                </c:pt>
                <c:pt idx="4">
                  <c:v>469.73</c:v>
                </c:pt>
              </c:numCache>
            </c:numRef>
          </c:val>
        </c:ser>
        <c:dLbls>
          <c:showLegendKey val="0"/>
          <c:showVal val="0"/>
          <c:showCatName val="0"/>
          <c:showSerName val="0"/>
          <c:showPercent val="0"/>
          <c:showBubbleSize val="0"/>
        </c:dLbls>
        <c:gapWidth val="150"/>
        <c:axId val="325976576"/>
        <c:axId val="32597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325976576"/>
        <c:axId val="325973048"/>
      </c:lineChart>
      <c:dateAx>
        <c:axId val="325976576"/>
        <c:scaling>
          <c:orientation val="minMax"/>
        </c:scaling>
        <c:delete val="1"/>
        <c:axPos val="b"/>
        <c:numFmt formatCode="ge" sourceLinked="1"/>
        <c:majorTickMark val="none"/>
        <c:minorTickMark val="none"/>
        <c:tickLblPos val="none"/>
        <c:crossAx val="325973048"/>
        <c:crosses val="autoZero"/>
        <c:auto val="1"/>
        <c:lblOffset val="100"/>
        <c:baseTimeUnit val="years"/>
      </c:dateAx>
      <c:valAx>
        <c:axId val="32597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山形県　西川町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5831</v>
      </c>
      <c r="AJ8" s="55"/>
      <c r="AK8" s="55"/>
      <c r="AL8" s="55"/>
      <c r="AM8" s="55"/>
      <c r="AN8" s="55"/>
      <c r="AO8" s="55"/>
      <c r="AP8" s="56"/>
      <c r="AQ8" s="46">
        <f>データ!R6</f>
        <v>393.19</v>
      </c>
      <c r="AR8" s="46"/>
      <c r="AS8" s="46"/>
      <c r="AT8" s="46"/>
      <c r="AU8" s="46"/>
      <c r="AV8" s="46"/>
      <c r="AW8" s="46"/>
      <c r="AX8" s="46"/>
      <c r="AY8" s="46">
        <f>データ!S6</f>
        <v>14.83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11.05</v>
      </c>
      <c r="S10" s="46"/>
      <c r="T10" s="46"/>
      <c r="U10" s="46"/>
      <c r="V10" s="46"/>
      <c r="W10" s="46"/>
      <c r="X10" s="46"/>
      <c r="Y10" s="46"/>
      <c r="Z10" s="80">
        <f>データ!P6</f>
        <v>4170</v>
      </c>
      <c r="AA10" s="80"/>
      <c r="AB10" s="80"/>
      <c r="AC10" s="80"/>
      <c r="AD10" s="80"/>
      <c r="AE10" s="80"/>
      <c r="AF10" s="80"/>
      <c r="AG10" s="80"/>
      <c r="AH10" s="2"/>
      <c r="AI10" s="80">
        <f>データ!T6</f>
        <v>639</v>
      </c>
      <c r="AJ10" s="80"/>
      <c r="AK10" s="80"/>
      <c r="AL10" s="80"/>
      <c r="AM10" s="80"/>
      <c r="AN10" s="80"/>
      <c r="AO10" s="80"/>
      <c r="AP10" s="80"/>
      <c r="AQ10" s="46">
        <f>データ!U6</f>
        <v>7.73</v>
      </c>
      <c r="AR10" s="46"/>
      <c r="AS10" s="46"/>
      <c r="AT10" s="46"/>
      <c r="AU10" s="46"/>
      <c r="AV10" s="46"/>
      <c r="AW10" s="46"/>
      <c r="AX10" s="46"/>
      <c r="AY10" s="46">
        <f>データ!V6</f>
        <v>82.66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63223</v>
      </c>
      <c r="D6" s="31">
        <f t="shared" si="3"/>
        <v>47</v>
      </c>
      <c r="E6" s="31">
        <f t="shared" si="3"/>
        <v>1</v>
      </c>
      <c r="F6" s="31">
        <f t="shared" si="3"/>
        <v>0</v>
      </c>
      <c r="G6" s="31">
        <f t="shared" si="3"/>
        <v>0</v>
      </c>
      <c r="H6" s="31" t="str">
        <f t="shared" si="3"/>
        <v>山形県　西川町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11.05</v>
      </c>
      <c r="P6" s="32">
        <f t="shared" si="3"/>
        <v>4170</v>
      </c>
      <c r="Q6" s="32">
        <f t="shared" si="3"/>
        <v>5831</v>
      </c>
      <c r="R6" s="32">
        <f t="shared" si="3"/>
        <v>393.19</v>
      </c>
      <c r="S6" s="32">
        <f t="shared" si="3"/>
        <v>14.83</v>
      </c>
      <c r="T6" s="32">
        <f t="shared" si="3"/>
        <v>639</v>
      </c>
      <c r="U6" s="32">
        <f t="shared" si="3"/>
        <v>7.73</v>
      </c>
      <c r="V6" s="32">
        <f t="shared" si="3"/>
        <v>82.66</v>
      </c>
      <c r="W6" s="33">
        <f>IF(W7="",NA(),W7)</f>
        <v>100.23</v>
      </c>
      <c r="X6" s="33">
        <f t="shared" ref="X6:AF6" si="4">IF(X7="",NA(),X7)</f>
        <v>89.6</v>
      </c>
      <c r="Y6" s="33">
        <f t="shared" si="4"/>
        <v>127.95</v>
      </c>
      <c r="Z6" s="33">
        <f t="shared" si="4"/>
        <v>135.72999999999999</v>
      </c>
      <c r="AA6" s="33">
        <f t="shared" si="4"/>
        <v>128.07</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362.95</v>
      </c>
      <c r="BE6" s="33">
        <f t="shared" ref="BE6:BM6" si="7">IF(BE7="",NA(),BE7)</f>
        <v>406.67</v>
      </c>
      <c r="BF6" s="33">
        <f t="shared" si="7"/>
        <v>540.42999999999995</v>
      </c>
      <c r="BG6" s="33">
        <f t="shared" si="7"/>
        <v>503.76</v>
      </c>
      <c r="BH6" s="33">
        <f t="shared" si="7"/>
        <v>698.07</v>
      </c>
      <c r="BI6" s="33">
        <f t="shared" si="7"/>
        <v>1442.51</v>
      </c>
      <c r="BJ6" s="33">
        <f t="shared" si="7"/>
        <v>1496.15</v>
      </c>
      <c r="BK6" s="33">
        <f t="shared" si="7"/>
        <v>1462.56</v>
      </c>
      <c r="BL6" s="33">
        <f t="shared" si="7"/>
        <v>1486.62</v>
      </c>
      <c r="BM6" s="33">
        <f t="shared" si="7"/>
        <v>1510.14</v>
      </c>
      <c r="BN6" s="32" t="str">
        <f>IF(BN7="","",IF(BN7="-","【-】","【"&amp;SUBSTITUTE(TEXT(BN7,"#,##0.00"),"-","△")&amp;"】"))</f>
        <v>【1,242.90】</v>
      </c>
      <c r="BO6" s="33">
        <f>IF(BO7="",NA(),BO7)</f>
        <v>90.08</v>
      </c>
      <c r="BP6" s="33">
        <f t="shared" ref="BP6:BX6" si="8">IF(BP7="",NA(),BP7)</f>
        <v>81.83</v>
      </c>
      <c r="BQ6" s="33">
        <f t="shared" si="8"/>
        <v>65.58</v>
      </c>
      <c r="BR6" s="33">
        <f t="shared" si="8"/>
        <v>86.21</v>
      </c>
      <c r="BS6" s="33">
        <f t="shared" si="8"/>
        <v>56.24</v>
      </c>
      <c r="BT6" s="33">
        <f t="shared" si="8"/>
        <v>33.299999999999997</v>
      </c>
      <c r="BU6" s="33">
        <f t="shared" si="8"/>
        <v>33.01</v>
      </c>
      <c r="BV6" s="33">
        <f t="shared" si="8"/>
        <v>32.39</v>
      </c>
      <c r="BW6" s="33">
        <f t="shared" si="8"/>
        <v>24.39</v>
      </c>
      <c r="BX6" s="33">
        <f t="shared" si="8"/>
        <v>22.67</v>
      </c>
      <c r="BY6" s="32" t="str">
        <f>IF(BY7="","",IF(BY7="-","【-】","【"&amp;SUBSTITUTE(TEXT(BY7,"#,##0.00"),"-","△")&amp;"】"))</f>
        <v>【33.35】</v>
      </c>
      <c r="BZ6" s="33">
        <f>IF(BZ7="",NA(),BZ7)</f>
        <v>290.11</v>
      </c>
      <c r="CA6" s="33">
        <f t="shared" ref="CA6:CI6" si="9">IF(CA7="",NA(),CA7)</f>
        <v>313.61</v>
      </c>
      <c r="CB6" s="33">
        <f t="shared" si="9"/>
        <v>396.39</v>
      </c>
      <c r="CC6" s="33">
        <f t="shared" si="9"/>
        <v>301.05</v>
      </c>
      <c r="CD6" s="33">
        <f t="shared" si="9"/>
        <v>469.73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37.17</v>
      </c>
      <c r="CL6" s="33">
        <f t="shared" ref="CL6:CT6" si="10">IF(CL7="",NA(),CL7)</f>
        <v>39.17</v>
      </c>
      <c r="CM6" s="33">
        <f t="shared" si="10"/>
        <v>36.51</v>
      </c>
      <c r="CN6" s="33">
        <f t="shared" si="10"/>
        <v>36.090000000000003</v>
      </c>
      <c r="CO6" s="33">
        <f t="shared" si="10"/>
        <v>35.47</v>
      </c>
      <c r="CP6" s="33">
        <f t="shared" si="10"/>
        <v>50.66</v>
      </c>
      <c r="CQ6" s="33">
        <f t="shared" si="10"/>
        <v>51.11</v>
      </c>
      <c r="CR6" s="33">
        <f t="shared" si="10"/>
        <v>50.49</v>
      </c>
      <c r="CS6" s="33">
        <f t="shared" si="10"/>
        <v>48.36</v>
      </c>
      <c r="CT6" s="33">
        <f t="shared" si="10"/>
        <v>48.7</v>
      </c>
      <c r="CU6" s="32" t="str">
        <f>IF(CU7="","",IF(CU7="-","【-】","【"&amp;SUBSTITUTE(TEXT(CU7,"#,##0.00"),"-","△")&amp;"】"))</f>
        <v>【57.58】</v>
      </c>
      <c r="CV6" s="33">
        <f>IF(CV7="",NA(),CV7)</f>
        <v>43.75</v>
      </c>
      <c r="CW6" s="33">
        <f t="shared" ref="CW6:DE6" si="11">IF(CW7="",NA(),CW7)</f>
        <v>41.82</v>
      </c>
      <c r="CX6" s="33">
        <f t="shared" si="11"/>
        <v>43.67</v>
      </c>
      <c r="CY6" s="33">
        <f t="shared" si="11"/>
        <v>46.61</v>
      </c>
      <c r="CZ6" s="33">
        <f t="shared" si="11"/>
        <v>48.89</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10.43</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63223</v>
      </c>
      <c r="D7" s="35">
        <v>47</v>
      </c>
      <c r="E7" s="35">
        <v>1</v>
      </c>
      <c r="F7" s="35">
        <v>0</v>
      </c>
      <c r="G7" s="35">
        <v>0</v>
      </c>
      <c r="H7" s="35" t="s">
        <v>93</v>
      </c>
      <c r="I7" s="35" t="s">
        <v>94</v>
      </c>
      <c r="J7" s="35" t="s">
        <v>95</v>
      </c>
      <c r="K7" s="35" t="s">
        <v>96</v>
      </c>
      <c r="L7" s="35" t="s">
        <v>97</v>
      </c>
      <c r="M7" s="36" t="s">
        <v>98</v>
      </c>
      <c r="N7" s="36" t="s">
        <v>99</v>
      </c>
      <c r="O7" s="36">
        <v>11.05</v>
      </c>
      <c r="P7" s="36">
        <v>4170</v>
      </c>
      <c r="Q7" s="36">
        <v>5831</v>
      </c>
      <c r="R7" s="36">
        <v>393.19</v>
      </c>
      <c r="S7" s="36">
        <v>14.83</v>
      </c>
      <c r="T7" s="36">
        <v>639</v>
      </c>
      <c r="U7" s="36">
        <v>7.73</v>
      </c>
      <c r="V7" s="36">
        <v>82.66</v>
      </c>
      <c r="W7" s="36">
        <v>100.23</v>
      </c>
      <c r="X7" s="36">
        <v>89.6</v>
      </c>
      <c r="Y7" s="36">
        <v>127.95</v>
      </c>
      <c r="Z7" s="36">
        <v>135.72999999999999</v>
      </c>
      <c r="AA7" s="36">
        <v>128.07</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362.95</v>
      </c>
      <c r="BE7" s="36">
        <v>406.67</v>
      </c>
      <c r="BF7" s="36">
        <v>540.42999999999995</v>
      </c>
      <c r="BG7" s="36">
        <v>503.76</v>
      </c>
      <c r="BH7" s="36">
        <v>698.07</v>
      </c>
      <c r="BI7" s="36">
        <v>1442.51</v>
      </c>
      <c r="BJ7" s="36">
        <v>1496.15</v>
      </c>
      <c r="BK7" s="36">
        <v>1462.56</v>
      </c>
      <c r="BL7" s="36">
        <v>1486.62</v>
      </c>
      <c r="BM7" s="36">
        <v>1510.14</v>
      </c>
      <c r="BN7" s="36">
        <v>1242.9000000000001</v>
      </c>
      <c r="BO7" s="36">
        <v>90.08</v>
      </c>
      <c r="BP7" s="36">
        <v>81.83</v>
      </c>
      <c r="BQ7" s="36">
        <v>65.58</v>
      </c>
      <c r="BR7" s="36">
        <v>86.21</v>
      </c>
      <c r="BS7" s="36">
        <v>56.24</v>
      </c>
      <c r="BT7" s="36">
        <v>33.299999999999997</v>
      </c>
      <c r="BU7" s="36">
        <v>33.01</v>
      </c>
      <c r="BV7" s="36">
        <v>32.39</v>
      </c>
      <c r="BW7" s="36">
        <v>24.39</v>
      </c>
      <c r="BX7" s="36">
        <v>22.67</v>
      </c>
      <c r="BY7" s="36">
        <v>33.35</v>
      </c>
      <c r="BZ7" s="36">
        <v>290.11</v>
      </c>
      <c r="CA7" s="36">
        <v>313.61</v>
      </c>
      <c r="CB7" s="36">
        <v>396.39</v>
      </c>
      <c r="CC7" s="36">
        <v>301.05</v>
      </c>
      <c r="CD7" s="36">
        <v>469.73</v>
      </c>
      <c r="CE7" s="36">
        <v>526.57000000000005</v>
      </c>
      <c r="CF7" s="36">
        <v>523.08000000000004</v>
      </c>
      <c r="CG7" s="36">
        <v>530.83000000000004</v>
      </c>
      <c r="CH7" s="36">
        <v>734.18</v>
      </c>
      <c r="CI7" s="36">
        <v>789.62</v>
      </c>
      <c r="CJ7" s="36">
        <v>524.69000000000005</v>
      </c>
      <c r="CK7" s="36">
        <v>37.17</v>
      </c>
      <c r="CL7" s="36">
        <v>39.17</v>
      </c>
      <c r="CM7" s="36">
        <v>36.51</v>
      </c>
      <c r="CN7" s="36">
        <v>36.090000000000003</v>
      </c>
      <c r="CO7" s="36">
        <v>35.47</v>
      </c>
      <c r="CP7" s="36">
        <v>50.66</v>
      </c>
      <c r="CQ7" s="36">
        <v>51.11</v>
      </c>
      <c r="CR7" s="36">
        <v>50.49</v>
      </c>
      <c r="CS7" s="36">
        <v>48.36</v>
      </c>
      <c r="CT7" s="36">
        <v>48.7</v>
      </c>
      <c r="CU7" s="36">
        <v>57.58</v>
      </c>
      <c r="CV7" s="36">
        <v>43.75</v>
      </c>
      <c r="CW7" s="36">
        <v>41.82</v>
      </c>
      <c r="CX7" s="36">
        <v>43.67</v>
      </c>
      <c r="CY7" s="36">
        <v>46.61</v>
      </c>
      <c r="CZ7" s="36">
        <v>48.89</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10.43</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有美</cp:lastModifiedBy>
  <cp:lastPrinted>2017-02-09T06:18:19Z</cp:lastPrinted>
  <dcterms:created xsi:type="dcterms:W3CDTF">2016-12-02T02:16:05Z</dcterms:created>
  <dcterms:modified xsi:type="dcterms:W3CDTF">2017-02-09T06:18:21Z</dcterms:modified>
  <cp:category/>
</cp:coreProperties>
</file>