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<sst xmlns="http://schemas.openxmlformats.org/spreadsheetml/2006/main" count="217" uniqueCount="107">
  <si>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</si>
  <si>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</si>
  <si>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</si>
  <si>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</si>
  <si>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</si>
  <si>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</si>
  <si>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</si>
  <si>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</si>
  <si>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</si>
  <si>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</si>
  <si>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</si>
  <si>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</si>
  <si>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</si>
  <si>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</si>
  <si>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</si>
  <si>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</si>
  <si>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</si>
  <si>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</si>
  <si>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</si>
  <si>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</si>
  <si>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</si>
  <si>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</si>
  <si>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</si>
  <si>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</si>
  <si>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</si>
  <si>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</si>
  <si>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</si>
  <si>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</si>
  <si>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</si>
  <si>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</si>
  <si>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</si>
  <si>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</si>
  <si>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</si>
  <si>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</si>
  <si>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</si>
  <si>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</si>
  <si>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</si>
  <si>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</si>
  <si>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</si>
  <si>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</si>
  <si>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</si>
  <si>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</si>
  <si>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</si>
  <si>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</si>
  <si>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</si>
  <si>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</si>
  <si>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</si>
  <si>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</si>
  <si>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</si>
  <si>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</si>
  <si>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</si>
  <si>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</si>
  <si>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</si>
  <si>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</si>
  <si>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</si>
  <si>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</si>
  <si>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</si>
  <si>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</si>
  <si>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</si>
  <si>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</si>
  <si>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</si>
  <si>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</si>
  <si>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</si>
  <si>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</si>
  <si>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</si>
  <si>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</si>
  <si>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</si>
  <si>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</si>
  <si>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</si>
  <si>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</si>
  <si>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</si>
  <si>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</si>
  <si>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</si>
  <si>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</si>
  <si>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</si>
  <si>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</si>
  <si>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</si>
  <si>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</si>
  <si>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</si>
  <si>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</si>
  <si>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</si>
  <si>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</si>
  <si>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</si>
  <si>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</si>
  <si>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</si>
  <si>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</si>
  <si>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</si>
  <si>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</si>
  <si>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</si>
  <si>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</si>
  <si>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</si>
  <si>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</si>
  <si>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</si>
  <si>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大江町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</si>
  <si>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</si>
  <si>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</si>
  <si>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</si>
  <si>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</si>
  <si>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</si>
  <si>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</si>
  <si>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</si>
  <si>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</si>
  <si>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</si>
  <si>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</si>
  <si>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示す各指標は、概ね良好な状況となっている。特に施設利用率の高い指標は、有収率と合わせて考えても収益に直結していると考えられることから、漏水対策や適切な施設利用を継続していきたい。また、改善が見られる料金回収率の更なる向上と、給水原価に係る経費削減を図っていくこととしたい。</t>
    <phoneticPr fontId="4"/>
  </si>
  <si>
    <t>　
　老朽化の状況を示す各指標は、概ね良好な状況となっている。特に管路経年化率は、計画的な管路等の耐震化を図ったこともあり良好な状況である。今後も経営に与える影響を踏まえながら、老朽化対策を行っていくこととしたい。</t>
    <phoneticPr fontId="4"/>
  </si>
  <si>
    <t xml:space="preserve">
  各指標について概ね良好な状況であった。経営の健全性・効率性を示す指標で、平均値を下回るものについては、向上を図りながらも長期的な視点で経営に当たっていきたい。また、老朽化の対策についても引き続き計画的に進めていくことと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</si>
</sst>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0.82</c:v>
                </c:pt>
                <c:pt idx="1">
                  <c:v>0.92</c:v>
                </c:pt>
                <c:pt idx="2">
                  <c:v>0.78</c:v>
                </c:pt>
                <c:pt idx="3">
                  <c:v>3.09</c:v>
                </c:pt>
                <c:pt idx="4">
                  <c:v>1.1399999999999999</c:v>
                </c:pt>
              </c:numCache>
            </c:numRef>
          </c:val>
        </c:ser>
        <c:dLbls>
          <c:showLegendKey val="0"/>
          <c:showVal val="0"/>
          <c:showCatName val="0"/>
          <c:showSerName val="0"/>
          <c:showPercent val="0"/>
          <c:showBubbleSize val="0"/>
        </c:dLbls>
        <c:gapWidth val="150"/>
        <c:axId val="77287424"/>
        <c:axId val="772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77287424"/>
        <c:axId val="77289344"/>
      </c:lineChart>
      <c:dateAx>
        <c:axId val="77287424"/>
        <c:scaling>
          <c:orientation val="minMax"/>
        </c:scaling>
        <c:delete val="1"/>
        <c:axPos val="b"/>
        <c:numFmt formatCode="ge" sourceLinked="1"/>
        <c:majorTickMark val="none"/>
        <c:minorTickMark val="none"/>
        <c:tickLblPos val="none"/>
        <c:crossAx val="77289344"/>
        <c:crosses val="autoZero"/>
        <c:auto val="1"/>
        <c:lblOffset val="100"/>
        <c:baseTimeUnit val="years"/>
      </c:dateAx>
      <c:valAx>
        <c:axId val="772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73.040000000000006</c:v>
                </c:pt>
                <c:pt idx="1">
                  <c:v>77.209999999999994</c:v>
                </c:pt>
                <c:pt idx="2">
                  <c:v>68.42</c:v>
                </c:pt>
                <c:pt idx="3">
                  <c:v>68.989999999999995</c:v>
                </c:pt>
                <c:pt idx="4">
                  <c:v>71.97</c:v>
                </c:pt>
              </c:numCache>
            </c:numRef>
          </c:val>
        </c:ser>
        <c:dLbls>
          <c:showLegendKey val="0"/>
          <c:showVal val="0"/>
          <c:showCatName val="0"/>
          <c:showSerName val="0"/>
          <c:showPercent val="0"/>
          <c:showBubbleSize val="0"/>
        </c:dLbls>
        <c:gapWidth val="150"/>
        <c:axId val="81768832"/>
        <c:axId val="817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1768832"/>
        <c:axId val="81770752"/>
      </c:lineChart>
      <c:dateAx>
        <c:axId val="81768832"/>
        <c:scaling>
          <c:orientation val="minMax"/>
        </c:scaling>
        <c:delete val="1"/>
        <c:axPos val="b"/>
        <c:numFmt formatCode="ge" sourceLinked="1"/>
        <c:majorTickMark val="none"/>
        <c:minorTickMark val="none"/>
        <c:tickLblPos val="none"/>
        <c:crossAx val="81770752"/>
        <c:crosses val="autoZero"/>
        <c:auto val="1"/>
        <c:lblOffset val="100"/>
        <c:baseTimeUnit val="years"/>
      </c:dateAx>
      <c:valAx>
        <c:axId val="81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83.11</c:v>
                </c:pt>
                <c:pt idx="1">
                  <c:v>85.63</c:v>
                </c:pt>
                <c:pt idx="2">
                  <c:v>87.45</c:v>
                </c:pt>
                <c:pt idx="3">
                  <c:v>87.54</c:v>
                </c:pt>
                <c:pt idx="4">
                  <c:v>90.06</c:v>
                </c:pt>
              </c:numCache>
            </c:numRef>
          </c:val>
        </c:ser>
        <c:dLbls>
          <c:showLegendKey val="0"/>
          <c:showVal val="0"/>
          <c:showCatName val="0"/>
          <c:showSerName val="0"/>
          <c:showPercent val="0"/>
          <c:showBubbleSize val="0"/>
        </c:dLbls>
        <c:gapWidth val="150"/>
        <c:axId val="82137088"/>
        <c:axId val="821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2137088"/>
        <c:axId val="82139008"/>
      </c:lineChart>
      <c:dateAx>
        <c:axId val="82137088"/>
        <c:scaling>
          <c:orientation val="minMax"/>
        </c:scaling>
        <c:delete val="1"/>
        <c:axPos val="b"/>
        <c:numFmt formatCode="ge" sourceLinked="1"/>
        <c:majorTickMark val="none"/>
        <c:minorTickMark val="none"/>
        <c:tickLblPos val="none"/>
        <c:crossAx val="82139008"/>
        <c:crosses val="autoZero"/>
        <c:auto val="1"/>
        <c:lblOffset val="100"/>
        <c:baseTimeUnit val="years"/>
      </c:dateAx>
      <c:valAx>
        <c:axId val="821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104.51</c:v>
                </c:pt>
                <c:pt idx="1">
                  <c:v>102.02</c:v>
                </c:pt>
                <c:pt idx="2">
                  <c:v>100.09</c:v>
                </c:pt>
                <c:pt idx="3">
                  <c:v>100.06</c:v>
                </c:pt>
                <c:pt idx="4">
                  <c:v>100.33</c:v>
                </c:pt>
              </c:numCache>
            </c:numRef>
          </c:val>
        </c:ser>
        <c:dLbls>
          <c:showLegendKey val="0"/>
          <c:showVal val="0"/>
          <c:showCatName val="0"/>
          <c:showSerName val="0"/>
          <c:showPercent val="0"/>
          <c:showBubbleSize val="0"/>
        </c:dLbls>
        <c:gapWidth val="150"/>
        <c:axId val="77319552"/>
        <c:axId val="773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77319552"/>
        <c:axId val="77346304"/>
      </c:lineChart>
      <c:dateAx>
        <c:axId val="77319552"/>
        <c:scaling>
          <c:orientation val="minMax"/>
        </c:scaling>
        <c:delete val="1"/>
        <c:axPos val="b"/>
        <c:numFmt formatCode="ge" sourceLinked="1"/>
        <c:majorTickMark val="none"/>
        <c:minorTickMark val="none"/>
        <c:tickLblPos val="none"/>
        <c:crossAx val="77346304"/>
        <c:crosses val="autoZero"/>
        <c:auto val="1"/>
        <c:lblOffset val="100"/>
        <c:baseTimeUnit val="years"/>
      </c:dateAx>
      <c:valAx>
        <c:axId val="7734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36.1</c:v>
                </c:pt>
                <c:pt idx="1">
                  <c:v>37.96</c:v>
                </c:pt>
                <c:pt idx="2">
                  <c:v>37.630000000000003</c:v>
                </c:pt>
                <c:pt idx="3">
                  <c:v>42.99</c:v>
                </c:pt>
                <c:pt idx="4">
                  <c:v>43.83</c:v>
                </c:pt>
              </c:numCache>
            </c:numRef>
          </c:val>
        </c:ser>
        <c:dLbls>
          <c:showLegendKey val="0"/>
          <c:showVal val="0"/>
          <c:showCatName val="0"/>
          <c:showSerName val="0"/>
          <c:showPercent val="0"/>
          <c:showBubbleSize val="0"/>
        </c:dLbls>
        <c:gapWidth val="150"/>
        <c:axId val="77356032"/>
        <c:axId val="773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7356032"/>
        <c:axId val="77366400"/>
      </c:lineChart>
      <c:dateAx>
        <c:axId val="77356032"/>
        <c:scaling>
          <c:orientation val="minMax"/>
        </c:scaling>
        <c:delete val="1"/>
        <c:axPos val="b"/>
        <c:numFmt formatCode="ge" sourceLinked="1"/>
        <c:majorTickMark val="none"/>
        <c:minorTickMark val="none"/>
        <c:tickLblPos val="none"/>
        <c:crossAx val="77366400"/>
        <c:crosses val="autoZero"/>
        <c:auto val="1"/>
        <c:lblOffset val="100"/>
        <c:baseTimeUnit val="years"/>
      </c:dateAx>
      <c:valAx>
        <c:axId val="773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c:v>
                </c:pt>
                <c:pt idx="1">
                  <c:v>1.6</c:v>
                </c:pt>
                <c:pt idx="2">
                  <c:v>1.61</c:v>
                </c:pt>
                <c:pt idx="3">
                  <c:v>1.61</c:v>
                </c:pt>
                <c:pt idx="4">
                  <c:v>1.61</c:v>
                </c:pt>
              </c:numCache>
            </c:numRef>
          </c:val>
        </c:ser>
        <c:dLbls>
          <c:showLegendKey val="0"/>
          <c:showVal val="0"/>
          <c:showCatName val="0"/>
          <c:showSerName val="0"/>
          <c:showPercent val="0"/>
          <c:showBubbleSize val="0"/>
        </c:dLbls>
        <c:gapWidth val="150"/>
        <c:axId val="77681024"/>
        <c:axId val="776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77681024"/>
        <c:axId val="77682944"/>
      </c:lineChart>
      <c:dateAx>
        <c:axId val="77681024"/>
        <c:scaling>
          <c:orientation val="minMax"/>
        </c:scaling>
        <c:delete val="1"/>
        <c:axPos val="b"/>
        <c:numFmt formatCode="ge" sourceLinked="1"/>
        <c:majorTickMark val="none"/>
        <c:minorTickMark val="none"/>
        <c:tickLblPos val="none"/>
        <c:crossAx val="77682944"/>
        <c:crosses val="autoZero"/>
        <c:auto val="1"/>
        <c:lblOffset val="100"/>
        <c:baseTimeUnit val="years"/>
      </c:dateAx>
      <c:valAx>
        <c:axId val="77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708288"/>
        <c:axId val="815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7708288"/>
        <c:axId val="81597568"/>
      </c:lineChart>
      <c:dateAx>
        <c:axId val="77708288"/>
        <c:scaling>
          <c:orientation val="minMax"/>
        </c:scaling>
        <c:delete val="1"/>
        <c:axPos val="b"/>
        <c:numFmt formatCode="ge" sourceLinked="1"/>
        <c:majorTickMark val="none"/>
        <c:minorTickMark val="none"/>
        <c:tickLblPos val="none"/>
        <c:crossAx val="81597568"/>
        <c:crosses val="autoZero"/>
        <c:auto val="1"/>
        <c:lblOffset val="100"/>
        <c:baseTimeUnit val="years"/>
      </c:dateAx>
      <c:valAx>
        <c:axId val="8159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2862.46</c:v>
                </c:pt>
                <c:pt idx="1">
                  <c:v>3326.62</c:v>
                </c:pt>
                <c:pt idx="2">
                  <c:v>3742.98</c:v>
                </c:pt>
                <c:pt idx="3">
                  <c:v>678.69</c:v>
                </c:pt>
                <c:pt idx="4">
                  <c:v>611.55999999999995</c:v>
                </c:pt>
              </c:numCache>
            </c:numRef>
          </c:val>
        </c:ser>
        <c:dLbls>
          <c:showLegendKey val="0"/>
          <c:showVal val="0"/>
          <c:showCatName val="0"/>
          <c:showSerName val="0"/>
          <c:showPercent val="0"/>
          <c:showBubbleSize val="0"/>
        </c:dLbls>
        <c:gapWidth val="150"/>
        <c:axId val="81615488"/>
        <c:axId val="81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81615488"/>
        <c:axId val="81642240"/>
      </c:lineChart>
      <c:dateAx>
        <c:axId val="81615488"/>
        <c:scaling>
          <c:orientation val="minMax"/>
        </c:scaling>
        <c:delete val="1"/>
        <c:axPos val="b"/>
        <c:numFmt formatCode="ge" sourceLinked="1"/>
        <c:majorTickMark val="none"/>
        <c:minorTickMark val="none"/>
        <c:tickLblPos val="none"/>
        <c:crossAx val="81642240"/>
        <c:crosses val="autoZero"/>
        <c:auto val="1"/>
        <c:lblOffset val="100"/>
        <c:baseTimeUnit val="years"/>
      </c:dateAx>
      <c:valAx>
        <c:axId val="8164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320.26</c:v>
                </c:pt>
                <c:pt idx="1">
                  <c:v>304.58</c:v>
                </c:pt>
                <c:pt idx="2">
                  <c:v>310.35000000000002</c:v>
                </c:pt>
                <c:pt idx="3">
                  <c:v>343.08</c:v>
                </c:pt>
                <c:pt idx="4">
                  <c:v>345.99</c:v>
                </c:pt>
              </c:numCache>
            </c:numRef>
          </c:val>
        </c:ser>
        <c:dLbls>
          <c:showLegendKey val="0"/>
          <c:showVal val="0"/>
          <c:showCatName val="0"/>
          <c:showSerName val="0"/>
          <c:showPercent val="0"/>
          <c:showBubbleSize val="0"/>
        </c:dLbls>
        <c:gapWidth val="150"/>
        <c:axId val="81664256"/>
        <c:axId val="816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81664256"/>
        <c:axId val="81666432"/>
      </c:lineChart>
      <c:dateAx>
        <c:axId val="81664256"/>
        <c:scaling>
          <c:orientation val="minMax"/>
        </c:scaling>
        <c:delete val="1"/>
        <c:axPos val="b"/>
        <c:numFmt formatCode="ge" sourceLinked="1"/>
        <c:majorTickMark val="none"/>
        <c:minorTickMark val="none"/>
        <c:tickLblPos val="none"/>
        <c:crossAx val="81666432"/>
        <c:crosses val="autoZero"/>
        <c:auto val="1"/>
        <c:lblOffset val="100"/>
        <c:baseTimeUnit val="years"/>
      </c:dateAx>
      <c:valAx>
        <c:axId val="8166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99.88</c:v>
                </c:pt>
                <c:pt idx="1">
                  <c:v>95.99</c:v>
                </c:pt>
                <c:pt idx="2">
                  <c:v>91.48</c:v>
                </c:pt>
                <c:pt idx="3">
                  <c:v>91.55</c:v>
                </c:pt>
                <c:pt idx="4">
                  <c:v>93.23</c:v>
                </c:pt>
              </c:numCache>
            </c:numRef>
          </c:val>
        </c:ser>
        <c:dLbls>
          <c:showLegendKey val="0"/>
          <c:showVal val="0"/>
          <c:showCatName val="0"/>
          <c:showSerName val="0"/>
          <c:showPercent val="0"/>
          <c:showBubbleSize val="0"/>
        </c:dLbls>
        <c:gapWidth val="150"/>
        <c:axId val="81704448"/>
        <c:axId val="81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1704448"/>
        <c:axId val="81706368"/>
      </c:lineChart>
      <c:dateAx>
        <c:axId val="81704448"/>
        <c:scaling>
          <c:orientation val="minMax"/>
        </c:scaling>
        <c:delete val="1"/>
        <c:axPos val="b"/>
        <c:numFmt formatCode="ge" sourceLinked="1"/>
        <c:majorTickMark val="none"/>
        <c:minorTickMark val="none"/>
        <c:tickLblPos val="none"/>
        <c:crossAx val="81706368"/>
        <c:crosses val="autoZero"/>
        <c:auto val="1"/>
        <c:lblOffset val="100"/>
        <c:baseTimeUnit val="years"/>
      </c:dateAx>
      <c:valAx>
        <c:axId val="81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180.32</c:v>
                </c:pt>
                <c:pt idx="1">
                  <c:v>175.03</c:v>
                </c:pt>
                <c:pt idx="2">
                  <c:v>193.95</c:v>
                </c:pt>
                <c:pt idx="3">
                  <c:v>190.68</c:v>
                </c:pt>
                <c:pt idx="4">
                  <c:v>178.36</c:v>
                </c:pt>
              </c:numCache>
            </c:numRef>
          </c:val>
        </c:ser>
        <c:dLbls>
          <c:showLegendKey val="0"/>
          <c:showVal val="0"/>
          <c:showCatName val="0"/>
          <c:showSerName val="0"/>
          <c:showPercent val="0"/>
          <c:showBubbleSize val="0"/>
        </c:dLbls>
        <c:gapWidth val="150"/>
        <c:axId val="81744640"/>
        <c:axId val="817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1744640"/>
        <c:axId val="81746560"/>
      </c:lineChart>
      <c:dateAx>
        <c:axId val="81744640"/>
        <c:scaling>
          <c:orientation val="minMax"/>
        </c:scaling>
        <c:delete val="1"/>
        <c:axPos val="b"/>
        <c:numFmt formatCode="ge" sourceLinked="1"/>
        <c:majorTickMark val="none"/>
        <c:minorTickMark val="none"/>
        <c:tickLblPos val="none"/>
        <c:crossAx val="81746560"/>
        <c:crosses val="autoZero"/>
        <c:auto val="1"/>
        <c:lblOffset val="100"/>
        <c:baseTimeUnit val="years"/>
      </c:dateAx>
      <c:valAx>
        <c:axId val="817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大江町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8717</v>
      </c>
      <c r="AJ8" s="75"/>
      <c r="AK8" s="75"/>
      <c r="AL8" s="75"/>
      <c r="AM8" s="75"/>
      <c r="AN8" s="75"/>
      <c r="AO8" s="75"/>
      <c r="AP8" s="76"/>
      <c r="AQ8" s="57">
        <f>データ!R6</f>
        <v>154.08000000000001</v>
      </c>
      <c r="AR8" s="57"/>
      <c r="AS8" s="57"/>
      <c r="AT8" s="57"/>
      <c r="AU8" s="57"/>
      <c r="AV8" s="57"/>
      <c r="AW8" s="57"/>
      <c r="AX8" s="57"/>
      <c r="AY8" s="57">
        <f>データ!S6</f>
        <v>56.57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62.39</v>
      </c>
      <c r="K10" s="57"/>
      <c r="L10" s="57"/>
      <c r="M10" s="57"/>
      <c r="N10" s="57"/>
      <c r="O10" s="57"/>
      <c r="P10" s="57"/>
      <c r="Q10" s="57"/>
      <c r="R10" s="57">
        <f>データ!O6</f>
        <v>95.64</v>
      </c>
      <c r="S10" s="57"/>
      <c r="T10" s="57"/>
      <c r="U10" s="57"/>
      <c r="V10" s="57"/>
      <c r="W10" s="57"/>
      <c r="X10" s="57"/>
      <c r="Y10" s="57"/>
      <c r="Z10" s="65">
        <f>データ!P6</f>
        <v>5076</v>
      </c>
      <c r="AA10" s="65"/>
      <c r="AB10" s="65"/>
      <c r="AC10" s="65"/>
      <c r="AD10" s="65"/>
      <c r="AE10" s="65"/>
      <c r="AF10" s="65"/>
      <c r="AG10" s="65"/>
      <c r="AH10" s="2"/>
      <c r="AI10" s="65">
        <f>データ!T6</f>
        <v>8307</v>
      </c>
      <c r="AJ10" s="65"/>
      <c r="AK10" s="65"/>
      <c r="AL10" s="65"/>
      <c r="AM10" s="65"/>
      <c r="AN10" s="65"/>
      <c r="AO10" s="65"/>
      <c r="AP10" s="65"/>
      <c r="AQ10" s="57">
        <f>データ!U6</f>
        <v>25.01</v>
      </c>
      <c r="AR10" s="57"/>
      <c r="AS10" s="57"/>
      <c r="AT10" s="57"/>
      <c r="AU10" s="57"/>
      <c r="AV10" s="57"/>
      <c r="AW10" s="57"/>
      <c r="AX10" s="57"/>
      <c r="AY10" s="57">
        <f>データ!V6</f>
        <v>332.15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63240</v>
      </c>
      <c r="D6" s="31">
        <f t="shared" si="3"/>
        <v>46</v>
      </c>
      <c r="E6" s="31">
        <f t="shared" si="3"/>
        <v>1</v>
      </c>
      <c r="F6" s="31">
        <f t="shared" si="3"/>
        <v>0</v>
      </c>
      <c r="G6" s="31">
        <f t="shared" si="3"/>
        <v>1</v>
      </c>
      <c r="H6" s="31" t="str">
        <f t="shared" si="3"/>
        <v>山形県　大江町</v>
      </c>
      <c r="I6" s="31" t="str">
        <f t="shared" si="3"/>
        <v>法適用</v>
      </c>
      <c r="J6" s="31" t="str">
        <f t="shared" si="3"/>
        <v>水道事業</v>
      </c>
      <c r="K6" s="31" t="str">
        <f t="shared" si="3"/>
        <v>末端給水事業</v>
      </c>
      <c r="L6" s="31" t="str">
        <f t="shared" si="3"/>
        <v>A8</v>
      </c>
      <c r="M6" s="32" t="str">
        <f t="shared" si="3"/>
        <v>-</v>
      </c>
      <c r="N6" s="32">
        <f t="shared" si="3"/>
        <v>62.39</v>
      </c>
      <c r="O6" s="32">
        <f t="shared" si="3"/>
        <v>95.64</v>
      </c>
      <c r="P6" s="32">
        <f t="shared" si="3"/>
        <v>5076</v>
      </c>
      <c r="Q6" s="32">
        <f t="shared" si="3"/>
        <v>8717</v>
      </c>
      <c r="R6" s="32">
        <f t="shared" si="3"/>
        <v>154.08000000000001</v>
      </c>
      <c r="S6" s="32">
        <f t="shared" si="3"/>
        <v>56.57</v>
      </c>
      <c r="T6" s="32">
        <f t="shared" si="3"/>
        <v>8307</v>
      </c>
      <c r="U6" s="32">
        <f t="shared" si="3"/>
        <v>25.01</v>
      </c>
      <c r="V6" s="32">
        <f t="shared" si="3"/>
        <v>332.15</v>
      </c>
      <c r="W6" s="33">
        <f>IF(W7="",NA(),W7)</f>
        <v>104.51</v>
      </c>
      <c r="X6" s="33">
        <f t="shared" ref="X6:AF6" si="4">IF(X7="",NA(),X7)</f>
        <v>102.02</v>
      </c>
      <c r="Y6" s="33">
        <f t="shared" si="4"/>
        <v>100.09</v>
      </c>
      <c r="Z6" s="33">
        <f t="shared" si="4"/>
        <v>100.06</v>
      </c>
      <c r="AA6" s="33">
        <f t="shared" si="4"/>
        <v>100.33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2862.46</v>
      </c>
      <c r="AT6" s="33">
        <f t="shared" ref="AT6:BB6" si="6">IF(AT7="",NA(),AT7)</f>
        <v>3326.62</v>
      </c>
      <c r="AU6" s="33">
        <f t="shared" si="6"/>
        <v>3742.98</v>
      </c>
      <c r="AV6" s="33">
        <f t="shared" si="6"/>
        <v>678.69</v>
      </c>
      <c r="AW6" s="33">
        <f t="shared" si="6"/>
        <v>611.55999999999995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320.26</v>
      </c>
      <c r="BE6" s="33">
        <f t="shared" ref="BE6:BM6" si="7">IF(BE7="",NA(),BE7)</f>
        <v>304.58</v>
      </c>
      <c r="BF6" s="33">
        <f t="shared" si="7"/>
        <v>310.35000000000002</v>
      </c>
      <c r="BG6" s="33">
        <f t="shared" si="7"/>
        <v>343.08</v>
      </c>
      <c r="BH6" s="33">
        <f t="shared" si="7"/>
        <v>345.99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99.88</v>
      </c>
      <c r="BP6" s="33">
        <f t="shared" ref="BP6:BX6" si="8">IF(BP7="",NA(),BP7)</f>
        <v>95.99</v>
      </c>
      <c r="BQ6" s="33">
        <f t="shared" si="8"/>
        <v>91.48</v>
      </c>
      <c r="BR6" s="33">
        <f t="shared" si="8"/>
        <v>91.55</v>
      </c>
      <c r="BS6" s="33">
        <f t="shared" si="8"/>
        <v>93.23</v>
      </c>
      <c r="BT6" s="33">
        <f t="shared" si="8"/>
        <v>90.17</v>
      </c>
      <c r="BU6" s="33">
        <f t="shared" si="8"/>
        <v>90.69</v>
      </c>
      <c r="BV6" s="33">
        <f t="shared" si="8"/>
        <v>90.64</v>
      </c>
      <c r="BW6" s="33">
        <f t="shared" si="8"/>
        <v>93.66</v>
      </c>
      <c r="BX6" s="33">
        <f t="shared" si="8"/>
        <v>92.76</v>
      </c>
      <c r="BY6" s="32" t="str">
        <f>IF(BY7="","",IF(BY7="-","【-】","【"&amp;SUBSTITUTE(TEXT(BY7,"#,##0.00"),"-","△")&amp;"】"))</f>
        <v>【104.99】</v>
      </c>
      <c r="BZ6" s="33">
        <f>IF(BZ7="",NA(),BZ7)</f>
        <v>180.32</v>
      </c>
      <c r="CA6" s="33">
        <f t="shared" ref="CA6:CI6" si="9">IF(CA7="",NA(),CA7)</f>
        <v>175.03</v>
      </c>
      <c r="CB6" s="33">
        <f t="shared" si="9"/>
        <v>193.95</v>
      </c>
      <c r="CC6" s="33">
        <f t="shared" si="9"/>
        <v>190.68</v>
      </c>
      <c r="CD6" s="33">
        <f t="shared" si="9"/>
        <v>178.36</v>
      </c>
      <c r="CE6" s="33">
        <f t="shared" si="9"/>
        <v>210.28</v>
      </c>
      <c r="CF6" s="33">
        <f t="shared" si="9"/>
        <v>211.08</v>
      </c>
      <c r="CG6" s="33">
        <f t="shared" si="9"/>
        <v>213.52</v>
      </c>
      <c r="CH6" s="33">
        <f t="shared" si="9"/>
        <v>208.21</v>
      </c>
      <c r="CI6" s="33">
        <f t="shared" si="9"/>
        <v>208.67</v>
      </c>
      <c r="CJ6" s="32" t="str">
        <f>IF(CJ7="","",IF(CJ7="-","【-】","【"&amp;SUBSTITUTE(TEXT(CJ7,"#,##0.00"),"-","△")&amp;"】"))</f>
        <v>【163.72】</v>
      </c>
      <c r="CK6" s="33">
        <f>IF(CK7="",NA(),CK7)</f>
        <v>73.040000000000006</v>
      </c>
      <c r="CL6" s="33">
        <f t="shared" ref="CL6:CT6" si="10">IF(CL7="",NA(),CL7)</f>
        <v>77.209999999999994</v>
      </c>
      <c r="CM6" s="33">
        <f t="shared" si="10"/>
        <v>68.42</v>
      </c>
      <c r="CN6" s="33">
        <f t="shared" si="10"/>
        <v>68.989999999999995</v>
      </c>
      <c r="CO6" s="33">
        <f t="shared" si="10"/>
        <v>71.97</v>
      </c>
      <c r="CP6" s="33">
        <f t="shared" si="10"/>
        <v>50.49</v>
      </c>
      <c r="CQ6" s="33">
        <f t="shared" si="10"/>
        <v>49.69</v>
      </c>
      <c r="CR6" s="33">
        <f t="shared" si="10"/>
        <v>49.77</v>
      </c>
      <c r="CS6" s="33">
        <f t="shared" si="10"/>
        <v>49.22</v>
      </c>
      <c r="CT6" s="33">
        <f t="shared" si="10"/>
        <v>49.08</v>
      </c>
      <c r="CU6" s="32" t="str">
        <f>IF(CU7="","",IF(CU7="-","【-】","【"&amp;SUBSTITUTE(TEXT(CU7,"#,##0.00"),"-","△")&amp;"】"))</f>
        <v>【59.76】</v>
      </c>
      <c r="CV6" s="33">
        <f>IF(CV7="",NA(),CV7)</f>
        <v>83.11</v>
      </c>
      <c r="CW6" s="33">
        <f t="shared" ref="CW6:DE6" si="11">IF(CW7="",NA(),CW7)</f>
        <v>85.63</v>
      </c>
      <c r="CX6" s="33">
        <f t="shared" si="11"/>
        <v>87.45</v>
      </c>
      <c r="CY6" s="33">
        <f t="shared" si="11"/>
        <v>87.54</v>
      </c>
      <c r="CZ6" s="33">
        <f t="shared" si="11"/>
        <v>90.06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36.1</v>
      </c>
      <c r="DH6" s="33">
        <f t="shared" ref="DH6:DP6" si="12">IF(DH7="",NA(),DH7)</f>
        <v>37.96</v>
      </c>
      <c r="DI6" s="33">
        <f t="shared" si="12"/>
        <v>37.630000000000003</v>
      </c>
      <c r="DJ6" s="33">
        <f t="shared" si="12"/>
        <v>42.99</v>
      </c>
      <c r="DK6" s="33">
        <f t="shared" si="12"/>
        <v>43.83</v>
      </c>
      <c r="DL6" s="33">
        <f t="shared" si="12"/>
        <v>34.24</v>
      </c>
      <c r="DM6" s="33">
        <f t="shared" si="12"/>
        <v>35.18</v>
      </c>
      <c r="DN6" s="33">
        <f t="shared" si="12"/>
        <v>36.43</v>
      </c>
      <c r="DO6" s="33">
        <f t="shared" si="12"/>
        <v>46.12</v>
      </c>
      <c r="DP6" s="33">
        <f t="shared" si="12"/>
        <v>47.44</v>
      </c>
      <c r="DQ6" s="32" t="str">
        <f>IF(DQ7="","",IF(DQ7="-","【-】","【"&amp;SUBSTITUTE(TEXT(DQ7,"#,##0.00"),"-","△")&amp;"】"))</f>
        <v>【47.18】</v>
      </c>
      <c r="DR6" s="33">
        <f>IF(DR7="",NA(),DR7)</f>
        <v>1.6</v>
      </c>
      <c r="DS6" s="33">
        <f t="shared" ref="DS6:EA6" si="13">IF(DS7="",NA(),DS7)</f>
        <v>1.6</v>
      </c>
      <c r="DT6" s="33">
        <f t="shared" si="13"/>
        <v>1.61</v>
      </c>
      <c r="DU6" s="33">
        <f t="shared" si="13"/>
        <v>1.61</v>
      </c>
      <c r="DV6" s="33">
        <f t="shared" si="13"/>
        <v>1.61</v>
      </c>
      <c r="DW6" s="33">
        <f t="shared" si="13"/>
        <v>6.81</v>
      </c>
      <c r="DX6" s="33">
        <f t="shared" si="13"/>
        <v>8.41</v>
      </c>
      <c r="DY6" s="33">
        <f t="shared" si="13"/>
        <v>8.7200000000000006</v>
      </c>
      <c r="DZ6" s="33">
        <f t="shared" si="13"/>
        <v>9.86</v>
      </c>
      <c r="EA6" s="33">
        <f t="shared" si="13"/>
        <v>11.16</v>
      </c>
      <c r="EB6" s="32" t="str">
        <f>IF(EB7="","",IF(EB7="-","【-】","【"&amp;SUBSTITUTE(TEXT(EB7,"#,##0.00"),"-","△")&amp;"】"))</f>
        <v>【13.18】</v>
      </c>
      <c r="EC6" s="33">
        <f>IF(EC7="",NA(),EC7)</f>
        <v>0.82</v>
      </c>
      <c r="ED6" s="33">
        <f t="shared" ref="ED6:EL6" si="14">IF(ED7="",NA(),ED7)</f>
        <v>0.92</v>
      </c>
      <c r="EE6" s="33">
        <f t="shared" si="14"/>
        <v>0.78</v>
      </c>
      <c r="EF6" s="33">
        <f t="shared" si="14"/>
        <v>3.09</v>
      </c>
      <c r="EG6" s="33">
        <f t="shared" si="14"/>
        <v>1.1399999999999999</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63240</v>
      </c>
      <c r="D7" s="35">
        <v>46</v>
      </c>
      <c r="E7" s="35">
        <v>1</v>
      </c>
      <c r="F7" s="35">
        <v>0</v>
      </c>
      <c r="G7" s="35">
        <v>1</v>
      </c>
      <c r="H7" s="35" t="s">
        <v>93</v>
      </c>
      <c r="I7" s="35" t="s">
        <v>94</v>
      </c>
      <c r="J7" s="35" t="s">
        <v>95</v>
      </c>
      <c r="K7" s="35" t="s">
        <v>96</v>
      </c>
      <c r="L7" s="35" t="s">
        <v>97</v>
      </c>
      <c r="M7" s="36" t="s">
        <v>98</v>
      </c>
      <c r="N7" s="36">
        <v>62.39</v>
      </c>
      <c r="O7" s="36">
        <v>95.64</v>
      </c>
      <c r="P7" s="36">
        <v>5076</v>
      </c>
      <c r="Q7" s="36">
        <v>8717</v>
      </c>
      <c r="R7" s="36">
        <v>154.08000000000001</v>
      </c>
      <c r="S7" s="36">
        <v>56.57</v>
      </c>
      <c r="T7" s="36">
        <v>8307</v>
      </c>
      <c r="U7" s="36">
        <v>25.01</v>
      </c>
      <c r="V7" s="36">
        <v>332.15</v>
      </c>
      <c r="W7" s="36">
        <v>104.51</v>
      </c>
      <c r="X7" s="36">
        <v>102.02</v>
      </c>
      <c r="Y7" s="36">
        <v>100.09</v>
      </c>
      <c r="Z7" s="36">
        <v>100.06</v>
      </c>
      <c r="AA7" s="36">
        <v>100.33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2862.46</v>
      </c>
      <c r="AT7" s="36">
        <v>3326.62</v>
      </c>
      <c r="AU7" s="36">
        <v>3742.98</v>
      </c>
      <c r="AV7" s="36">
        <v>678.69</v>
      </c>
      <c r="AW7" s="36">
        <v>611.55999999999995</v>
      </c>
      <c r="AX7" s="36">
        <v>1197.1099999999999</v>
      </c>
      <c r="AY7" s="36">
        <v>1002.64</v>
      </c>
      <c r="AZ7" s="36">
        <v>1164.51</v>
      </c>
      <c r="BA7" s="36">
        <v>434.72</v>
      </c>
      <c r="BB7" s="36">
        <v>416.14</v>
      </c>
      <c r="BC7" s="36">
        <v>262.74</v>
      </c>
      <c r="BD7" s="36">
        <v>320.26</v>
      </c>
      <c r="BE7" s="36">
        <v>304.58</v>
      </c>
      <c r="BF7" s="36">
        <v>310.35000000000002</v>
      </c>
      <c r="BG7" s="36">
        <v>343.08</v>
      </c>
      <c r="BH7" s="36">
        <v>345.99</v>
      </c>
      <c r="BI7" s="36">
        <v>532.29999999999995</v>
      </c>
      <c r="BJ7" s="36">
        <v>520.29999999999995</v>
      </c>
      <c r="BK7" s="36">
        <v>498.27</v>
      </c>
      <c r="BL7" s="36">
        <v>495.76</v>
      </c>
      <c r="BM7" s="36">
        <v>487.22</v>
      </c>
      <c r="BN7" s="36">
        <v>276.38</v>
      </c>
      <c r="BO7" s="36">
        <v>99.88</v>
      </c>
      <c r="BP7" s="36">
        <v>95.99</v>
      </c>
      <c r="BQ7" s="36">
        <v>91.48</v>
      </c>
      <c r="BR7" s="36">
        <v>91.55</v>
      </c>
      <c r="BS7" s="36">
        <v>93.23</v>
      </c>
      <c r="BT7" s="36">
        <v>90.17</v>
      </c>
      <c r="BU7" s="36">
        <v>90.69</v>
      </c>
      <c r="BV7" s="36">
        <v>90.64</v>
      </c>
      <c r="BW7" s="36">
        <v>93.66</v>
      </c>
      <c r="BX7" s="36">
        <v>92.76</v>
      </c>
      <c r="BY7" s="36">
        <v>104.99</v>
      </c>
      <c r="BZ7" s="36">
        <v>180.32</v>
      </c>
      <c r="CA7" s="36">
        <v>175.03</v>
      </c>
      <c r="CB7" s="36">
        <v>193.95</v>
      </c>
      <c r="CC7" s="36">
        <v>190.68</v>
      </c>
      <c r="CD7" s="36">
        <v>178.36</v>
      </c>
      <c r="CE7" s="36">
        <v>210.28</v>
      </c>
      <c r="CF7" s="36">
        <v>211.08</v>
      </c>
      <c r="CG7" s="36">
        <v>213.52</v>
      </c>
      <c r="CH7" s="36">
        <v>208.21</v>
      </c>
      <c r="CI7" s="36">
        <v>208.67</v>
      </c>
      <c r="CJ7" s="36">
        <v>163.72</v>
      </c>
      <c r="CK7" s="36">
        <v>73.040000000000006</v>
      </c>
      <c r="CL7" s="36">
        <v>77.209999999999994</v>
      </c>
      <c r="CM7" s="36">
        <v>68.42</v>
      </c>
      <c r="CN7" s="36">
        <v>68.989999999999995</v>
      </c>
      <c r="CO7" s="36">
        <v>71.97</v>
      </c>
      <c r="CP7" s="36">
        <v>50.49</v>
      </c>
      <c r="CQ7" s="36">
        <v>49.69</v>
      </c>
      <c r="CR7" s="36">
        <v>49.77</v>
      </c>
      <c r="CS7" s="36">
        <v>49.22</v>
      </c>
      <c r="CT7" s="36">
        <v>49.08</v>
      </c>
      <c r="CU7" s="36">
        <v>59.76</v>
      </c>
      <c r="CV7" s="36">
        <v>83.11</v>
      </c>
      <c r="CW7" s="36">
        <v>85.63</v>
      </c>
      <c r="CX7" s="36">
        <v>87.45</v>
      </c>
      <c r="CY7" s="36">
        <v>87.54</v>
      </c>
      <c r="CZ7" s="36">
        <v>90.06</v>
      </c>
      <c r="DA7" s="36">
        <v>78.7</v>
      </c>
      <c r="DB7" s="36">
        <v>80.010000000000005</v>
      </c>
      <c r="DC7" s="36">
        <v>79.98</v>
      </c>
      <c r="DD7" s="36">
        <v>79.48</v>
      </c>
      <c r="DE7" s="36">
        <v>79.3</v>
      </c>
      <c r="DF7" s="36">
        <v>89.95</v>
      </c>
      <c r="DG7" s="36">
        <v>36.1</v>
      </c>
      <c r="DH7" s="36">
        <v>37.96</v>
      </c>
      <c r="DI7" s="36">
        <v>37.630000000000003</v>
      </c>
      <c r="DJ7" s="36">
        <v>42.99</v>
      </c>
      <c r="DK7" s="36">
        <v>43.83</v>
      </c>
      <c r="DL7" s="36">
        <v>34.24</v>
      </c>
      <c r="DM7" s="36">
        <v>35.18</v>
      </c>
      <c r="DN7" s="36">
        <v>36.43</v>
      </c>
      <c r="DO7" s="36">
        <v>46.12</v>
      </c>
      <c r="DP7" s="36">
        <v>47.44</v>
      </c>
      <c r="DQ7" s="36">
        <v>47.18</v>
      </c>
      <c r="DR7" s="36">
        <v>1.6</v>
      </c>
      <c r="DS7" s="36">
        <v>1.6</v>
      </c>
      <c r="DT7" s="36">
        <v>1.61</v>
      </c>
      <c r="DU7" s="36">
        <v>1.61</v>
      </c>
      <c r="DV7" s="36">
        <v>1.61</v>
      </c>
      <c r="DW7" s="36">
        <v>6.81</v>
      </c>
      <c r="DX7" s="36">
        <v>8.41</v>
      </c>
      <c r="DY7" s="36">
        <v>8.7200000000000006</v>
      </c>
      <c r="DZ7" s="36">
        <v>9.86</v>
      </c>
      <c r="EA7" s="36">
        <v>11.16</v>
      </c>
      <c r="EB7" s="36">
        <v>13.18</v>
      </c>
      <c r="EC7" s="36">
        <v>0.82</v>
      </c>
      <c r="ED7" s="36">
        <v>0.92</v>
      </c>
      <c r="EE7" s="36">
        <v>0.78</v>
      </c>
      <c r="EF7" s="36">
        <v>3.09</v>
      </c>
      <c r="EG7" s="36">
        <v>1.1399999999999999</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2017-02-01T08:35:19Z</dcterms:created>
  <dcterms:modified xsi:type="dcterms:W3CDTF">2017-02-13T06:34:13Z</dcterms:modified>
</cp:coreProperties>
</file>