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<sst xmlns="http://schemas.openxmlformats.org/spreadsheetml/2006/main" count="218" uniqueCount="108">
  <si>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</si>
  <si>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</si>
  <si>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</si>
  <si>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</si>
  <si>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</si>
  <si>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</si>
  <si>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</si>
  <si>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</si>
  <si>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</si>
  <si>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</si>
  <si>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</si>
  <si>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</si>
  <si>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</si>
  <si>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</si>
  <si>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</si>
  <si>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</si>
  <si>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</si>
  <si>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</si>
  <si>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</si>
  <si>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</si>
  <si>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</si>
  <si>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</si>
  <si>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</si>
  <si>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</si>
  <si>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</si>
  <si>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</si>
  <si>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</si>
  <si>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</si>
  <si>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</si>
  <si>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</si>
  <si>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</si>
  <si>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</si>
  <si>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</si>
  <si>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</si>
  <si>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</si>
  <si>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</si>
  <si>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</si>
  <si>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</si>
  <si>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</si>
  <si>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</si>
  <si>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</si>
  <si>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</si>
  <si>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</si>
  <si>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</si>
  <si>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</si>
  <si>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</si>
  <si>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</si>
  <si>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</si>
  <si>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</si>
  <si>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</si>
  <si>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</si>
  <si>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</si>
  <si>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</si>
  <si>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</si>
  <si>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</si>
  <si>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</si>
  <si>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</si>
  <si>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</si>
  <si>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</si>
  <si>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</si>
  <si>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</si>
  <si>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</si>
  <si>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</si>
  <si>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</si>
  <si>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</si>
  <si>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</si>
  <si>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</si>
  <si>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</si>
  <si>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</si>
  <si>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</si>
  <si>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</si>
  <si>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</si>
  <si>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</si>
  <si>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</si>
  <si>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</si>
  <si>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</si>
  <si>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</si>
  <si>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</si>
  <si>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</si>
  <si>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</si>
  <si>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</si>
  <si>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</si>
  <si>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</si>
  <si>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</si>
  <si>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</si>
  <si>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</si>
  <si>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</si>
  <si>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</si>
  <si>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</si>
  <si>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</si>
  <si>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</si>
  <si>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</si>
  <si>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</si>
  <si>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大江町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</si>
  <si>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</si>
  <si>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</si>
  <si>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</si>
  <si>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</si>
  <si>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</si>
  <si>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</si>
  <si>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</si>
  <si>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</si>
  <si>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</si>
  <si>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</si>
  <si>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</si>
  <si>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供用開始から45年経つ簡易水道施設については、水道事業との統合に向け、老朽化の著しい施設の改築更新事業を実施したところである。
　その他の施設については、老朽化対策として水道事業と連携し、長期的な視点での維持管理計画を策定し、適切な施設・設備の維持管理を実施していくことで、更なる経費の削減に努めていきたい。</t>
    <phoneticPr fontId="4"/>
  </si>
  <si>
    <t xml:space="preserve">
　平成28年度から水道事業と統合するため、施設・設備の改築更新等の準備を実施した。
　統合後は、水道事業と包括的に事業を進めていくことで、引き続き安定的に安全・安心な水道水を供給できるよう、施設の適正な維持管理等に努めていくこととしたい。
  なお、平成28年度には統合水道事業の将来に渡る安定経営に向けた取り組みとして、経営戦略を策定することとしている。</t>
    <rPh sb="37" eb="39">
      <t>ジッシ</t>
    </rPh>
    <rPh sb="44" eb="47">
      <t>トウゴウゴ</t>
    </rPh>
    <rPh sb="96" eb="98">
      <t>シセツ</t>
    </rPh>
    <rPh sb="99" eb="101">
      <t>テキセイ</t>
    </rPh>
    <rPh sb="102" eb="104">
      <t>イジ</t>
    </rPh>
    <rPh sb="104" eb="106">
      <t>カンリ</t>
    </rPh>
    <rPh sb="106" eb="107">
      <t>トウ</t>
    </rPh>
    <rPh sb="134" eb="136">
      <t>トウゴウ</t>
    </rPh>
    <rPh sb="136" eb="138">
      <t>スイドウ</t>
    </rPh>
    <rPh sb="138" eb="140">
      <t>ジギョウ</t>
    </rPh>
    <phoneticPr fontId="4"/>
  </si>
  <si>
    <t>　
　経営の健全性・効率性についての指標は、概ね良好な状況と捉えられるものの、施設・人口規模がともに小さく、給水原価が高いことについてはやむを得ないと考える。
  平成27年度に実施した紫外線処理施設整備に伴い給水原価が一時的に高騰しているが、平成28年度に水道事業と統合することで、数値は低下するものと見込まれる。
　料金収入はほぼ一定しているが、水道事業にもたらす財政的な影響を少しでも抑えるため、未納対策の強化にも引き続き努めていくこととしたい。</t>
    <rPh sb="82" eb="84">
      <t>ヘイセイ</t>
    </rPh>
    <rPh sb="86" eb="88">
      <t>ネンド</t>
    </rPh>
    <rPh sb="89" eb="91">
      <t>ジッシ</t>
    </rPh>
    <rPh sb="93" eb="96">
      <t>シガイセン</t>
    </rPh>
    <rPh sb="96" eb="98">
      <t>ショリ</t>
    </rPh>
    <rPh sb="98" eb="100">
      <t>シセツ</t>
    </rPh>
    <rPh sb="100" eb="102">
      <t>セイビ</t>
    </rPh>
    <rPh sb="103" eb="104">
      <t>トモナ</t>
    </rPh>
    <rPh sb="114" eb="116">
      <t>コウトウ</t>
    </rPh>
    <rPh sb="142" eb="144">
      <t>スウチ</t>
    </rPh>
    <rPh sb="145" eb="147">
      <t>テイカ</t>
    </rPh>
    <rPh sb="152" eb="154">
      <t>ミコ</t>
    </rPh>
    <rPh sb="184" eb="187">
      <t>ザイセイテキ</t>
    </rPh>
    <rPh sb="210" eb="211">
      <t>ヒ</t>
    </rPh>
    <rPh sb="212" eb="213">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</si>
</sst>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07296"/>
        <c:axId val="90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0407296"/>
        <c:axId val="90409216"/>
      </c:lineChart>
      <c:dateAx>
        <c:axId val="90407296"/>
        <c:scaling>
          <c:orientation val="minMax"/>
        </c:scaling>
        <c:delete val="1"/>
        <c:axPos val="b"/>
        <c:numFmt formatCode="ge" sourceLinked="1"/>
        <c:majorTickMark val="none"/>
        <c:minorTickMark val="none"/>
        <c:tickLblPos val="none"/>
        <c:crossAx val="90409216"/>
        <c:crosses val="autoZero"/>
        <c:auto val="1"/>
        <c:lblOffset val="100"/>
        <c:baseTimeUnit val="years"/>
      </c:dateAx>
      <c:valAx>
        <c:axId val="90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27.92</c:v>
                </c:pt>
                <c:pt idx="1">
                  <c:v>29.01</c:v>
                </c:pt>
                <c:pt idx="2">
                  <c:v>26.1</c:v>
                </c:pt>
                <c:pt idx="3">
                  <c:v>27.96</c:v>
                </c:pt>
                <c:pt idx="4">
                  <c:v>26.63</c:v>
                </c:pt>
              </c:numCache>
            </c:numRef>
          </c:val>
        </c:ser>
        <c:dLbls>
          <c:showLegendKey val="0"/>
          <c:showVal val="0"/>
          <c:showCatName val="0"/>
          <c:showSerName val="0"/>
          <c:showPercent val="0"/>
          <c:showBubbleSize val="0"/>
        </c:dLbls>
        <c:gapWidth val="150"/>
        <c:axId val="93389568"/>
        <c:axId val="933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3389568"/>
        <c:axId val="93391488"/>
      </c:lineChart>
      <c:dateAx>
        <c:axId val="93389568"/>
        <c:scaling>
          <c:orientation val="minMax"/>
        </c:scaling>
        <c:delete val="1"/>
        <c:axPos val="b"/>
        <c:numFmt formatCode="ge" sourceLinked="1"/>
        <c:majorTickMark val="none"/>
        <c:minorTickMark val="none"/>
        <c:tickLblPos val="none"/>
        <c:crossAx val="93391488"/>
        <c:crosses val="autoZero"/>
        <c:auto val="1"/>
        <c:lblOffset val="100"/>
        <c:baseTimeUnit val="years"/>
      </c:dateAx>
      <c:valAx>
        <c:axId val="933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88.43</c:v>
                </c:pt>
                <c:pt idx="1">
                  <c:v>87.38</c:v>
                </c:pt>
                <c:pt idx="2">
                  <c:v>95.65</c:v>
                </c:pt>
                <c:pt idx="3">
                  <c:v>90.36</c:v>
                </c:pt>
                <c:pt idx="4">
                  <c:v>88.26</c:v>
                </c:pt>
              </c:numCache>
            </c:numRef>
          </c:val>
        </c:ser>
        <c:dLbls>
          <c:showLegendKey val="0"/>
          <c:showVal val="0"/>
          <c:showCatName val="0"/>
          <c:showSerName val="0"/>
          <c:showPercent val="0"/>
          <c:showBubbleSize val="0"/>
        </c:dLbls>
        <c:gapWidth val="150"/>
        <c:axId val="93434240"/>
        <c:axId val="934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3434240"/>
        <c:axId val="93436160"/>
      </c:lineChart>
      <c:dateAx>
        <c:axId val="93434240"/>
        <c:scaling>
          <c:orientation val="minMax"/>
        </c:scaling>
        <c:delete val="1"/>
        <c:axPos val="b"/>
        <c:numFmt formatCode="ge" sourceLinked="1"/>
        <c:majorTickMark val="none"/>
        <c:minorTickMark val="none"/>
        <c:tickLblPos val="none"/>
        <c:crossAx val="93436160"/>
        <c:crosses val="autoZero"/>
        <c:auto val="1"/>
        <c:lblOffset val="100"/>
        <c:baseTimeUnit val="years"/>
      </c:dateAx>
      <c:valAx>
        <c:axId val="93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130.24</c:v>
                </c:pt>
                <c:pt idx="1">
                  <c:v>176.77</c:v>
                </c:pt>
                <c:pt idx="2">
                  <c:v>310.14</c:v>
                </c:pt>
                <c:pt idx="3">
                  <c:v>149.1</c:v>
                </c:pt>
                <c:pt idx="4">
                  <c:v>111.43</c:v>
                </c:pt>
              </c:numCache>
            </c:numRef>
          </c:val>
        </c:ser>
        <c:dLbls>
          <c:showLegendKey val="0"/>
          <c:showVal val="0"/>
          <c:showCatName val="0"/>
          <c:showSerName val="0"/>
          <c:showPercent val="0"/>
          <c:showBubbleSize val="0"/>
        </c:dLbls>
        <c:gapWidth val="150"/>
        <c:axId val="92037120"/>
        <c:axId val="920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2037120"/>
        <c:axId val="92039040"/>
      </c:lineChart>
      <c:dateAx>
        <c:axId val="92037120"/>
        <c:scaling>
          <c:orientation val="minMax"/>
        </c:scaling>
        <c:delete val="1"/>
        <c:axPos val="b"/>
        <c:numFmt formatCode="ge" sourceLinked="1"/>
        <c:majorTickMark val="none"/>
        <c:minorTickMark val="none"/>
        <c:tickLblPos val="none"/>
        <c:crossAx val="92039040"/>
        <c:crosses val="autoZero"/>
        <c:auto val="1"/>
        <c:lblOffset val="100"/>
        <c:baseTimeUnit val="years"/>
      </c:dateAx>
      <c:valAx>
        <c:axId val="920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56960"/>
        <c:axId val="920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56960"/>
        <c:axId val="92071424"/>
      </c:lineChart>
      <c:dateAx>
        <c:axId val="92056960"/>
        <c:scaling>
          <c:orientation val="minMax"/>
        </c:scaling>
        <c:delete val="1"/>
        <c:axPos val="b"/>
        <c:numFmt formatCode="ge" sourceLinked="1"/>
        <c:majorTickMark val="none"/>
        <c:minorTickMark val="none"/>
        <c:tickLblPos val="none"/>
        <c:crossAx val="92071424"/>
        <c:crosses val="autoZero"/>
        <c:auto val="1"/>
        <c:lblOffset val="100"/>
        <c:baseTimeUnit val="years"/>
      </c:dateAx>
      <c:valAx>
        <c:axId val="92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09120"/>
        <c:axId val="919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09120"/>
        <c:axId val="91911296"/>
      </c:lineChart>
      <c:dateAx>
        <c:axId val="91909120"/>
        <c:scaling>
          <c:orientation val="minMax"/>
        </c:scaling>
        <c:delete val="1"/>
        <c:axPos val="b"/>
        <c:numFmt formatCode="ge" sourceLinked="1"/>
        <c:majorTickMark val="none"/>
        <c:minorTickMark val="none"/>
        <c:tickLblPos val="none"/>
        <c:crossAx val="91911296"/>
        <c:crosses val="autoZero"/>
        <c:auto val="1"/>
        <c:lblOffset val="100"/>
        <c:baseTimeUnit val="years"/>
      </c:dateAx>
      <c:valAx>
        <c:axId val="919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941888"/>
        <c:axId val="919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41888"/>
        <c:axId val="91944064"/>
      </c:lineChart>
      <c:dateAx>
        <c:axId val="91941888"/>
        <c:scaling>
          <c:orientation val="minMax"/>
        </c:scaling>
        <c:delete val="1"/>
        <c:axPos val="b"/>
        <c:numFmt formatCode="ge" sourceLinked="1"/>
        <c:majorTickMark val="none"/>
        <c:minorTickMark val="none"/>
        <c:tickLblPos val="none"/>
        <c:crossAx val="91944064"/>
        <c:crosses val="autoZero"/>
        <c:auto val="1"/>
        <c:lblOffset val="100"/>
        <c:baseTimeUnit val="years"/>
      </c:dateAx>
      <c:valAx>
        <c:axId val="919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45728"/>
        <c:axId val="93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45728"/>
        <c:axId val="93184768"/>
      </c:lineChart>
      <c:dateAx>
        <c:axId val="93145728"/>
        <c:scaling>
          <c:orientation val="minMax"/>
        </c:scaling>
        <c:delete val="1"/>
        <c:axPos val="b"/>
        <c:numFmt formatCode="ge" sourceLinked="1"/>
        <c:majorTickMark val="none"/>
        <c:minorTickMark val="none"/>
        <c:tickLblPos val="none"/>
        <c:crossAx val="93184768"/>
        <c:crosses val="autoZero"/>
        <c:auto val="1"/>
        <c:lblOffset val="100"/>
        <c:baseTimeUnit val="years"/>
      </c:dateAx>
      <c:valAx>
        <c:axId val="93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163.02000000000001</c:v>
                </c:pt>
                <c:pt idx="1">
                  <c:v>142.15</c:v>
                </c:pt>
                <c:pt idx="2">
                  <c:v>129.22999999999999</c:v>
                </c:pt>
                <c:pt idx="3">
                  <c:v>120.13</c:v>
                </c:pt>
                <c:pt idx="4">
                  <c:v>2460</c:v>
                </c:pt>
              </c:numCache>
            </c:numRef>
          </c:val>
        </c:ser>
        <c:dLbls>
          <c:showLegendKey val="0"/>
          <c:showVal val="0"/>
          <c:showCatName val="0"/>
          <c:showSerName val="0"/>
          <c:showPercent val="0"/>
          <c:showBubbleSize val="0"/>
        </c:dLbls>
        <c:gapWidth val="150"/>
        <c:axId val="93210880"/>
        <c:axId val="93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3210880"/>
        <c:axId val="93217152"/>
      </c:lineChart>
      <c:dateAx>
        <c:axId val="93210880"/>
        <c:scaling>
          <c:orientation val="minMax"/>
        </c:scaling>
        <c:delete val="1"/>
        <c:axPos val="b"/>
        <c:numFmt formatCode="ge" sourceLinked="1"/>
        <c:majorTickMark val="none"/>
        <c:minorTickMark val="none"/>
        <c:tickLblPos val="none"/>
        <c:crossAx val="93217152"/>
        <c:crosses val="autoZero"/>
        <c:auto val="1"/>
        <c:lblOffset val="100"/>
        <c:baseTimeUnit val="years"/>
      </c:dateAx>
      <c:valAx>
        <c:axId val="93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43.88</c:v>
                </c:pt>
                <c:pt idx="1">
                  <c:v>48.64</c:v>
                </c:pt>
                <c:pt idx="2">
                  <c:v>50.62</c:v>
                </c:pt>
                <c:pt idx="3">
                  <c:v>29.08</c:v>
                </c:pt>
                <c:pt idx="4">
                  <c:v>14.72</c:v>
                </c:pt>
              </c:numCache>
            </c:numRef>
          </c:val>
        </c:ser>
        <c:dLbls>
          <c:showLegendKey val="0"/>
          <c:showVal val="0"/>
          <c:showCatName val="0"/>
          <c:showSerName val="0"/>
          <c:showPercent val="0"/>
          <c:showBubbleSize val="0"/>
        </c:dLbls>
        <c:gapWidth val="150"/>
        <c:axId val="93255552"/>
        <c:axId val="933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3255552"/>
        <c:axId val="93323264"/>
      </c:lineChart>
      <c:dateAx>
        <c:axId val="93255552"/>
        <c:scaling>
          <c:orientation val="minMax"/>
        </c:scaling>
        <c:delete val="1"/>
        <c:axPos val="b"/>
        <c:numFmt formatCode="ge" sourceLinked="1"/>
        <c:majorTickMark val="none"/>
        <c:minorTickMark val="none"/>
        <c:tickLblPos val="none"/>
        <c:crossAx val="93323264"/>
        <c:crosses val="autoZero"/>
        <c:auto val="1"/>
        <c:lblOffset val="100"/>
        <c:baseTimeUnit val="years"/>
      </c:dateAx>
      <c:valAx>
        <c:axId val="933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716.7</c:v>
                </c:pt>
                <c:pt idx="1">
                  <c:v>640.4</c:v>
                </c:pt>
                <c:pt idx="2">
                  <c:v>596.09</c:v>
                </c:pt>
                <c:pt idx="3">
                  <c:v>1057.77</c:v>
                </c:pt>
                <c:pt idx="4">
                  <c:v>2154.5100000000002</c:v>
                </c:pt>
              </c:numCache>
            </c:numRef>
          </c:val>
        </c:ser>
        <c:dLbls>
          <c:showLegendKey val="0"/>
          <c:showVal val="0"/>
          <c:showCatName val="0"/>
          <c:showSerName val="0"/>
          <c:showPercent val="0"/>
          <c:showBubbleSize val="0"/>
        </c:dLbls>
        <c:gapWidth val="150"/>
        <c:axId val="93348992"/>
        <c:axId val="933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3348992"/>
        <c:axId val="93350912"/>
      </c:lineChart>
      <c:dateAx>
        <c:axId val="93348992"/>
        <c:scaling>
          <c:orientation val="minMax"/>
        </c:scaling>
        <c:delete val="1"/>
        <c:axPos val="b"/>
        <c:numFmt formatCode="ge" sourceLinked="1"/>
        <c:majorTickMark val="none"/>
        <c:minorTickMark val="none"/>
        <c:tickLblPos val="none"/>
        <c:crossAx val="93350912"/>
        <c:crosses val="autoZero"/>
        <c:auto val="1"/>
        <c:lblOffset val="100"/>
        <c:baseTimeUnit val="years"/>
      </c:dateAx>
      <c:valAx>
        <c:axId val="933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山形県　大江町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8717</v>
      </c>
      <c r="AJ8" s="55"/>
      <c r="AK8" s="55"/>
      <c r="AL8" s="55"/>
      <c r="AM8" s="55"/>
      <c r="AN8" s="55"/>
      <c r="AO8" s="55"/>
      <c r="AP8" s="56"/>
      <c r="AQ8" s="46">
        <f>データ!R6</f>
        <v>154.08000000000001</v>
      </c>
      <c r="AR8" s="46"/>
      <c r="AS8" s="46"/>
      <c r="AT8" s="46"/>
      <c r="AU8" s="46"/>
      <c r="AV8" s="46"/>
      <c r="AW8" s="46"/>
      <c r="AX8" s="46"/>
      <c r="AY8" s="46">
        <f>データ!S6</f>
        <v>56.57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1.04</v>
      </c>
      <c r="S10" s="46"/>
      <c r="T10" s="46"/>
      <c r="U10" s="46"/>
      <c r="V10" s="46"/>
      <c r="W10" s="46"/>
      <c r="X10" s="46"/>
      <c r="Y10" s="46"/>
      <c r="Z10" s="80">
        <f>データ!P6</f>
        <v>5076</v>
      </c>
      <c r="AA10" s="80"/>
      <c r="AB10" s="80"/>
      <c r="AC10" s="80"/>
      <c r="AD10" s="80"/>
      <c r="AE10" s="80"/>
      <c r="AF10" s="80"/>
      <c r="AG10" s="80"/>
      <c r="AH10" s="2"/>
      <c r="AI10" s="80">
        <f>データ!T6</f>
        <v>90</v>
      </c>
      <c r="AJ10" s="80"/>
      <c r="AK10" s="80"/>
      <c r="AL10" s="80"/>
      <c r="AM10" s="80"/>
      <c r="AN10" s="80"/>
      <c r="AO10" s="80"/>
      <c r="AP10" s="80"/>
      <c r="AQ10" s="46">
        <f>データ!U6</f>
        <v>1</v>
      </c>
      <c r="AR10" s="46"/>
      <c r="AS10" s="46"/>
      <c r="AT10" s="46"/>
      <c r="AU10" s="46"/>
      <c r="AV10" s="46"/>
      <c r="AW10" s="46"/>
      <c r="AX10" s="46"/>
      <c r="AY10" s="46">
        <f>データ!V6</f>
        <v>90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63240</v>
      </c>
      <c r="D6" s="31">
        <f t="shared" si="3"/>
        <v>47</v>
      </c>
      <c r="E6" s="31">
        <f t="shared" si="3"/>
        <v>1</v>
      </c>
      <c r="F6" s="31">
        <f t="shared" si="3"/>
        <v>0</v>
      </c>
      <c r="G6" s="31">
        <f t="shared" si="3"/>
        <v>0</v>
      </c>
      <c r="H6" s="31" t="str">
        <f t="shared" si="3"/>
        <v>山形県　大江町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1.04</v>
      </c>
      <c r="P6" s="32">
        <f t="shared" si="3"/>
        <v>5076</v>
      </c>
      <c r="Q6" s="32">
        <f t="shared" si="3"/>
        <v>8717</v>
      </c>
      <c r="R6" s="32">
        <f t="shared" si="3"/>
        <v>154.08000000000001</v>
      </c>
      <c r="S6" s="32">
        <f t="shared" si="3"/>
        <v>56.57</v>
      </c>
      <c r="T6" s="32">
        <f t="shared" si="3"/>
        <v>90</v>
      </c>
      <c r="U6" s="32">
        <f t="shared" si="3"/>
        <v>1</v>
      </c>
      <c r="V6" s="32">
        <f t="shared" si="3"/>
        <v>90</v>
      </c>
      <c r="W6" s="33">
        <f>IF(W7="",NA(),W7)</f>
        <v>130.24</v>
      </c>
      <c r="X6" s="33">
        <f t="shared" ref="X6:AF6" si="4">IF(X7="",NA(),X7)</f>
        <v>176.77</v>
      </c>
      <c r="Y6" s="33">
        <f t="shared" si="4"/>
        <v>310.14</v>
      </c>
      <c r="Z6" s="33">
        <f t="shared" si="4"/>
        <v>149.1</v>
      </c>
      <c r="AA6" s="33">
        <f t="shared" si="4"/>
        <v>111.43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163.02000000000001</v>
      </c>
      <c r="BE6" s="33">
        <f t="shared" ref="BE6:BM6" si="7">IF(BE7="",NA(),BE7)</f>
        <v>142.15</v>
      </c>
      <c r="BF6" s="33">
        <f t="shared" si="7"/>
        <v>129.22999999999999</v>
      </c>
      <c r="BG6" s="33">
        <f t="shared" si="7"/>
        <v>120.13</v>
      </c>
      <c r="BH6" s="33">
        <f t="shared" si="7"/>
        <v>2460</v>
      </c>
      <c r="BI6" s="33">
        <f t="shared" si="7"/>
        <v>1442.51</v>
      </c>
      <c r="BJ6" s="33">
        <f t="shared" si="7"/>
        <v>1496.15</v>
      </c>
      <c r="BK6" s="33">
        <f t="shared" si="7"/>
        <v>1462.56</v>
      </c>
      <c r="BL6" s="33">
        <f t="shared" si="7"/>
        <v>1486.62</v>
      </c>
      <c r="BM6" s="33">
        <f t="shared" si="7"/>
        <v>1510.14</v>
      </c>
      <c r="BN6" s="32" t="str">
        <f>IF(BN7="","",IF(BN7="-","【-】","【"&amp;SUBSTITUTE(TEXT(BN7,"#,##0.00"),"-","△")&amp;"】"))</f>
        <v>【1,242.90】</v>
      </c>
      <c r="BO6" s="33">
        <f>IF(BO7="",NA(),BO7)</f>
        <v>43.88</v>
      </c>
      <c r="BP6" s="33">
        <f t="shared" ref="BP6:BX6" si="8">IF(BP7="",NA(),BP7)</f>
        <v>48.64</v>
      </c>
      <c r="BQ6" s="33">
        <f t="shared" si="8"/>
        <v>50.62</v>
      </c>
      <c r="BR6" s="33">
        <f t="shared" si="8"/>
        <v>29.08</v>
      </c>
      <c r="BS6" s="33">
        <f t="shared" si="8"/>
        <v>14.72</v>
      </c>
      <c r="BT6" s="33">
        <f t="shared" si="8"/>
        <v>33.299999999999997</v>
      </c>
      <c r="BU6" s="33">
        <f t="shared" si="8"/>
        <v>33.01</v>
      </c>
      <c r="BV6" s="33">
        <f t="shared" si="8"/>
        <v>32.39</v>
      </c>
      <c r="BW6" s="33">
        <f t="shared" si="8"/>
        <v>24.39</v>
      </c>
      <c r="BX6" s="33">
        <f t="shared" si="8"/>
        <v>22.67</v>
      </c>
      <c r="BY6" s="32" t="str">
        <f>IF(BY7="","",IF(BY7="-","【-】","【"&amp;SUBSTITUTE(TEXT(BY7,"#,##0.00"),"-","△")&amp;"】"))</f>
        <v>【33.35】</v>
      </c>
      <c r="BZ6" s="33">
        <f>IF(BZ7="",NA(),BZ7)</f>
        <v>716.7</v>
      </c>
      <c r="CA6" s="33">
        <f t="shared" ref="CA6:CI6" si="9">IF(CA7="",NA(),CA7)</f>
        <v>640.4</v>
      </c>
      <c r="CB6" s="33">
        <f t="shared" si="9"/>
        <v>596.09</v>
      </c>
      <c r="CC6" s="33">
        <f t="shared" si="9"/>
        <v>1057.77</v>
      </c>
      <c r="CD6" s="33">
        <f t="shared" si="9"/>
        <v>2154.5100000000002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27.92</v>
      </c>
      <c r="CL6" s="33">
        <f t="shared" ref="CL6:CT6" si="10">IF(CL7="",NA(),CL7)</f>
        <v>29.01</v>
      </c>
      <c r="CM6" s="33">
        <f t="shared" si="10"/>
        <v>26.1</v>
      </c>
      <c r="CN6" s="33">
        <f t="shared" si="10"/>
        <v>27.96</v>
      </c>
      <c r="CO6" s="33">
        <f t="shared" si="10"/>
        <v>26.63</v>
      </c>
      <c r="CP6" s="33">
        <f t="shared" si="10"/>
        <v>50.66</v>
      </c>
      <c r="CQ6" s="33">
        <f t="shared" si="10"/>
        <v>51.11</v>
      </c>
      <c r="CR6" s="33">
        <f t="shared" si="10"/>
        <v>50.49</v>
      </c>
      <c r="CS6" s="33">
        <f t="shared" si="10"/>
        <v>48.36</v>
      </c>
      <c r="CT6" s="33">
        <f t="shared" si="10"/>
        <v>48.7</v>
      </c>
      <c r="CU6" s="32" t="str">
        <f>IF(CU7="","",IF(CU7="-","【-】","【"&amp;SUBSTITUTE(TEXT(CU7,"#,##0.00"),"-","△")&amp;"】"))</f>
        <v>【57.58】</v>
      </c>
      <c r="CV6" s="33">
        <f>IF(CV7="",NA(),CV7)</f>
        <v>88.43</v>
      </c>
      <c r="CW6" s="33">
        <f t="shared" ref="CW6:DE6" si="11">IF(CW7="",NA(),CW7)</f>
        <v>87.38</v>
      </c>
      <c r="CX6" s="33">
        <f t="shared" si="11"/>
        <v>95.65</v>
      </c>
      <c r="CY6" s="33">
        <f t="shared" si="11"/>
        <v>90.36</v>
      </c>
      <c r="CZ6" s="33">
        <f t="shared" si="11"/>
        <v>88.26</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63240</v>
      </c>
      <c r="D7" s="35">
        <v>47</v>
      </c>
      <c r="E7" s="35">
        <v>1</v>
      </c>
      <c r="F7" s="35">
        <v>0</v>
      </c>
      <c r="G7" s="35">
        <v>0</v>
      </c>
      <c r="H7" s="35" t="s">
        <v>93</v>
      </c>
      <c r="I7" s="35" t="s">
        <v>94</v>
      </c>
      <c r="J7" s="35" t="s">
        <v>95</v>
      </c>
      <c r="K7" s="35" t="s">
        <v>96</v>
      </c>
      <c r="L7" s="35" t="s">
        <v>97</v>
      </c>
      <c r="M7" s="36" t="s">
        <v>98</v>
      </c>
      <c r="N7" s="36" t="s">
        <v>99</v>
      </c>
      <c r="O7" s="36">
        <v>1.04</v>
      </c>
      <c r="P7" s="36">
        <v>5076</v>
      </c>
      <c r="Q7" s="36">
        <v>8717</v>
      </c>
      <c r="R7" s="36">
        <v>154.08000000000001</v>
      </c>
      <c r="S7" s="36">
        <v>56.57</v>
      </c>
      <c r="T7" s="36">
        <v>90</v>
      </c>
      <c r="U7" s="36">
        <v>1</v>
      </c>
      <c r="V7" s="36">
        <v>90</v>
      </c>
      <c r="W7" s="36">
        <v>130.24</v>
      </c>
      <c r="X7" s="36">
        <v>176.77</v>
      </c>
      <c r="Y7" s="36">
        <v>310.14</v>
      </c>
      <c r="Z7" s="36">
        <v>149.1</v>
      </c>
      <c r="AA7" s="36">
        <v>111.43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163.02000000000001</v>
      </c>
      <c r="BE7" s="36">
        <v>142.15</v>
      </c>
      <c r="BF7" s="36">
        <v>129.22999999999999</v>
      </c>
      <c r="BG7" s="36">
        <v>120.13</v>
      </c>
      <c r="BH7" s="36">
        <v>2460</v>
      </c>
      <c r="BI7" s="36">
        <v>1442.51</v>
      </c>
      <c r="BJ7" s="36">
        <v>1496.15</v>
      </c>
      <c r="BK7" s="36">
        <v>1462.56</v>
      </c>
      <c r="BL7" s="36">
        <v>1486.62</v>
      </c>
      <c r="BM7" s="36">
        <v>1510.14</v>
      </c>
      <c r="BN7" s="36">
        <v>1242.9000000000001</v>
      </c>
      <c r="BO7" s="36">
        <v>43.88</v>
      </c>
      <c r="BP7" s="36">
        <v>48.64</v>
      </c>
      <c r="BQ7" s="36">
        <v>50.62</v>
      </c>
      <c r="BR7" s="36">
        <v>29.08</v>
      </c>
      <c r="BS7" s="36">
        <v>14.72</v>
      </c>
      <c r="BT7" s="36">
        <v>33.299999999999997</v>
      </c>
      <c r="BU7" s="36">
        <v>33.01</v>
      </c>
      <c r="BV7" s="36">
        <v>32.39</v>
      </c>
      <c r="BW7" s="36">
        <v>24.39</v>
      </c>
      <c r="BX7" s="36">
        <v>22.67</v>
      </c>
      <c r="BY7" s="36">
        <v>33.35</v>
      </c>
      <c r="BZ7" s="36">
        <v>716.7</v>
      </c>
      <c r="CA7" s="36">
        <v>640.4</v>
      </c>
      <c r="CB7" s="36">
        <v>596.09</v>
      </c>
      <c r="CC7" s="36">
        <v>1057.77</v>
      </c>
      <c r="CD7" s="36">
        <v>2154.5100000000002</v>
      </c>
      <c r="CE7" s="36">
        <v>526.57000000000005</v>
      </c>
      <c r="CF7" s="36">
        <v>523.08000000000004</v>
      </c>
      <c r="CG7" s="36">
        <v>530.83000000000004</v>
      </c>
      <c r="CH7" s="36">
        <v>734.18</v>
      </c>
      <c r="CI7" s="36">
        <v>789.62</v>
      </c>
      <c r="CJ7" s="36">
        <v>524.69000000000005</v>
      </c>
      <c r="CK7" s="36">
        <v>27.92</v>
      </c>
      <c r="CL7" s="36">
        <v>29.01</v>
      </c>
      <c r="CM7" s="36">
        <v>26.1</v>
      </c>
      <c r="CN7" s="36">
        <v>27.96</v>
      </c>
      <c r="CO7" s="36">
        <v>26.63</v>
      </c>
      <c r="CP7" s="36">
        <v>50.66</v>
      </c>
      <c r="CQ7" s="36">
        <v>51.11</v>
      </c>
      <c r="CR7" s="36">
        <v>50.49</v>
      </c>
      <c r="CS7" s="36">
        <v>48.36</v>
      </c>
      <c r="CT7" s="36">
        <v>48.7</v>
      </c>
      <c r="CU7" s="36">
        <v>57.58</v>
      </c>
      <c r="CV7" s="36">
        <v>88.43</v>
      </c>
      <c r="CW7" s="36">
        <v>87.38</v>
      </c>
      <c r="CX7" s="36">
        <v>95.65</v>
      </c>
      <c r="CY7" s="36">
        <v>90.36</v>
      </c>
      <c r="CZ7" s="36">
        <v>88.26</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U1228</cp:lastModifiedBy>
  <dcterms:created xsi:type="dcterms:W3CDTF">2016-12-02T02:16:06Z</dcterms:created>
  <dcterms:modified xsi:type="dcterms:W3CDTF">2017-01-26T05:02:24Z</dcterms:modified>
</cp:coreProperties>
</file>