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AI10" i="4" s="1"/>
  <c r="S6" i="5"/>
  <c r="R6" i="5"/>
  <c r="Q6" i="5"/>
  <c r="AI8" i="4" s="1"/>
  <c r="P6" i="5"/>
  <c r="Z10" i="4" s="1"/>
  <c r="O6" i="5"/>
  <c r="N6" i="5"/>
  <c r="M6" i="5"/>
  <c r="B10" i="4" s="1"/>
  <c r="L6" i="5"/>
  <c r="Z8" i="4" s="1"/>
  <c r="K6" i="5"/>
  <c r="J6" i="5"/>
  <c r="I6" i="5"/>
  <c r="B8" i="4" s="1"/>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R10" i="4"/>
  <c r="J10" i="4"/>
  <c r="AY8" i="4"/>
  <c r="AQ8" i="4"/>
  <c r="R8" i="4"/>
  <c r="J8"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<sst xmlns="http://schemas.openxmlformats.org/spreadsheetml/2006/main" count="217" uniqueCount="107">
  <si>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</si>
  <si>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</si>
  <si>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</si>
  <si>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</si>
  <si>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</si>
  <si>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</si>
  <si>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</si>
  <si>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</si>
  <si>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</si>
  <si>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</si>
  <si>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</si>
  <si>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</si>
  <si>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</si>
  <si>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</si>
  <si>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</si>
  <si>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</si>
  <si>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</si>
  <si>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</si>
  <si>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</si>
  <si>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</si>
  <si>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</si>
  <si>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</si>
  <si>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</si>
  <si>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</si>
  <si>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</si>
  <si>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</si>
  <si>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</si>
  <si>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</si>
  <si>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</si>
  <si>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</si>
  <si>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</si>
  <si>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</si>
  <si>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</si>
  <si>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</si>
  <si>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</si>
  <si>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</si>
  <si>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</si>
  <si>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</si>
  <si>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</si>
  <si>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</si>
  <si>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</si>
  <si>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</si>
  <si>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</si>
  <si>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</si>
  <si>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</si>
  <si>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</si>
  <si>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</si>
  <si>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</si>
  <si>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</si>
  <si>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</si>
  <si>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</si>
  <si>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</si>
  <si>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</si>
  <si>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</si>
  <si>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</si>
  <si>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</si>
  <si>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</si>
  <si>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</si>
  <si>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</si>
  <si>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</si>
  <si>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</si>
  <si>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</si>
  <si>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</si>
  <si>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</si>
  <si>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</si>
  <si>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</si>
  <si>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</si>
  <si>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</si>
  <si>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</si>
  <si>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</si>
  <si>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</si>
  <si>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</si>
  <si>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</si>
  <si>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</si>
  <si>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</si>
  <si>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</si>
  <si>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</si>
  <si>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</si>
  <si>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</si>
  <si>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</si>
  <si>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</si>
  <si>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</si>
  <si>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</si>
  <si>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</si>
  <si>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</si>
  <si>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</si>
  <si>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</si>
  <si>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</si>
  <si>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</si>
  <si>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</si>
  <si>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</si>
  <si>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</si>
  <si>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</si>
  <si>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山形県　金山町</t>
  </si>
  <si>
    <t>法適用</t>
  </si>
  <si>
    <t>水道事業</t>
  </si>
  <si>
    <t>末端給水事業</t>
  </si>
  <si>
    <t>A8</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</si>
  <si>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</si>
  <si>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</si>
  <si>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</si>
  <si>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</si>
  <si>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</si>
  <si>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</si>
  <si>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②管路経年化率について
　平成２７年度末現在は経年化管路が無く０％で、２次拡張事業や老朽管更新事業による実績となっております。
　金山町では現在、配水池の耐震化や老朽化管路の更新に向けた整備計画を策定中であり、その中で１０年後の管路の経年化率は４％、２０年後の管路の経年化率は４１％と見込んでいるところです。
　施設整備に向けた考え方は、アセットマネジメントや水需要を考慮した管網計算を実施した後、管路のダウンサイジングまたは施設のスペックダウンを検討し、適正な事業規模での施設整備を図っていく予定です。また、平成２年から平成１１年まで布設した管路の割合が７９％と非常に多くなっているため、アセットマネジメントによる更新時期を検討し、事業の平準化を図っていかなくてはなりません。</t>
    <phoneticPr fontId="4"/>
  </si>
  <si>
    <t>　収入対策としての当町の一番の課題は、井戸水使用が多く有収水量が類似団体と比較して極端に少ないことであります。この課題解決に向けて、住民への水道水の安全性のＰＲやリフォーム等に併せた水道水への切り替えを１世帯でも多く促進し、１人１日あたり給水量を増加させ、給水人口が減少する中で有収水量を維持していくことが重要です。また、経営健全化のための施策として、広域連携を推進し、水道事業に係る費用を抑制するための具体的な検討を実施してまいります。
　今後も事業を継続していくためには、施設の更新や財源の検討が必要となりますが、今後策定予定の経営戦略や新水道ビジョンにおいては、水道事業の現状を住民や議会に周知・報告し、意見を反映しながら水道事業を継続していく考えです。</t>
    <phoneticPr fontId="4"/>
  </si>
  <si>
    <t>①経常収支比率について
　近年の実績として、平成２６年度と平成２７年度は平成２５年度に完成した中央監視装置の更新事業による減価償却費が増加し、高料金対策費が減少したため単年度での経営は悪化しているが、赤字を見越した利益剰余金を繰り越していたため損失に補填することができました。
　今後は現在と同規模の資本費に対する高料金対策費収入となるため、収支比率が１００％以上となり経営は安定する見込みです。しかし、水道事業は独立採算を原則としている観点からも、依然として多い自家用井戸水から水道水への切り替え促進による給水量の増加対策が必要であります。また、将来給水人口が減少すると予測されているため、大規模な施設整備など必要に応じて料金改定も実施する必要があると考えております。
④企業債残高対給水収益比率について
　類似団体と比較して債務残高が高い原因は、自家用井戸水の使用が多いため給水収益が少ないことと、当町では２次拡張事業や老朽管の更新事業を実施済みで施設整備に係る費用を投資したためであります。
　平成２７年度末現在は、法定耐用年数を経過した老朽化資産の割合は０％であり、今後は大規模な施設整備を計画している平成３４年度までにこの割合が類似団体と同規模の４００％まで低下する見込みとなっております。</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</si>
</sst>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0.15</c:v>
                </c:pt>
                <c:pt idx="1">
                  <c:v>0.39</c:v>
                </c:pt>
                <c:pt idx="2">
                  <c:v>0.04</c:v>
                </c:pt>
                <c:pt idx="3">
                  <c:v>0.06</c:v>
                </c:pt>
                <c:pt idx="4" formatCode="#,##0.00;&quot;△&quot;#,##0.00">
                  <c:v>0</c:v>
                </c:pt>
              </c:numCache>
            </c:numRef>
          </c:val>
        </c:ser>
        <c:dLbls>
          <c:showLegendKey val="0"/>
          <c:showVal val="0"/>
          <c:showCatName val="0"/>
          <c:showSerName val="0"/>
          <c:showPercent val="0"/>
          <c:showBubbleSize val="0"/>
        </c:dLbls>
        <c:gapWidth val="150"/>
        <c:axId val="75486336"/>
        <c:axId val="75488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0.82</c:v>
                </c:pt>
                <c:pt idx="1">
                  <c:v>0.66</c:v>
                </c:pt>
                <c:pt idx="2">
                  <c:v>0.64</c:v>
                </c:pt>
                <c:pt idx="3">
                  <c:v>0.56000000000000005</c:v>
                </c:pt>
                <c:pt idx="4">
                  <c:v>0.65</c:v>
                </c:pt>
              </c:numCache>
            </c:numRef>
          </c:val>
          <c:smooth val="0"/>
        </c:ser>
        <c:dLbls>
          <c:showLegendKey val="0"/>
          <c:showVal val="0"/>
          <c:showCatName val="0"/>
          <c:showSerName val="0"/>
          <c:showPercent val="0"/>
          <c:showBubbleSize val="0"/>
        </c:dLbls>
        <c:marker val="1"/>
        <c:smooth val="0"/>
        <c:axId val="75486336"/>
        <c:axId val="75488256"/>
      </c:lineChart>
      <c:dateAx>
        <c:axId val="75486336"/>
        <c:scaling>
          <c:orientation val="minMax"/>
        </c:scaling>
        <c:delete val="1"/>
        <c:axPos val="b"/>
        <c:numFmt formatCode="ge" sourceLinked="1"/>
        <c:majorTickMark val="none"/>
        <c:minorTickMark val="none"/>
        <c:tickLblPos val="none"/>
        <c:crossAx val="75488256"/>
        <c:crosses val="autoZero"/>
        <c:auto val="1"/>
        <c:lblOffset val="100"/>
        <c:baseTimeUnit val="years"/>
      </c:dateAx>
      <c:valAx>
        <c:axId val="75488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486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33.200000000000003</c:v>
                </c:pt>
                <c:pt idx="1">
                  <c:v>33.31</c:v>
                </c:pt>
                <c:pt idx="2">
                  <c:v>36.83</c:v>
                </c:pt>
                <c:pt idx="3">
                  <c:v>34.22</c:v>
                </c:pt>
                <c:pt idx="4">
                  <c:v>36.22</c:v>
                </c:pt>
              </c:numCache>
            </c:numRef>
          </c:val>
        </c:ser>
        <c:dLbls>
          <c:showLegendKey val="0"/>
          <c:showVal val="0"/>
          <c:showCatName val="0"/>
          <c:showSerName val="0"/>
          <c:showPercent val="0"/>
          <c:showBubbleSize val="0"/>
        </c:dLbls>
        <c:gapWidth val="150"/>
        <c:axId val="78972416"/>
        <c:axId val="78974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50.49</c:v>
                </c:pt>
                <c:pt idx="1">
                  <c:v>49.69</c:v>
                </c:pt>
                <c:pt idx="2">
                  <c:v>49.77</c:v>
                </c:pt>
                <c:pt idx="3">
                  <c:v>49.22</c:v>
                </c:pt>
                <c:pt idx="4">
                  <c:v>49.08</c:v>
                </c:pt>
              </c:numCache>
            </c:numRef>
          </c:val>
          <c:smooth val="0"/>
        </c:ser>
        <c:dLbls>
          <c:showLegendKey val="0"/>
          <c:showVal val="0"/>
          <c:showCatName val="0"/>
          <c:showSerName val="0"/>
          <c:showPercent val="0"/>
          <c:showBubbleSize val="0"/>
        </c:dLbls>
        <c:marker val="1"/>
        <c:smooth val="0"/>
        <c:axId val="78972416"/>
        <c:axId val="78974336"/>
      </c:lineChart>
      <c:dateAx>
        <c:axId val="78972416"/>
        <c:scaling>
          <c:orientation val="minMax"/>
        </c:scaling>
        <c:delete val="1"/>
        <c:axPos val="b"/>
        <c:numFmt formatCode="ge" sourceLinked="1"/>
        <c:majorTickMark val="none"/>
        <c:minorTickMark val="none"/>
        <c:tickLblPos val="none"/>
        <c:crossAx val="78974336"/>
        <c:crosses val="autoZero"/>
        <c:auto val="1"/>
        <c:lblOffset val="100"/>
        <c:baseTimeUnit val="years"/>
      </c:dateAx>
      <c:valAx>
        <c:axId val="78974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972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89.09</c:v>
                </c:pt>
                <c:pt idx="1">
                  <c:v>92.89</c:v>
                </c:pt>
                <c:pt idx="2">
                  <c:v>83.17</c:v>
                </c:pt>
                <c:pt idx="3">
                  <c:v>86.41</c:v>
                </c:pt>
                <c:pt idx="4">
                  <c:v>81.16</c:v>
                </c:pt>
              </c:numCache>
            </c:numRef>
          </c:val>
        </c:ser>
        <c:dLbls>
          <c:showLegendKey val="0"/>
          <c:showVal val="0"/>
          <c:showCatName val="0"/>
          <c:showSerName val="0"/>
          <c:showPercent val="0"/>
          <c:showBubbleSize val="0"/>
        </c:dLbls>
        <c:gapWidth val="150"/>
        <c:axId val="79037568"/>
        <c:axId val="79039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78.7</c:v>
                </c:pt>
                <c:pt idx="1">
                  <c:v>80.010000000000005</c:v>
                </c:pt>
                <c:pt idx="2">
                  <c:v>79.98</c:v>
                </c:pt>
                <c:pt idx="3">
                  <c:v>79.48</c:v>
                </c:pt>
                <c:pt idx="4">
                  <c:v>79.3</c:v>
                </c:pt>
              </c:numCache>
            </c:numRef>
          </c:val>
          <c:smooth val="0"/>
        </c:ser>
        <c:dLbls>
          <c:showLegendKey val="0"/>
          <c:showVal val="0"/>
          <c:showCatName val="0"/>
          <c:showSerName val="0"/>
          <c:showPercent val="0"/>
          <c:showBubbleSize val="0"/>
        </c:dLbls>
        <c:marker val="1"/>
        <c:smooth val="0"/>
        <c:axId val="79037568"/>
        <c:axId val="79039488"/>
      </c:lineChart>
      <c:dateAx>
        <c:axId val="79037568"/>
        <c:scaling>
          <c:orientation val="minMax"/>
        </c:scaling>
        <c:delete val="1"/>
        <c:axPos val="b"/>
        <c:numFmt formatCode="ge" sourceLinked="1"/>
        <c:majorTickMark val="none"/>
        <c:minorTickMark val="none"/>
        <c:tickLblPos val="none"/>
        <c:crossAx val="79039488"/>
        <c:crosses val="autoZero"/>
        <c:auto val="1"/>
        <c:lblOffset val="100"/>
        <c:baseTimeUnit val="years"/>
      </c:dateAx>
      <c:valAx>
        <c:axId val="79039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037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102.29</c:v>
                </c:pt>
                <c:pt idx="1">
                  <c:v>108.81</c:v>
                </c:pt>
                <c:pt idx="2">
                  <c:v>114.26</c:v>
                </c:pt>
                <c:pt idx="3">
                  <c:v>93.42</c:v>
                </c:pt>
                <c:pt idx="4">
                  <c:v>86.58</c:v>
                </c:pt>
              </c:numCache>
            </c:numRef>
          </c:val>
        </c:ser>
        <c:dLbls>
          <c:showLegendKey val="0"/>
          <c:showVal val="0"/>
          <c:showCatName val="0"/>
          <c:showSerName val="0"/>
          <c:showPercent val="0"/>
          <c:showBubbleSize val="0"/>
        </c:dLbls>
        <c:gapWidth val="150"/>
        <c:axId val="78549760"/>
        <c:axId val="78551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104.82</c:v>
                </c:pt>
                <c:pt idx="1">
                  <c:v>104.95</c:v>
                </c:pt>
                <c:pt idx="2">
                  <c:v>105.53</c:v>
                </c:pt>
                <c:pt idx="3">
                  <c:v>107.2</c:v>
                </c:pt>
                <c:pt idx="4">
                  <c:v>106.62</c:v>
                </c:pt>
              </c:numCache>
            </c:numRef>
          </c:val>
          <c:smooth val="0"/>
        </c:ser>
        <c:dLbls>
          <c:showLegendKey val="0"/>
          <c:showVal val="0"/>
          <c:showCatName val="0"/>
          <c:showSerName val="0"/>
          <c:showPercent val="0"/>
          <c:showBubbleSize val="0"/>
        </c:dLbls>
        <c:marker val="1"/>
        <c:smooth val="0"/>
        <c:axId val="78549760"/>
        <c:axId val="78551680"/>
      </c:lineChart>
      <c:dateAx>
        <c:axId val="78549760"/>
        <c:scaling>
          <c:orientation val="minMax"/>
        </c:scaling>
        <c:delete val="1"/>
        <c:axPos val="b"/>
        <c:numFmt formatCode="ge" sourceLinked="1"/>
        <c:majorTickMark val="none"/>
        <c:minorTickMark val="none"/>
        <c:tickLblPos val="none"/>
        <c:crossAx val="78551680"/>
        <c:crosses val="autoZero"/>
        <c:auto val="1"/>
        <c:lblOffset val="100"/>
        <c:baseTimeUnit val="years"/>
      </c:dateAx>
      <c:valAx>
        <c:axId val="785516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8549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30.7</c:v>
                </c:pt>
                <c:pt idx="1">
                  <c:v>31.98</c:v>
                </c:pt>
                <c:pt idx="2">
                  <c:v>33.369999999999997</c:v>
                </c:pt>
                <c:pt idx="3">
                  <c:v>32.83</c:v>
                </c:pt>
                <c:pt idx="4">
                  <c:v>35.07</c:v>
                </c:pt>
              </c:numCache>
            </c:numRef>
          </c:val>
        </c:ser>
        <c:dLbls>
          <c:showLegendKey val="0"/>
          <c:showVal val="0"/>
          <c:showCatName val="0"/>
          <c:showSerName val="0"/>
          <c:showPercent val="0"/>
          <c:showBubbleSize val="0"/>
        </c:dLbls>
        <c:gapWidth val="150"/>
        <c:axId val="78852480"/>
        <c:axId val="78854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34.24</c:v>
                </c:pt>
                <c:pt idx="1">
                  <c:v>35.18</c:v>
                </c:pt>
                <c:pt idx="2">
                  <c:v>36.43</c:v>
                </c:pt>
                <c:pt idx="3">
                  <c:v>46.12</c:v>
                </c:pt>
                <c:pt idx="4">
                  <c:v>47.44</c:v>
                </c:pt>
              </c:numCache>
            </c:numRef>
          </c:val>
          <c:smooth val="0"/>
        </c:ser>
        <c:dLbls>
          <c:showLegendKey val="0"/>
          <c:showVal val="0"/>
          <c:showCatName val="0"/>
          <c:showSerName val="0"/>
          <c:showPercent val="0"/>
          <c:showBubbleSize val="0"/>
        </c:dLbls>
        <c:marker val="1"/>
        <c:smooth val="0"/>
        <c:axId val="78852480"/>
        <c:axId val="78854400"/>
      </c:lineChart>
      <c:dateAx>
        <c:axId val="78852480"/>
        <c:scaling>
          <c:orientation val="minMax"/>
        </c:scaling>
        <c:delete val="1"/>
        <c:axPos val="b"/>
        <c:numFmt formatCode="ge" sourceLinked="1"/>
        <c:majorTickMark val="none"/>
        <c:minorTickMark val="none"/>
        <c:tickLblPos val="none"/>
        <c:crossAx val="78854400"/>
        <c:crosses val="autoZero"/>
        <c:auto val="1"/>
        <c:lblOffset val="100"/>
        <c:baseTimeUnit val="years"/>
      </c:dateAx>
      <c:valAx>
        <c:axId val="78854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852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78890496"/>
        <c:axId val="78892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6.81</c:v>
                </c:pt>
                <c:pt idx="1">
                  <c:v>8.41</c:v>
                </c:pt>
                <c:pt idx="2">
                  <c:v>8.7200000000000006</c:v>
                </c:pt>
                <c:pt idx="3">
                  <c:v>9.86</c:v>
                </c:pt>
                <c:pt idx="4">
                  <c:v>11.16</c:v>
                </c:pt>
              </c:numCache>
            </c:numRef>
          </c:val>
          <c:smooth val="0"/>
        </c:ser>
        <c:dLbls>
          <c:showLegendKey val="0"/>
          <c:showVal val="0"/>
          <c:showCatName val="0"/>
          <c:showSerName val="0"/>
          <c:showPercent val="0"/>
          <c:showBubbleSize val="0"/>
        </c:dLbls>
        <c:marker val="1"/>
        <c:smooth val="0"/>
        <c:axId val="78890496"/>
        <c:axId val="78892416"/>
      </c:lineChart>
      <c:dateAx>
        <c:axId val="78890496"/>
        <c:scaling>
          <c:orientation val="minMax"/>
        </c:scaling>
        <c:delete val="1"/>
        <c:axPos val="b"/>
        <c:numFmt formatCode="ge" sourceLinked="1"/>
        <c:majorTickMark val="none"/>
        <c:minorTickMark val="none"/>
        <c:tickLblPos val="none"/>
        <c:crossAx val="78892416"/>
        <c:crosses val="autoZero"/>
        <c:auto val="1"/>
        <c:lblOffset val="100"/>
        <c:baseTimeUnit val="years"/>
      </c:dateAx>
      <c:valAx>
        <c:axId val="78892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890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78669312"/>
        <c:axId val="78671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26.83</c:v>
                </c:pt>
                <c:pt idx="1">
                  <c:v>26.81</c:v>
                </c:pt>
                <c:pt idx="2">
                  <c:v>28.31</c:v>
                </c:pt>
                <c:pt idx="3">
                  <c:v>13.46</c:v>
                </c:pt>
                <c:pt idx="4">
                  <c:v>12.59</c:v>
                </c:pt>
              </c:numCache>
            </c:numRef>
          </c:val>
          <c:smooth val="0"/>
        </c:ser>
        <c:dLbls>
          <c:showLegendKey val="0"/>
          <c:showVal val="0"/>
          <c:showCatName val="0"/>
          <c:showSerName val="0"/>
          <c:showPercent val="0"/>
          <c:showBubbleSize val="0"/>
        </c:dLbls>
        <c:marker val="1"/>
        <c:smooth val="0"/>
        <c:axId val="78669312"/>
        <c:axId val="78671232"/>
      </c:lineChart>
      <c:dateAx>
        <c:axId val="78669312"/>
        <c:scaling>
          <c:orientation val="minMax"/>
        </c:scaling>
        <c:delete val="1"/>
        <c:axPos val="b"/>
        <c:numFmt formatCode="ge" sourceLinked="1"/>
        <c:majorTickMark val="none"/>
        <c:minorTickMark val="none"/>
        <c:tickLblPos val="none"/>
        <c:crossAx val="78671232"/>
        <c:crosses val="autoZero"/>
        <c:auto val="1"/>
        <c:lblOffset val="100"/>
        <c:baseTimeUnit val="years"/>
      </c:dateAx>
      <c:valAx>
        <c:axId val="786712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8669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3645.59</c:v>
                </c:pt>
                <c:pt idx="1">
                  <c:v>4504.84</c:v>
                </c:pt>
                <c:pt idx="2">
                  <c:v>3549.36</c:v>
                </c:pt>
                <c:pt idx="3">
                  <c:v>1934.4</c:v>
                </c:pt>
                <c:pt idx="4">
                  <c:v>172.16</c:v>
                </c:pt>
              </c:numCache>
            </c:numRef>
          </c:val>
        </c:ser>
        <c:dLbls>
          <c:showLegendKey val="0"/>
          <c:showVal val="0"/>
          <c:showCatName val="0"/>
          <c:showSerName val="0"/>
          <c:showPercent val="0"/>
          <c:showBubbleSize val="0"/>
        </c:dLbls>
        <c:gapWidth val="150"/>
        <c:axId val="78695808"/>
        <c:axId val="78710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1197.1099999999999</c:v>
                </c:pt>
                <c:pt idx="1">
                  <c:v>1002.64</c:v>
                </c:pt>
                <c:pt idx="2">
                  <c:v>1164.51</c:v>
                </c:pt>
                <c:pt idx="3">
                  <c:v>434.72</c:v>
                </c:pt>
                <c:pt idx="4">
                  <c:v>416.14</c:v>
                </c:pt>
              </c:numCache>
            </c:numRef>
          </c:val>
          <c:smooth val="0"/>
        </c:ser>
        <c:dLbls>
          <c:showLegendKey val="0"/>
          <c:showVal val="0"/>
          <c:showCatName val="0"/>
          <c:showSerName val="0"/>
          <c:showPercent val="0"/>
          <c:showBubbleSize val="0"/>
        </c:dLbls>
        <c:marker val="1"/>
        <c:smooth val="0"/>
        <c:axId val="78695808"/>
        <c:axId val="78710272"/>
      </c:lineChart>
      <c:dateAx>
        <c:axId val="78695808"/>
        <c:scaling>
          <c:orientation val="minMax"/>
        </c:scaling>
        <c:delete val="1"/>
        <c:axPos val="b"/>
        <c:numFmt formatCode="ge" sourceLinked="1"/>
        <c:majorTickMark val="none"/>
        <c:minorTickMark val="none"/>
        <c:tickLblPos val="none"/>
        <c:crossAx val="78710272"/>
        <c:crosses val="autoZero"/>
        <c:auto val="1"/>
        <c:lblOffset val="100"/>
        <c:baseTimeUnit val="years"/>
      </c:dateAx>
      <c:valAx>
        <c:axId val="787102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8695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966.75</c:v>
                </c:pt>
                <c:pt idx="1">
                  <c:v>878.15</c:v>
                </c:pt>
                <c:pt idx="2">
                  <c:v>828.77</c:v>
                </c:pt>
                <c:pt idx="3">
                  <c:v>789.78</c:v>
                </c:pt>
                <c:pt idx="4">
                  <c:v>728.89</c:v>
                </c:pt>
              </c:numCache>
            </c:numRef>
          </c:val>
        </c:ser>
        <c:dLbls>
          <c:showLegendKey val="0"/>
          <c:showVal val="0"/>
          <c:showCatName val="0"/>
          <c:showSerName val="0"/>
          <c:showPercent val="0"/>
          <c:showBubbleSize val="0"/>
        </c:dLbls>
        <c:gapWidth val="150"/>
        <c:axId val="78724096"/>
        <c:axId val="78754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532.29999999999995</c:v>
                </c:pt>
                <c:pt idx="1">
                  <c:v>520.29999999999995</c:v>
                </c:pt>
                <c:pt idx="2">
                  <c:v>498.27</c:v>
                </c:pt>
                <c:pt idx="3">
                  <c:v>495.76</c:v>
                </c:pt>
                <c:pt idx="4">
                  <c:v>487.22</c:v>
                </c:pt>
              </c:numCache>
            </c:numRef>
          </c:val>
          <c:smooth val="0"/>
        </c:ser>
        <c:dLbls>
          <c:showLegendKey val="0"/>
          <c:showVal val="0"/>
          <c:showCatName val="0"/>
          <c:showSerName val="0"/>
          <c:showPercent val="0"/>
          <c:showBubbleSize val="0"/>
        </c:dLbls>
        <c:marker val="1"/>
        <c:smooth val="0"/>
        <c:axId val="78724096"/>
        <c:axId val="78754944"/>
      </c:lineChart>
      <c:dateAx>
        <c:axId val="78724096"/>
        <c:scaling>
          <c:orientation val="minMax"/>
        </c:scaling>
        <c:delete val="1"/>
        <c:axPos val="b"/>
        <c:numFmt formatCode="ge" sourceLinked="1"/>
        <c:majorTickMark val="none"/>
        <c:minorTickMark val="none"/>
        <c:tickLblPos val="none"/>
        <c:crossAx val="78754944"/>
        <c:crosses val="autoZero"/>
        <c:auto val="1"/>
        <c:lblOffset val="100"/>
        <c:baseTimeUnit val="years"/>
      </c:dateAx>
      <c:valAx>
        <c:axId val="787549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8724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58.41</c:v>
                </c:pt>
                <c:pt idx="1">
                  <c:v>65.77</c:v>
                </c:pt>
                <c:pt idx="2">
                  <c:v>67.760000000000005</c:v>
                </c:pt>
                <c:pt idx="3">
                  <c:v>66.180000000000007</c:v>
                </c:pt>
                <c:pt idx="4">
                  <c:v>62.6</c:v>
                </c:pt>
              </c:numCache>
            </c:numRef>
          </c:val>
        </c:ser>
        <c:dLbls>
          <c:showLegendKey val="0"/>
          <c:showVal val="0"/>
          <c:showCatName val="0"/>
          <c:showSerName val="0"/>
          <c:showPercent val="0"/>
          <c:showBubbleSize val="0"/>
        </c:dLbls>
        <c:gapWidth val="150"/>
        <c:axId val="78924416"/>
        <c:axId val="78930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90.17</c:v>
                </c:pt>
                <c:pt idx="1">
                  <c:v>90.69</c:v>
                </c:pt>
                <c:pt idx="2">
                  <c:v>90.64</c:v>
                </c:pt>
                <c:pt idx="3">
                  <c:v>93.66</c:v>
                </c:pt>
                <c:pt idx="4">
                  <c:v>92.76</c:v>
                </c:pt>
              </c:numCache>
            </c:numRef>
          </c:val>
          <c:smooth val="0"/>
        </c:ser>
        <c:dLbls>
          <c:showLegendKey val="0"/>
          <c:showVal val="0"/>
          <c:showCatName val="0"/>
          <c:showSerName val="0"/>
          <c:showPercent val="0"/>
          <c:showBubbleSize val="0"/>
        </c:dLbls>
        <c:marker val="1"/>
        <c:smooth val="0"/>
        <c:axId val="78924416"/>
        <c:axId val="78930688"/>
      </c:lineChart>
      <c:dateAx>
        <c:axId val="78924416"/>
        <c:scaling>
          <c:orientation val="minMax"/>
        </c:scaling>
        <c:delete val="1"/>
        <c:axPos val="b"/>
        <c:numFmt formatCode="ge" sourceLinked="1"/>
        <c:majorTickMark val="none"/>
        <c:minorTickMark val="none"/>
        <c:tickLblPos val="none"/>
        <c:crossAx val="78930688"/>
        <c:crosses val="autoZero"/>
        <c:auto val="1"/>
        <c:lblOffset val="100"/>
        <c:baseTimeUnit val="years"/>
      </c:dateAx>
      <c:valAx>
        <c:axId val="78930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924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499.01</c:v>
                </c:pt>
                <c:pt idx="1">
                  <c:v>440.3</c:v>
                </c:pt>
                <c:pt idx="2">
                  <c:v>427.84</c:v>
                </c:pt>
                <c:pt idx="3">
                  <c:v>441.57</c:v>
                </c:pt>
                <c:pt idx="4">
                  <c:v>466.51</c:v>
                </c:pt>
              </c:numCache>
            </c:numRef>
          </c:val>
        </c:ser>
        <c:dLbls>
          <c:showLegendKey val="0"/>
          <c:showVal val="0"/>
          <c:showCatName val="0"/>
          <c:showSerName val="0"/>
          <c:showPercent val="0"/>
          <c:showBubbleSize val="0"/>
        </c:dLbls>
        <c:gapWidth val="150"/>
        <c:axId val="78952320"/>
        <c:axId val="78954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210.28</c:v>
                </c:pt>
                <c:pt idx="1">
                  <c:v>211.08</c:v>
                </c:pt>
                <c:pt idx="2">
                  <c:v>213.52</c:v>
                </c:pt>
                <c:pt idx="3">
                  <c:v>208.21</c:v>
                </c:pt>
                <c:pt idx="4">
                  <c:v>208.67</c:v>
                </c:pt>
              </c:numCache>
            </c:numRef>
          </c:val>
          <c:smooth val="0"/>
        </c:ser>
        <c:dLbls>
          <c:showLegendKey val="0"/>
          <c:showVal val="0"/>
          <c:showCatName val="0"/>
          <c:showSerName val="0"/>
          <c:showPercent val="0"/>
          <c:showBubbleSize val="0"/>
        </c:dLbls>
        <c:marker val="1"/>
        <c:smooth val="0"/>
        <c:axId val="78952320"/>
        <c:axId val="78954496"/>
      </c:lineChart>
      <c:dateAx>
        <c:axId val="78952320"/>
        <c:scaling>
          <c:orientation val="minMax"/>
        </c:scaling>
        <c:delete val="1"/>
        <c:axPos val="b"/>
        <c:numFmt formatCode="ge" sourceLinked="1"/>
        <c:majorTickMark val="none"/>
        <c:minorTickMark val="none"/>
        <c:tickLblPos val="none"/>
        <c:crossAx val="78954496"/>
        <c:crosses val="autoZero"/>
        <c:auto val="1"/>
        <c:lblOffset val="100"/>
        <c:baseTimeUnit val="years"/>
      </c:dateAx>
      <c:valAx>
        <c:axId val="78954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952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X43" zoomScale="75" zoomScaleNormal="75"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山形県　金山町</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A8</v>
      </c>
      <c r="AA8" s="72"/>
      <c r="AB8" s="72"/>
      <c r="AC8" s="72"/>
      <c r="AD8" s="72"/>
      <c r="AE8" s="72"/>
      <c r="AF8" s="72"/>
      <c r="AG8" s="73"/>
      <c r="AH8" s="3"/>
      <c r="AI8" s="74">
        <f>データ!Q6</f>
        <v>6003</v>
      </c>
      <c r="AJ8" s="75"/>
      <c r="AK8" s="75"/>
      <c r="AL8" s="75"/>
      <c r="AM8" s="75"/>
      <c r="AN8" s="75"/>
      <c r="AO8" s="75"/>
      <c r="AP8" s="76"/>
      <c r="AQ8" s="57">
        <f>データ!R6</f>
        <v>161.66999999999999</v>
      </c>
      <c r="AR8" s="57"/>
      <c r="AS8" s="57"/>
      <c r="AT8" s="57"/>
      <c r="AU8" s="57"/>
      <c r="AV8" s="57"/>
      <c r="AW8" s="57"/>
      <c r="AX8" s="57"/>
      <c r="AY8" s="57">
        <f>データ!S6</f>
        <v>37.130000000000003</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72.13</v>
      </c>
      <c r="K10" s="57"/>
      <c r="L10" s="57"/>
      <c r="M10" s="57"/>
      <c r="N10" s="57"/>
      <c r="O10" s="57"/>
      <c r="P10" s="57"/>
      <c r="Q10" s="57"/>
      <c r="R10" s="57">
        <f>データ!O6</f>
        <v>99</v>
      </c>
      <c r="S10" s="57"/>
      <c r="T10" s="57"/>
      <c r="U10" s="57"/>
      <c r="V10" s="57"/>
      <c r="W10" s="57"/>
      <c r="X10" s="57"/>
      <c r="Y10" s="57"/>
      <c r="Z10" s="65">
        <f>データ!P6</f>
        <v>5290</v>
      </c>
      <c r="AA10" s="65"/>
      <c r="AB10" s="65"/>
      <c r="AC10" s="65"/>
      <c r="AD10" s="65"/>
      <c r="AE10" s="65"/>
      <c r="AF10" s="65"/>
      <c r="AG10" s="65"/>
      <c r="AH10" s="2"/>
      <c r="AI10" s="65">
        <f>データ!T6</f>
        <v>5922</v>
      </c>
      <c r="AJ10" s="65"/>
      <c r="AK10" s="65"/>
      <c r="AL10" s="65"/>
      <c r="AM10" s="65"/>
      <c r="AN10" s="65"/>
      <c r="AO10" s="65"/>
      <c r="AP10" s="65"/>
      <c r="AQ10" s="57">
        <f>データ!U6</f>
        <v>55</v>
      </c>
      <c r="AR10" s="57"/>
      <c r="AS10" s="57"/>
      <c r="AT10" s="57"/>
      <c r="AU10" s="57"/>
      <c r="AV10" s="57"/>
      <c r="AW10" s="57"/>
      <c r="AX10" s="57"/>
      <c r="AY10" s="57">
        <f>データ!V6</f>
        <v>107.67</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106</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104</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105</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63614</v>
      </c>
      <c r="D6" s="31">
        <f t="shared" si="3"/>
        <v>46</v>
      </c>
      <c r="E6" s="31">
        <f t="shared" si="3"/>
        <v>1</v>
      </c>
      <c r="F6" s="31">
        <f t="shared" si="3"/>
        <v>0</v>
      </c>
      <c r="G6" s="31">
        <f t="shared" si="3"/>
        <v>1</v>
      </c>
      <c r="H6" s="31" t="str">
        <f t="shared" si="3"/>
        <v>山形県　金山町</v>
      </c>
      <c r="I6" s="31" t="str">
        <f t="shared" si="3"/>
        <v>法適用</v>
      </c>
      <c r="J6" s="31" t="str">
        <f t="shared" si="3"/>
        <v>水道事業</v>
      </c>
      <c r="K6" s="31" t="str">
        <f t="shared" si="3"/>
        <v>末端給水事業</v>
      </c>
      <c r="L6" s="31" t="str">
        <f t="shared" si="3"/>
        <v>A8</v>
      </c>
      <c r="M6" s="32" t="str">
        <f t="shared" si="3"/>
        <v>-</v>
      </c>
      <c r="N6" s="32">
        <f t="shared" si="3"/>
        <v>72.13</v>
      </c>
      <c r="O6" s="32">
        <f t="shared" si="3"/>
        <v>99</v>
      </c>
      <c r="P6" s="32">
        <f t="shared" si="3"/>
        <v>5290</v>
      </c>
      <c r="Q6" s="32">
        <f t="shared" si="3"/>
        <v>6003</v>
      </c>
      <c r="R6" s="32">
        <f t="shared" si="3"/>
        <v>161.66999999999999</v>
      </c>
      <c r="S6" s="32">
        <f t="shared" si="3"/>
        <v>37.130000000000003</v>
      </c>
      <c r="T6" s="32">
        <f t="shared" si="3"/>
        <v>5922</v>
      </c>
      <c r="U6" s="32">
        <f t="shared" si="3"/>
        <v>55</v>
      </c>
      <c r="V6" s="32">
        <f t="shared" si="3"/>
        <v>107.67</v>
      </c>
      <c r="W6" s="33">
        <f>IF(W7="",NA(),W7)</f>
        <v>102.29</v>
      </c>
      <c r="X6" s="33">
        <f t="shared" ref="X6:AF6" si="4">IF(X7="",NA(),X7)</f>
        <v>108.81</v>
      </c>
      <c r="Y6" s="33">
        <f t="shared" si="4"/>
        <v>114.26</v>
      </c>
      <c r="Z6" s="33">
        <f t="shared" si="4"/>
        <v>93.42</v>
      </c>
      <c r="AA6" s="33">
        <f t="shared" si="4"/>
        <v>86.58</v>
      </c>
      <c r="AB6" s="33">
        <f t="shared" si="4"/>
        <v>104.82</v>
      </c>
      <c r="AC6" s="33">
        <f t="shared" si="4"/>
        <v>104.95</v>
      </c>
      <c r="AD6" s="33">
        <f t="shared" si="4"/>
        <v>105.53</v>
      </c>
      <c r="AE6" s="33">
        <f t="shared" si="4"/>
        <v>107.2</v>
      </c>
      <c r="AF6" s="33">
        <f t="shared" si="4"/>
        <v>106.62</v>
      </c>
      <c r="AG6" s="32" t="str">
        <f>IF(AG7="","",IF(AG7="-","【-】","【"&amp;SUBSTITUTE(TEXT(AG7,"#,##0.00"),"-","△")&amp;"】"))</f>
        <v>【113.56】</v>
      </c>
      <c r="AH6" s="32">
        <f>IF(AH7="",NA(),AH7)</f>
        <v>0</v>
      </c>
      <c r="AI6" s="32">
        <f t="shared" ref="AI6:AQ6" si="5">IF(AI7="",NA(),AI7)</f>
        <v>0</v>
      </c>
      <c r="AJ6" s="32">
        <f t="shared" si="5"/>
        <v>0</v>
      </c>
      <c r="AK6" s="32">
        <f t="shared" si="5"/>
        <v>0</v>
      </c>
      <c r="AL6" s="32">
        <f t="shared" si="5"/>
        <v>0</v>
      </c>
      <c r="AM6" s="33">
        <f t="shared" si="5"/>
        <v>26.83</v>
      </c>
      <c r="AN6" s="33">
        <f t="shared" si="5"/>
        <v>26.81</v>
      </c>
      <c r="AO6" s="33">
        <f t="shared" si="5"/>
        <v>28.31</v>
      </c>
      <c r="AP6" s="33">
        <f t="shared" si="5"/>
        <v>13.46</v>
      </c>
      <c r="AQ6" s="33">
        <f t="shared" si="5"/>
        <v>12.59</v>
      </c>
      <c r="AR6" s="32" t="str">
        <f>IF(AR7="","",IF(AR7="-","【-】","【"&amp;SUBSTITUTE(TEXT(AR7,"#,##0.00"),"-","△")&amp;"】"))</f>
        <v>【0.87】</v>
      </c>
      <c r="AS6" s="33">
        <f>IF(AS7="",NA(),AS7)</f>
        <v>3645.59</v>
      </c>
      <c r="AT6" s="33">
        <f t="shared" ref="AT6:BB6" si="6">IF(AT7="",NA(),AT7)</f>
        <v>4504.84</v>
      </c>
      <c r="AU6" s="33">
        <f t="shared" si="6"/>
        <v>3549.36</v>
      </c>
      <c r="AV6" s="33">
        <f t="shared" si="6"/>
        <v>1934.4</v>
      </c>
      <c r="AW6" s="33">
        <f t="shared" si="6"/>
        <v>172.16</v>
      </c>
      <c r="AX6" s="33">
        <f t="shared" si="6"/>
        <v>1197.1099999999999</v>
      </c>
      <c r="AY6" s="33">
        <f t="shared" si="6"/>
        <v>1002.64</v>
      </c>
      <c r="AZ6" s="33">
        <f t="shared" si="6"/>
        <v>1164.51</v>
      </c>
      <c r="BA6" s="33">
        <f t="shared" si="6"/>
        <v>434.72</v>
      </c>
      <c r="BB6" s="33">
        <f t="shared" si="6"/>
        <v>416.14</v>
      </c>
      <c r="BC6" s="32" t="str">
        <f>IF(BC7="","",IF(BC7="-","【-】","【"&amp;SUBSTITUTE(TEXT(BC7,"#,##0.00"),"-","△")&amp;"】"))</f>
        <v>【262.74】</v>
      </c>
      <c r="BD6" s="33">
        <f>IF(BD7="",NA(),BD7)</f>
        <v>966.75</v>
      </c>
      <c r="BE6" s="33">
        <f t="shared" ref="BE6:BM6" si="7">IF(BE7="",NA(),BE7)</f>
        <v>878.15</v>
      </c>
      <c r="BF6" s="33">
        <f t="shared" si="7"/>
        <v>828.77</v>
      </c>
      <c r="BG6" s="33">
        <f t="shared" si="7"/>
        <v>789.78</v>
      </c>
      <c r="BH6" s="33">
        <f t="shared" si="7"/>
        <v>728.89</v>
      </c>
      <c r="BI6" s="33">
        <f t="shared" si="7"/>
        <v>532.29999999999995</v>
      </c>
      <c r="BJ6" s="33">
        <f t="shared" si="7"/>
        <v>520.29999999999995</v>
      </c>
      <c r="BK6" s="33">
        <f t="shared" si="7"/>
        <v>498.27</v>
      </c>
      <c r="BL6" s="33">
        <f t="shared" si="7"/>
        <v>495.76</v>
      </c>
      <c r="BM6" s="33">
        <f t="shared" si="7"/>
        <v>487.22</v>
      </c>
      <c r="BN6" s="32" t="str">
        <f>IF(BN7="","",IF(BN7="-","【-】","【"&amp;SUBSTITUTE(TEXT(BN7,"#,##0.00"),"-","△")&amp;"】"))</f>
        <v>【276.38】</v>
      </c>
      <c r="BO6" s="33">
        <f>IF(BO7="",NA(),BO7)</f>
        <v>58.41</v>
      </c>
      <c r="BP6" s="33">
        <f t="shared" ref="BP6:BX6" si="8">IF(BP7="",NA(),BP7)</f>
        <v>65.77</v>
      </c>
      <c r="BQ6" s="33">
        <f t="shared" si="8"/>
        <v>67.760000000000005</v>
      </c>
      <c r="BR6" s="33">
        <f t="shared" si="8"/>
        <v>66.180000000000007</v>
      </c>
      <c r="BS6" s="33">
        <f t="shared" si="8"/>
        <v>62.6</v>
      </c>
      <c r="BT6" s="33">
        <f t="shared" si="8"/>
        <v>90.17</v>
      </c>
      <c r="BU6" s="33">
        <f t="shared" si="8"/>
        <v>90.69</v>
      </c>
      <c r="BV6" s="33">
        <f t="shared" si="8"/>
        <v>90.64</v>
      </c>
      <c r="BW6" s="33">
        <f t="shared" si="8"/>
        <v>93.66</v>
      </c>
      <c r="BX6" s="33">
        <f t="shared" si="8"/>
        <v>92.76</v>
      </c>
      <c r="BY6" s="32" t="str">
        <f>IF(BY7="","",IF(BY7="-","【-】","【"&amp;SUBSTITUTE(TEXT(BY7,"#,##0.00"),"-","△")&amp;"】"))</f>
        <v>【104.99】</v>
      </c>
      <c r="BZ6" s="33">
        <f>IF(BZ7="",NA(),BZ7)</f>
        <v>499.01</v>
      </c>
      <c r="CA6" s="33">
        <f t="shared" ref="CA6:CI6" si="9">IF(CA7="",NA(),CA7)</f>
        <v>440.3</v>
      </c>
      <c r="CB6" s="33">
        <f t="shared" si="9"/>
        <v>427.84</v>
      </c>
      <c r="CC6" s="33">
        <f t="shared" si="9"/>
        <v>441.57</v>
      </c>
      <c r="CD6" s="33">
        <f t="shared" si="9"/>
        <v>466.51</v>
      </c>
      <c r="CE6" s="33">
        <f t="shared" si="9"/>
        <v>210.28</v>
      </c>
      <c r="CF6" s="33">
        <f t="shared" si="9"/>
        <v>211.08</v>
      </c>
      <c r="CG6" s="33">
        <f t="shared" si="9"/>
        <v>213.52</v>
      </c>
      <c r="CH6" s="33">
        <f t="shared" si="9"/>
        <v>208.21</v>
      </c>
      <c r="CI6" s="33">
        <f t="shared" si="9"/>
        <v>208.67</v>
      </c>
      <c r="CJ6" s="32" t="str">
        <f>IF(CJ7="","",IF(CJ7="-","【-】","【"&amp;SUBSTITUTE(TEXT(CJ7,"#,##0.00"),"-","△")&amp;"】"))</f>
        <v>【163.72】</v>
      </c>
      <c r="CK6" s="33">
        <f>IF(CK7="",NA(),CK7)</f>
        <v>33.200000000000003</v>
      </c>
      <c r="CL6" s="33">
        <f t="shared" ref="CL6:CT6" si="10">IF(CL7="",NA(),CL7)</f>
        <v>33.31</v>
      </c>
      <c r="CM6" s="33">
        <f t="shared" si="10"/>
        <v>36.83</v>
      </c>
      <c r="CN6" s="33">
        <f t="shared" si="10"/>
        <v>34.22</v>
      </c>
      <c r="CO6" s="33">
        <f t="shared" si="10"/>
        <v>36.22</v>
      </c>
      <c r="CP6" s="33">
        <f t="shared" si="10"/>
        <v>50.49</v>
      </c>
      <c r="CQ6" s="33">
        <f t="shared" si="10"/>
        <v>49.69</v>
      </c>
      <c r="CR6" s="33">
        <f t="shared" si="10"/>
        <v>49.77</v>
      </c>
      <c r="CS6" s="33">
        <f t="shared" si="10"/>
        <v>49.22</v>
      </c>
      <c r="CT6" s="33">
        <f t="shared" si="10"/>
        <v>49.08</v>
      </c>
      <c r="CU6" s="32" t="str">
        <f>IF(CU7="","",IF(CU7="-","【-】","【"&amp;SUBSTITUTE(TEXT(CU7,"#,##0.00"),"-","△")&amp;"】"))</f>
        <v>【59.76】</v>
      </c>
      <c r="CV6" s="33">
        <f>IF(CV7="",NA(),CV7)</f>
        <v>89.09</v>
      </c>
      <c r="CW6" s="33">
        <f t="shared" ref="CW6:DE6" si="11">IF(CW7="",NA(),CW7)</f>
        <v>92.89</v>
      </c>
      <c r="CX6" s="33">
        <f t="shared" si="11"/>
        <v>83.17</v>
      </c>
      <c r="CY6" s="33">
        <f t="shared" si="11"/>
        <v>86.41</v>
      </c>
      <c r="CZ6" s="33">
        <f t="shared" si="11"/>
        <v>81.16</v>
      </c>
      <c r="DA6" s="33">
        <f t="shared" si="11"/>
        <v>78.7</v>
      </c>
      <c r="DB6" s="33">
        <f t="shared" si="11"/>
        <v>80.010000000000005</v>
      </c>
      <c r="DC6" s="33">
        <f t="shared" si="11"/>
        <v>79.98</v>
      </c>
      <c r="DD6" s="33">
        <f t="shared" si="11"/>
        <v>79.48</v>
      </c>
      <c r="DE6" s="33">
        <f t="shared" si="11"/>
        <v>79.3</v>
      </c>
      <c r="DF6" s="32" t="str">
        <f>IF(DF7="","",IF(DF7="-","【-】","【"&amp;SUBSTITUTE(TEXT(DF7,"#,##0.00"),"-","△")&amp;"】"))</f>
        <v>【89.95】</v>
      </c>
      <c r="DG6" s="33">
        <f>IF(DG7="",NA(),DG7)</f>
        <v>30.7</v>
      </c>
      <c r="DH6" s="33">
        <f t="shared" ref="DH6:DP6" si="12">IF(DH7="",NA(),DH7)</f>
        <v>31.98</v>
      </c>
      <c r="DI6" s="33">
        <f t="shared" si="12"/>
        <v>33.369999999999997</v>
      </c>
      <c r="DJ6" s="33">
        <f t="shared" si="12"/>
        <v>32.83</v>
      </c>
      <c r="DK6" s="33">
        <f t="shared" si="12"/>
        <v>35.07</v>
      </c>
      <c r="DL6" s="33">
        <f t="shared" si="12"/>
        <v>34.24</v>
      </c>
      <c r="DM6" s="33">
        <f t="shared" si="12"/>
        <v>35.18</v>
      </c>
      <c r="DN6" s="33">
        <f t="shared" si="12"/>
        <v>36.43</v>
      </c>
      <c r="DO6" s="33">
        <f t="shared" si="12"/>
        <v>46.12</v>
      </c>
      <c r="DP6" s="33">
        <f t="shared" si="12"/>
        <v>47.44</v>
      </c>
      <c r="DQ6" s="32" t="str">
        <f>IF(DQ7="","",IF(DQ7="-","【-】","【"&amp;SUBSTITUTE(TEXT(DQ7,"#,##0.00"),"-","△")&amp;"】"))</f>
        <v>【47.18】</v>
      </c>
      <c r="DR6" s="32">
        <f>IF(DR7="",NA(),DR7)</f>
        <v>0</v>
      </c>
      <c r="DS6" s="32">
        <f t="shared" ref="DS6:EA6" si="13">IF(DS7="",NA(),DS7)</f>
        <v>0</v>
      </c>
      <c r="DT6" s="32">
        <f t="shared" si="13"/>
        <v>0</v>
      </c>
      <c r="DU6" s="32">
        <f t="shared" si="13"/>
        <v>0</v>
      </c>
      <c r="DV6" s="32">
        <f t="shared" si="13"/>
        <v>0</v>
      </c>
      <c r="DW6" s="33">
        <f t="shared" si="13"/>
        <v>6.81</v>
      </c>
      <c r="DX6" s="33">
        <f t="shared" si="13"/>
        <v>8.41</v>
      </c>
      <c r="DY6" s="33">
        <f t="shared" si="13"/>
        <v>8.7200000000000006</v>
      </c>
      <c r="DZ6" s="33">
        <f t="shared" si="13"/>
        <v>9.86</v>
      </c>
      <c r="EA6" s="33">
        <f t="shared" si="13"/>
        <v>11.16</v>
      </c>
      <c r="EB6" s="32" t="str">
        <f>IF(EB7="","",IF(EB7="-","【-】","【"&amp;SUBSTITUTE(TEXT(EB7,"#,##0.00"),"-","△")&amp;"】"))</f>
        <v>【13.18】</v>
      </c>
      <c r="EC6" s="33">
        <f>IF(EC7="",NA(),EC7)</f>
        <v>0.15</v>
      </c>
      <c r="ED6" s="33">
        <f t="shared" ref="ED6:EL6" si="14">IF(ED7="",NA(),ED7)</f>
        <v>0.39</v>
      </c>
      <c r="EE6" s="33">
        <f t="shared" si="14"/>
        <v>0.04</v>
      </c>
      <c r="EF6" s="33">
        <f t="shared" si="14"/>
        <v>0.06</v>
      </c>
      <c r="EG6" s="32">
        <f t="shared" si="14"/>
        <v>0</v>
      </c>
      <c r="EH6" s="33">
        <f t="shared" si="14"/>
        <v>0.82</v>
      </c>
      <c r="EI6" s="33">
        <f t="shared" si="14"/>
        <v>0.66</v>
      </c>
      <c r="EJ6" s="33">
        <f t="shared" si="14"/>
        <v>0.64</v>
      </c>
      <c r="EK6" s="33">
        <f t="shared" si="14"/>
        <v>0.56000000000000005</v>
      </c>
      <c r="EL6" s="33">
        <f t="shared" si="14"/>
        <v>0.65</v>
      </c>
      <c r="EM6" s="32" t="str">
        <f>IF(EM7="","",IF(EM7="-","【-】","【"&amp;SUBSTITUTE(TEXT(EM7,"#,##0.00"),"-","△")&amp;"】"))</f>
        <v>【0.85】</v>
      </c>
    </row>
    <row r="7" spans="1:143" s="34" customFormat="1">
      <c r="A7" s="26"/>
      <c r="B7" s="35">
        <v>2015</v>
      </c>
      <c r="C7" s="35">
        <v>63614</v>
      </c>
      <c r="D7" s="35">
        <v>46</v>
      </c>
      <c r="E7" s="35">
        <v>1</v>
      </c>
      <c r="F7" s="35">
        <v>0</v>
      </c>
      <c r="G7" s="35">
        <v>1</v>
      </c>
      <c r="H7" s="35" t="s">
        <v>93</v>
      </c>
      <c r="I7" s="35" t="s">
        <v>94</v>
      </c>
      <c r="J7" s="35" t="s">
        <v>95</v>
      </c>
      <c r="K7" s="35" t="s">
        <v>96</v>
      </c>
      <c r="L7" s="35" t="s">
        <v>97</v>
      </c>
      <c r="M7" s="36" t="s">
        <v>98</v>
      </c>
      <c r="N7" s="36">
        <v>72.13</v>
      </c>
      <c r="O7" s="36">
        <v>99</v>
      </c>
      <c r="P7" s="36">
        <v>5290</v>
      </c>
      <c r="Q7" s="36">
        <v>6003</v>
      </c>
      <c r="R7" s="36">
        <v>161.66999999999999</v>
      </c>
      <c r="S7" s="36">
        <v>37.130000000000003</v>
      </c>
      <c r="T7" s="36">
        <v>5922</v>
      </c>
      <c r="U7" s="36">
        <v>55</v>
      </c>
      <c r="V7" s="36">
        <v>107.67</v>
      </c>
      <c r="W7" s="36">
        <v>102.29</v>
      </c>
      <c r="X7" s="36">
        <v>108.81</v>
      </c>
      <c r="Y7" s="36">
        <v>114.26</v>
      </c>
      <c r="Z7" s="36">
        <v>93.42</v>
      </c>
      <c r="AA7" s="36">
        <v>86.58</v>
      </c>
      <c r="AB7" s="36">
        <v>104.82</v>
      </c>
      <c r="AC7" s="36">
        <v>104.95</v>
      </c>
      <c r="AD7" s="36">
        <v>105.53</v>
      </c>
      <c r="AE7" s="36">
        <v>107.2</v>
      </c>
      <c r="AF7" s="36">
        <v>106.62</v>
      </c>
      <c r="AG7" s="36">
        <v>113.56</v>
      </c>
      <c r="AH7" s="36">
        <v>0</v>
      </c>
      <c r="AI7" s="36">
        <v>0</v>
      </c>
      <c r="AJ7" s="36">
        <v>0</v>
      </c>
      <c r="AK7" s="36">
        <v>0</v>
      </c>
      <c r="AL7" s="36">
        <v>0</v>
      </c>
      <c r="AM7" s="36">
        <v>26.83</v>
      </c>
      <c r="AN7" s="36">
        <v>26.81</v>
      </c>
      <c r="AO7" s="36">
        <v>28.31</v>
      </c>
      <c r="AP7" s="36">
        <v>13.46</v>
      </c>
      <c r="AQ7" s="36">
        <v>12.59</v>
      </c>
      <c r="AR7" s="36">
        <v>0.87</v>
      </c>
      <c r="AS7" s="36">
        <v>3645.59</v>
      </c>
      <c r="AT7" s="36">
        <v>4504.84</v>
      </c>
      <c r="AU7" s="36">
        <v>3549.36</v>
      </c>
      <c r="AV7" s="36">
        <v>1934.4</v>
      </c>
      <c r="AW7" s="36">
        <v>172.16</v>
      </c>
      <c r="AX7" s="36">
        <v>1197.1099999999999</v>
      </c>
      <c r="AY7" s="36">
        <v>1002.64</v>
      </c>
      <c r="AZ7" s="36">
        <v>1164.51</v>
      </c>
      <c r="BA7" s="36">
        <v>434.72</v>
      </c>
      <c r="BB7" s="36">
        <v>416.14</v>
      </c>
      <c r="BC7" s="36">
        <v>262.74</v>
      </c>
      <c r="BD7" s="36">
        <v>966.75</v>
      </c>
      <c r="BE7" s="36">
        <v>878.15</v>
      </c>
      <c r="BF7" s="36">
        <v>828.77</v>
      </c>
      <c r="BG7" s="36">
        <v>789.78</v>
      </c>
      <c r="BH7" s="36">
        <v>728.89</v>
      </c>
      <c r="BI7" s="36">
        <v>532.29999999999995</v>
      </c>
      <c r="BJ7" s="36">
        <v>520.29999999999995</v>
      </c>
      <c r="BK7" s="36">
        <v>498.27</v>
      </c>
      <c r="BL7" s="36">
        <v>495.76</v>
      </c>
      <c r="BM7" s="36">
        <v>487.22</v>
      </c>
      <c r="BN7" s="36">
        <v>276.38</v>
      </c>
      <c r="BO7" s="36">
        <v>58.41</v>
      </c>
      <c r="BP7" s="36">
        <v>65.77</v>
      </c>
      <c r="BQ7" s="36">
        <v>67.760000000000005</v>
      </c>
      <c r="BR7" s="36">
        <v>66.180000000000007</v>
      </c>
      <c r="BS7" s="36">
        <v>62.6</v>
      </c>
      <c r="BT7" s="36">
        <v>90.17</v>
      </c>
      <c r="BU7" s="36">
        <v>90.69</v>
      </c>
      <c r="BV7" s="36">
        <v>90.64</v>
      </c>
      <c r="BW7" s="36">
        <v>93.66</v>
      </c>
      <c r="BX7" s="36">
        <v>92.76</v>
      </c>
      <c r="BY7" s="36">
        <v>104.99</v>
      </c>
      <c r="BZ7" s="36">
        <v>499.01</v>
      </c>
      <c r="CA7" s="36">
        <v>440.3</v>
      </c>
      <c r="CB7" s="36">
        <v>427.84</v>
      </c>
      <c r="CC7" s="36">
        <v>441.57</v>
      </c>
      <c r="CD7" s="36">
        <v>466.51</v>
      </c>
      <c r="CE7" s="36">
        <v>210.28</v>
      </c>
      <c r="CF7" s="36">
        <v>211.08</v>
      </c>
      <c r="CG7" s="36">
        <v>213.52</v>
      </c>
      <c r="CH7" s="36">
        <v>208.21</v>
      </c>
      <c r="CI7" s="36">
        <v>208.67</v>
      </c>
      <c r="CJ7" s="36">
        <v>163.72</v>
      </c>
      <c r="CK7" s="36">
        <v>33.200000000000003</v>
      </c>
      <c r="CL7" s="36">
        <v>33.31</v>
      </c>
      <c r="CM7" s="36">
        <v>36.83</v>
      </c>
      <c r="CN7" s="36">
        <v>34.22</v>
      </c>
      <c r="CO7" s="36">
        <v>36.22</v>
      </c>
      <c r="CP7" s="36">
        <v>50.49</v>
      </c>
      <c r="CQ7" s="36">
        <v>49.69</v>
      </c>
      <c r="CR7" s="36">
        <v>49.77</v>
      </c>
      <c r="CS7" s="36">
        <v>49.22</v>
      </c>
      <c r="CT7" s="36">
        <v>49.08</v>
      </c>
      <c r="CU7" s="36">
        <v>59.76</v>
      </c>
      <c r="CV7" s="36">
        <v>89.09</v>
      </c>
      <c r="CW7" s="36">
        <v>92.89</v>
      </c>
      <c r="CX7" s="36">
        <v>83.17</v>
      </c>
      <c r="CY7" s="36">
        <v>86.41</v>
      </c>
      <c r="CZ7" s="36">
        <v>81.16</v>
      </c>
      <c r="DA7" s="36">
        <v>78.7</v>
      </c>
      <c r="DB7" s="36">
        <v>80.010000000000005</v>
      </c>
      <c r="DC7" s="36">
        <v>79.98</v>
      </c>
      <c r="DD7" s="36">
        <v>79.48</v>
      </c>
      <c r="DE7" s="36">
        <v>79.3</v>
      </c>
      <c r="DF7" s="36">
        <v>89.95</v>
      </c>
      <c r="DG7" s="36">
        <v>30.7</v>
      </c>
      <c r="DH7" s="36">
        <v>31.98</v>
      </c>
      <c r="DI7" s="36">
        <v>33.369999999999997</v>
      </c>
      <c r="DJ7" s="36">
        <v>32.83</v>
      </c>
      <c r="DK7" s="36">
        <v>35.07</v>
      </c>
      <c r="DL7" s="36">
        <v>34.24</v>
      </c>
      <c r="DM7" s="36">
        <v>35.18</v>
      </c>
      <c r="DN7" s="36">
        <v>36.43</v>
      </c>
      <c r="DO7" s="36">
        <v>46.12</v>
      </c>
      <c r="DP7" s="36">
        <v>47.44</v>
      </c>
      <c r="DQ7" s="36">
        <v>47.18</v>
      </c>
      <c r="DR7" s="36">
        <v>0</v>
      </c>
      <c r="DS7" s="36">
        <v>0</v>
      </c>
      <c r="DT7" s="36">
        <v>0</v>
      </c>
      <c r="DU7" s="36">
        <v>0</v>
      </c>
      <c r="DV7" s="36">
        <v>0</v>
      </c>
      <c r="DW7" s="36">
        <v>6.81</v>
      </c>
      <c r="DX7" s="36">
        <v>8.41</v>
      </c>
      <c r="DY7" s="36">
        <v>8.7200000000000006</v>
      </c>
      <c r="DZ7" s="36">
        <v>9.86</v>
      </c>
      <c r="EA7" s="36">
        <v>11.16</v>
      </c>
      <c r="EB7" s="36">
        <v>13.18</v>
      </c>
      <c r="EC7" s="36">
        <v>0.15</v>
      </c>
      <c r="ED7" s="36">
        <v>0.39</v>
      </c>
      <c r="EE7" s="36">
        <v>0.04</v>
      </c>
      <c r="EF7" s="36">
        <v>0.06</v>
      </c>
      <c r="EG7" s="36">
        <v>0</v>
      </c>
      <c r="EH7" s="36">
        <v>0.82</v>
      </c>
      <c r="EI7" s="36">
        <v>0.66</v>
      </c>
      <c r="EJ7" s="36">
        <v>0.64</v>
      </c>
      <c r="EK7" s="36">
        <v>0.56000000000000005</v>
      </c>
      <c r="EL7" s="36">
        <v>0.65</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kankyo</cp:lastModifiedBy>
  <dcterms:created xsi:type="dcterms:W3CDTF">2017-02-01T08:35:20Z</dcterms:created>
  <dcterms:modified xsi:type="dcterms:W3CDTF">2017-02-10T02:09:37Z</dcterms:modified>
</cp:coreProperties>
</file>