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5.1.1.4\0103$\01 総務課 03 財政係\08　地方公営企業\11　公営企業に係る「経営比較分析表」【2.10】\H28\02　提出\2.10まで　経営比較分析表　分析結果について\水道事業\"/>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<sst xmlns="http://schemas.openxmlformats.org/spreadsheetml/2006/main" count="218" uniqueCount="108">
  <si>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</si>
  <si>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</si>
  <si>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</si>
  <si>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</si>
  <si>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</si>
  <si>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</si>
  <si>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</si>
  <si>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</si>
  <si>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</si>
  <si>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</si>
  <si>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</si>
  <si>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</si>
  <si>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</si>
  <si>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</si>
  <si>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</si>
  <si>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</si>
  <si>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</si>
  <si>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</si>
  <si>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</si>
  <si>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</si>
  <si>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</si>
  <si>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</si>
  <si>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</si>
  <si>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</si>
  <si>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</si>
  <si>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</si>
  <si>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</si>
  <si>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</si>
  <si>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</si>
  <si>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</si>
  <si>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</si>
  <si>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</si>
  <si>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</si>
  <si>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</si>
  <si>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</si>
  <si>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</si>
  <si>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</si>
  <si>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</si>
  <si>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</si>
  <si>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</si>
  <si>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</si>
  <si>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</si>
  <si>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</si>
  <si>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</si>
  <si>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</si>
  <si>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</si>
  <si>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</si>
  <si>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</si>
  <si>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</si>
  <si>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</si>
  <si>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</si>
  <si>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</si>
  <si>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</si>
  <si>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</si>
  <si>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</si>
  <si>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</si>
  <si>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</si>
  <si>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</si>
  <si>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</si>
  <si>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</si>
  <si>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</si>
  <si>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</si>
  <si>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</si>
  <si>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</si>
  <si>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</si>
  <si>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</si>
  <si>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</si>
  <si>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</si>
  <si>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</si>
  <si>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</si>
  <si>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</si>
  <si>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</si>
  <si>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</si>
  <si>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</si>
  <si>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</si>
  <si>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</si>
  <si>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</si>
  <si>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</si>
  <si>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</si>
  <si>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</si>
  <si>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</si>
  <si>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</si>
  <si>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</si>
  <si>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</si>
  <si>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</si>
  <si>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</si>
  <si>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</si>
  <si>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</si>
  <si>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</si>
  <si>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</si>
  <si>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</si>
  <si>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</si>
  <si>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</si>
  <si>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最上町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</si>
  <si>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</si>
  <si>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</si>
  <si>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</si>
  <si>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</si>
  <si>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</si>
  <si>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</si>
  <si>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</si>
  <si>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</si>
  <si>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</si>
  <si>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</si>
  <si>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</si>
  <si>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地理的要因により経営の大幅な黒字化は見込めない状況にある。平成28年度末で簡易水道事業を廃止し上水道事業へ経営統合を予定している。簡易水道事業の経営は上水道事業よりも厳しい状況があるため料金改定も視野に検討して行く必要があるが、高齢化率が３０％を超え年金生活者も多いことから大幅な料金改定は現実的ではない。公営企業会計に移行することで新たに減価償却費等も発生してくることから、その費用を捻出する課題も出てきている。水道施設の統合、廃止を検討し効率化を図っていくが、他会計の繰入金に頼らざるを得ない状況にある。</t>
    <phoneticPr fontId="4"/>
  </si>
  <si>
    <t>道路改良時に管路の更新等を行ってきたため現在40年を経過している管路は無いが、4年後位から耐用年数を超えるものも発生してくる。平成29年4月1日から水道事業への経営統合を予定しているため経営統合後に計画的な更新を行っていく必要がある。</t>
    <phoneticPr fontId="4"/>
  </si>
  <si>
    <t>人口減少及び節約思考により年々使用料収入が減少しており、料金回収率は全国、類似団体平均より高いものの経営は厳しい状況にある。集落が点在しているためそれらを繋ぐ管路の整備に多額の投資をしてきた経緯があり債務残高は類似団体よりも高い状況にある。人口減少に伴う使用水量の減少により施設利用率は全国、類似団体平均よりも低い。有収率は本管からの漏水が例年より多く発生したため全国、類似団体平均よりも低い状況にある。給水原価は全国、類似団体平均よりも下回っている。</t>
    <rPh sb="162" eb="164">
      <t>ホンカン</t>
    </rPh>
    <rPh sb="167" eb="169">
      <t>ロウスイ</t>
    </rPh>
    <rPh sb="170" eb="172">
      <t>レイネン</t>
    </rPh>
    <rPh sb="174" eb="175">
      <t>オオ</t>
    </rPh>
    <rPh sb="176" eb="178">
      <t>ハッセイ</t>
    </rPh>
    <rPh sb="194" eb="195">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</si>
</sst>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2.5499999999999998</c:v>
                </c:pt>
                <c:pt idx="1">
                  <c:v>2.14</c:v>
                </c:pt>
                <c:pt idx="2">
                  <c:v>1.18</c:v>
                </c:pt>
                <c:pt idx="3" formatCode="#,##0.00;&quot;△&quot;#,##0.00">
                  <c:v>0</c:v>
                </c:pt>
                <c:pt idx="4">
                  <c:v>7.0000000000000007E-2</c:v>
                </c:pt>
              </c:numCache>
            </c:numRef>
          </c:val>
        </c:ser>
        <c:dLbls>
          <c:showLegendKey val="0"/>
          <c:showVal val="0"/>
          <c:showCatName val="0"/>
          <c:showSerName val="0"/>
          <c:showPercent val="0"/>
          <c:showBubbleSize val="0"/>
        </c:dLbls>
        <c:gapWidth val="150"/>
        <c:axId val="188136880"/>
        <c:axId val="12035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88136880"/>
        <c:axId val="120357528"/>
      </c:lineChart>
      <c:dateAx>
        <c:axId val="188136880"/>
        <c:scaling>
          <c:orientation val="minMax"/>
        </c:scaling>
        <c:delete val="1"/>
        <c:axPos val="b"/>
        <c:numFmt formatCode="ge" sourceLinked="1"/>
        <c:majorTickMark val="none"/>
        <c:minorTickMark val="none"/>
        <c:tickLblPos val="none"/>
        <c:crossAx val="120357528"/>
        <c:crosses val="autoZero"/>
        <c:auto val="1"/>
        <c:lblOffset val="100"/>
        <c:baseTimeUnit val="years"/>
      </c:dateAx>
      <c:valAx>
        <c:axId val="1203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3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41.91</c:v>
                </c:pt>
                <c:pt idx="1">
                  <c:v>40.53</c:v>
                </c:pt>
                <c:pt idx="2">
                  <c:v>38.81</c:v>
                </c:pt>
                <c:pt idx="3">
                  <c:v>36.82</c:v>
                </c:pt>
                <c:pt idx="4">
                  <c:v>48.88</c:v>
                </c:pt>
              </c:numCache>
            </c:numRef>
          </c:val>
        </c:ser>
        <c:dLbls>
          <c:showLegendKey val="0"/>
          <c:showVal val="0"/>
          <c:showCatName val="0"/>
          <c:showSerName val="0"/>
          <c:showPercent val="0"/>
          <c:showBubbleSize val="0"/>
        </c:dLbls>
        <c:gapWidth val="150"/>
        <c:axId val="188235672"/>
        <c:axId val="1882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88235672"/>
        <c:axId val="188236064"/>
      </c:lineChart>
      <c:dateAx>
        <c:axId val="188235672"/>
        <c:scaling>
          <c:orientation val="minMax"/>
        </c:scaling>
        <c:delete val="1"/>
        <c:axPos val="b"/>
        <c:numFmt formatCode="ge" sourceLinked="1"/>
        <c:majorTickMark val="none"/>
        <c:minorTickMark val="none"/>
        <c:tickLblPos val="none"/>
        <c:crossAx val="188236064"/>
        <c:crosses val="autoZero"/>
        <c:auto val="1"/>
        <c:lblOffset val="100"/>
        <c:baseTimeUnit val="years"/>
      </c:dateAx>
      <c:valAx>
        <c:axId val="1882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3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c:v>
                </c:pt>
                <c:pt idx="1">
                  <c:v>88.97</c:v>
                </c:pt>
                <c:pt idx="2">
                  <c:v>87.59</c:v>
                </c:pt>
                <c:pt idx="3">
                  <c:v>90.48</c:v>
                </c:pt>
                <c:pt idx="4">
                  <c:v>66.7</c:v>
                </c:pt>
              </c:numCache>
            </c:numRef>
          </c:val>
        </c:ser>
        <c:dLbls>
          <c:showLegendKey val="0"/>
          <c:showVal val="0"/>
          <c:showCatName val="0"/>
          <c:showSerName val="0"/>
          <c:showPercent val="0"/>
          <c:showBubbleSize val="0"/>
        </c:dLbls>
        <c:gapWidth val="150"/>
        <c:axId val="188237240"/>
        <c:axId val="188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88237240"/>
        <c:axId val="188237632"/>
      </c:lineChart>
      <c:dateAx>
        <c:axId val="188237240"/>
        <c:scaling>
          <c:orientation val="minMax"/>
        </c:scaling>
        <c:delete val="1"/>
        <c:axPos val="b"/>
        <c:numFmt formatCode="ge" sourceLinked="1"/>
        <c:majorTickMark val="none"/>
        <c:minorTickMark val="none"/>
        <c:tickLblPos val="none"/>
        <c:crossAx val="188237632"/>
        <c:crosses val="autoZero"/>
        <c:auto val="1"/>
        <c:lblOffset val="100"/>
        <c:baseTimeUnit val="years"/>
      </c:dateAx>
      <c:valAx>
        <c:axId val="188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3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87.83</c:v>
                </c:pt>
                <c:pt idx="1">
                  <c:v>87.58</c:v>
                </c:pt>
                <c:pt idx="2">
                  <c:v>86.19</c:v>
                </c:pt>
                <c:pt idx="3">
                  <c:v>81.16</c:v>
                </c:pt>
                <c:pt idx="4">
                  <c:v>79.91</c:v>
                </c:pt>
              </c:numCache>
            </c:numRef>
          </c:val>
        </c:ser>
        <c:dLbls>
          <c:showLegendKey val="0"/>
          <c:showVal val="0"/>
          <c:showCatName val="0"/>
          <c:showSerName val="0"/>
          <c:showPercent val="0"/>
          <c:showBubbleSize val="0"/>
        </c:dLbls>
        <c:gapWidth val="150"/>
        <c:axId val="187922400"/>
        <c:axId val="1879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87922400"/>
        <c:axId val="187922784"/>
      </c:lineChart>
      <c:dateAx>
        <c:axId val="187922400"/>
        <c:scaling>
          <c:orientation val="minMax"/>
        </c:scaling>
        <c:delete val="1"/>
        <c:axPos val="b"/>
        <c:numFmt formatCode="ge" sourceLinked="1"/>
        <c:majorTickMark val="none"/>
        <c:minorTickMark val="none"/>
        <c:tickLblPos val="none"/>
        <c:crossAx val="187922784"/>
        <c:crosses val="autoZero"/>
        <c:auto val="1"/>
        <c:lblOffset val="100"/>
        <c:baseTimeUnit val="years"/>
      </c:dateAx>
      <c:valAx>
        <c:axId val="1879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981928"/>
        <c:axId val="1879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981928"/>
        <c:axId val="187990504"/>
      </c:lineChart>
      <c:dateAx>
        <c:axId val="187981928"/>
        <c:scaling>
          <c:orientation val="minMax"/>
        </c:scaling>
        <c:delete val="1"/>
        <c:axPos val="b"/>
        <c:numFmt formatCode="ge" sourceLinked="1"/>
        <c:majorTickMark val="none"/>
        <c:minorTickMark val="none"/>
        <c:tickLblPos val="none"/>
        <c:crossAx val="187990504"/>
        <c:crosses val="autoZero"/>
        <c:auto val="1"/>
        <c:lblOffset val="100"/>
        <c:baseTimeUnit val="years"/>
      </c:dateAx>
      <c:valAx>
        <c:axId val="1879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8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122096"/>
        <c:axId val="18806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122096"/>
        <c:axId val="188061584"/>
      </c:lineChart>
      <c:dateAx>
        <c:axId val="188122096"/>
        <c:scaling>
          <c:orientation val="minMax"/>
        </c:scaling>
        <c:delete val="1"/>
        <c:axPos val="b"/>
        <c:numFmt formatCode="ge" sourceLinked="1"/>
        <c:majorTickMark val="none"/>
        <c:minorTickMark val="none"/>
        <c:tickLblPos val="none"/>
        <c:crossAx val="188061584"/>
        <c:crosses val="autoZero"/>
        <c:auto val="1"/>
        <c:lblOffset val="100"/>
        <c:baseTimeUnit val="years"/>
      </c:dateAx>
      <c:valAx>
        <c:axId val="18806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062760"/>
        <c:axId val="18806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062760"/>
        <c:axId val="188063152"/>
      </c:lineChart>
      <c:dateAx>
        <c:axId val="188062760"/>
        <c:scaling>
          <c:orientation val="minMax"/>
        </c:scaling>
        <c:delete val="1"/>
        <c:axPos val="b"/>
        <c:numFmt formatCode="ge" sourceLinked="1"/>
        <c:majorTickMark val="none"/>
        <c:minorTickMark val="none"/>
        <c:tickLblPos val="none"/>
        <c:crossAx val="188063152"/>
        <c:crosses val="autoZero"/>
        <c:auto val="1"/>
        <c:lblOffset val="100"/>
        <c:baseTimeUnit val="years"/>
      </c:dateAx>
      <c:valAx>
        <c:axId val="18806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064328"/>
        <c:axId val="18806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064328"/>
        <c:axId val="188064720"/>
      </c:lineChart>
      <c:dateAx>
        <c:axId val="188064328"/>
        <c:scaling>
          <c:orientation val="minMax"/>
        </c:scaling>
        <c:delete val="1"/>
        <c:axPos val="b"/>
        <c:numFmt formatCode="ge" sourceLinked="1"/>
        <c:majorTickMark val="none"/>
        <c:minorTickMark val="none"/>
        <c:tickLblPos val="none"/>
        <c:crossAx val="188064720"/>
        <c:crosses val="autoZero"/>
        <c:auto val="1"/>
        <c:lblOffset val="100"/>
        <c:baseTimeUnit val="years"/>
      </c:dateAx>
      <c:valAx>
        <c:axId val="18806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1201.3900000000001</c:v>
                </c:pt>
                <c:pt idx="1">
                  <c:v>1226.8800000000001</c:v>
                </c:pt>
                <c:pt idx="2">
                  <c:v>1284.75</c:v>
                </c:pt>
                <c:pt idx="3">
                  <c:v>1214.67</c:v>
                </c:pt>
                <c:pt idx="4">
                  <c:v>1150.74</c:v>
                </c:pt>
              </c:numCache>
            </c:numRef>
          </c:val>
        </c:ser>
        <c:dLbls>
          <c:showLegendKey val="0"/>
          <c:showVal val="0"/>
          <c:showCatName val="0"/>
          <c:showSerName val="0"/>
          <c:showPercent val="0"/>
          <c:showBubbleSize val="0"/>
        </c:dLbls>
        <c:gapWidth val="150"/>
        <c:axId val="188457408"/>
        <c:axId val="18845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88457408"/>
        <c:axId val="188457800"/>
      </c:lineChart>
      <c:dateAx>
        <c:axId val="188457408"/>
        <c:scaling>
          <c:orientation val="minMax"/>
        </c:scaling>
        <c:delete val="1"/>
        <c:axPos val="b"/>
        <c:numFmt formatCode="ge" sourceLinked="1"/>
        <c:majorTickMark val="none"/>
        <c:minorTickMark val="none"/>
        <c:tickLblPos val="none"/>
        <c:crossAx val="188457800"/>
        <c:crosses val="autoZero"/>
        <c:auto val="1"/>
        <c:lblOffset val="100"/>
        <c:baseTimeUnit val="years"/>
      </c:dateAx>
      <c:valAx>
        <c:axId val="18845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76.260000000000005</c:v>
                </c:pt>
                <c:pt idx="1">
                  <c:v>75.33</c:v>
                </c:pt>
                <c:pt idx="2">
                  <c:v>69.849999999999994</c:v>
                </c:pt>
                <c:pt idx="3">
                  <c:v>66.45</c:v>
                </c:pt>
                <c:pt idx="4">
                  <c:v>65.08</c:v>
                </c:pt>
              </c:numCache>
            </c:numRef>
          </c:val>
        </c:ser>
        <c:dLbls>
          <c:showLegendKey val="0"/>
          <c:showVal val="0"/>
          <c:showCatName val="0"/>
          <c:showSerName val="0"/>
          <c:showPercent val="0"/>
          <c:showBubbleSize val="0"/>
        </c:dLbls>
        <c:gapWidth val="150"/>
        <c:axId val="188458976"/>
        <c:axId val="18845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88458976"/>
        <c:axId val="188459368"/>
      </c:lineChart>
      <c:dateAx>
        <c:axId val="188458976"/>
        <c:scaling>
          <c:orientation val="minMax"/>
        </c:scaling>
        <c:delete val="1"/>
        <c:axPos val="b"/>
        <c:numFmt formatCode="ge" sourceLinked="1"/>
        <c:majorTickMark val="none"/>
        <c:minorTickMark val="none"/>
        <c:tickLblPos val="none"/>
        <c:crossAx val="188459368"/>
        <c:crosses val="autoZero"/>
        <c:auto val="1"/>
        <c:lblOffset val="100"/>
        <c:baseTimeUnit val="years"/>
      </c:dateAx>
      <c:valAx>
        <c:axId val="18845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275.72000000000003</c:v>
                </c:pt>
                <c:pt idx="1">
                  <c:v>287.11</c:v>
                </c:pt>
                <c:pt idx="2">
                  <c:v>310.39</c:v>
                </c:pt>
                <c:pt idx="3">
                  <c:v>336.51</c:v>
                </c:pt>
                <c:pt idx="4">
                  <c:v>348.7</c:v>
                </c:pt>
              </c:numCache>
            </c:numRef>
          </c:val>
        </c:ser>
        <c:dLbls>
          <c:showLegendKey val="0"/>
          <c:showVal val="0"/>
          <c:showCatName val="0"/>
          <c:showSerName val="0"/>
          <c:showPercent val="0"/>
          <c:showBubbleSize val="0"/>
        </c:dLbls>
        <c:gapWidth val="150"/>
        <c:axId val="188460544"/>
        <c:axId val="1882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88460544"/>
        <c:axId val="188234496"/>
      </c:lineChart>
      <c:dateAx>
        <c:axId val="188460544"/>
        <c:scaling>
          <c:orientation val="minMax"/>
        </c:scaling>
        <c:delete val="1"/>
        <c:axPos val="b"/>
        <c:numFmt formatCode="ge" sourceLinked="1"/>
        <c:majorTickMark val="none"/>
        <c:minorTickMark val="none"/>
        <c:tickLblPos val="none"/>
        <c:crossAx val="188234496"/>
        <c:crosses val="autoZero"/>
        <c:auto val="1"/>
        <c:lblOffset val="100"/>
        <c:baseTimeUnit val="years"/>
      </c:dateAx>
      <c:valAx>
        <c:axId val="1882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37" sqref="BJ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山形県　最上町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9251</v>
      </c>
      <c r="AJ8" s="55"/>
      <c r="AK8" s="55"/>
      <c r="AL8" s="55"/>
      <c r="AM8" s="55"/>
      <c r="AN8" s="55"/>
      <c r="AO8" s="55"/>
      <c r="AP8" s="56"/>
      <c r="AQ8" s="46">
        <f>データ!R6</f>
        <v>330.37</v>
      </c>
      <c r="AR8" s="46"/>
      <c r="AS8" s="46"/>
      <c r="AT8" s="46"/>
      <c r="AU8" s="46"/>
      <c r="AV8" s="46"/>
      <c r="AW8" s="46"/>
      <c r="AX8" s="46"/>
      <c r="AY8" s="46">
        <f>データ!S6</f>
        <v>28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49.22</v>
      </c>
      <c r="S10" s="46"/>
      <c r="T10" s="46"/>
      <c r="U10" s="46"/>
      <c r="V10" s="46"/>
      <c r="W10" s="46"/>
      <c r="X10" s="46"/>
      <c r="Y10" s="46"/>
      <c r="Z10" s="80">
        <f>データ!P6</f>
        <v>4480</v>
      </c>
      <c r="AA10" s="80"/>
      <c r="AB10" s="80"/>
      <c r="AC10" s="80"/>
      <c r="AD10" s="80"/>
      <c r="AE10" s="80"/>
      <c r="AF10" s="80"/>
      <c r="AG10" s="80"/>
      <c r="AH10" s="2"/>
      <c r="AI10" s="80">
        <f>データ!T6</f>
        <v>4502</v>
      </c>
      <c r="AJ10" s="80"/>
      <c r="AK10" s="80"/>
      <c r="AL10" s="80"/>
      <c r="AM10" s="80"/>
      <c r="AN10" s="80"/>
      <c r="AO10" s="80"/>
      <c r="AP10" s="80"/>
      <c r="AQ10" s="46">
        <f>データ!U6</f>
        <v>12.54</v>
      </c>
      <c r="AR10" s="46"/>
      <c r="AS10" s="46"/>
      <c r="AT10" s="46"/>
      <c r="AU10" s="46"/>
      <c r="AV10" s="46"/>
      <c r="AW10" s="46"/>
      <c r="AX10" s="46"/>
      <c r="AY10" s="46">
        <f>データ!V6</f>
        <v>359.01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63622</v>
      </c>
      <c r="D6" s="31">
        <f t="shared" si="3"/>
        <v>47</v>
      </c>
      <c r="E6" s="31">
        <f t="shared" si="3"/>
        <v>1</v>
      </c>
      <c r="F6" s="31">
        <f t="shared" si="3"/>
        <v>0</v>
      </c>
      <c r="G6" s="31">
        <f t="shared" si="3"/>
        <v>0</v>
      </c>
      <c r="H6" s="31" t="str">
        <f t="shared" si="3"/>
        <v>山形県　最上町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49.22</v>
      </c>
      <c r="P6" s="32">
        <f t="shared" si="3"/>
        <v>4480</v>
      </c>
      <c r="Q6" s="32">
        <f t="shared" si="3"/>
        <v>9251</v>
      </c>
      <c r="R6" s="32">
        <f t="shared" si="3"/>
        <v>330.37</v>
      </c>
      <c r="S6" s="32">
        <f t="shared" si="3"/>
        <v>28</v>
      </c>
      <c r="T6" s="32">
        <f t="shared" si="3"/>
        <v>4502</v>
      </c>
      <c r="U6" s="32">
        <f t="shared" si="3"/>
        <v>12.54</v>
      </c>
      <c r="V6" s="32">
        <f t="shared" si="3"/>
        <v>359.01</v>
      </c>
      <c r="W6" s="33">
        <f>IF(W7="",NA(),W7)</f>
        <v>87.83</v>
      </c>
      <c r="X6" s="33">
        <f t="shared" ref="X6:AF6" si="4">IF(X7="",NA(),X7)</f>
        <v>87.58</v>
      </c>
      <c r="Y6" s="33">
        <f t="shared" si="4"/>
        <v>86.19</v>
      </c>
      <c r="Z6" s="33">
        <f t="shared" si="4"/>
        <v>81.16</v>
      </c>
      <c r="AA6" s="33">
        <f t="shared" si="4"/>
        <v>79.91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1201.3900000000001</v>
      </c>
      <c r="BE6" s="33">
        <f t="shared" ref="BE6:BM6" si="7">IF(BE7="",NA(),BE7)</f>
        <v>1226.8800000000001</v>
      </c>
      <c r="BF6" s="33">
        <f t="shared" si="7"/>
        <v>1284.75</v>
      </c>
      <c r="BG6" s="33">
        <f t="shared" si="7"/>
        <v>1214.67</v>
      </c>
      <c r="BH6" s="33">
        <f t="shared" si="7"/>
        <v>1150.74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76.260000000000005</v>
      </c>
      <c r="BP6" s="33">
        <f t="shared" ref="BP6:BX6" si="8">IF(BP7="",NA(),BP7)</f>
        <v>75.33</v>
      </c>
      <c r="BQ6" s="33">
        <f t="shared" si="8"/>
        <v>69.849999999999994</v>
      </c>
      <c r="BR6" s="33">
        <f t="shared" si="8"/>
        <v>66.45</v>
      </c>
      <c r="BS6" s="33">
        <f t="shared" si="8"/>
        <v>65.08</v>
      </c>
      <c r="BT6" s="33">
        <f t="shared" si="8"/>
        <v>56.46</v>
      </c>
      <c r="BU6" s="33">
        <f t="shared" si="8"/>
        <v>19.77</v>
      </c>
      <c r="BV6" s="33">
        <f t="shared" si="8"/>
        <v>34.25</v>
      </c>
      <c r="BW6" s="33">
        <f t="shared" si="8"/>
        <v>46.48</v>
      </c>
      <c r="BX6" s="33">
        <f t="shared" si="8"/>
        <v>40.6</v>
      </c>
      <c r="BY6" s="32" t="str">
        <f>IF(BY7="","",IF(BY7="-","【-】","【"&amp;SUBSTITUTE(TEXT(BY7,"#,##0.00"),"-","△")&amp;"】"))</f>
        <v>【33.35】</v>
      </c>
      <c r="BZ6" s="33">
        <f>IF(BZ7="",NA(),BZ7)</f>
        <v>275.72000000000003</v>
      </c>
      <c r="CA6" s="33">
        <f t="shared" ref="CA6:CI6" si="9">IF(CA7="",NA(),CA7)</f>
        <v>287.11</v>
      </c>
      <c r="CB6" s="33">
        <f t="shared" si="9"/>
        <v>310.39</v>
      </c>
      <c r="CC6" s="33">
        <f t="shared" si="9"/>
        <v>336.51</v>
      </c>
      <c r="CD6" s="33">
        <f t="shared" si="9"/>
        <v>348.7</v>
      </c>
      <c r="CE6" s="33">
        <f t="shared" si="9"/>
        <v>306.49</v>
      </c>
      <c r="CF6" s="33">
        <f t="shared" si="9"/>
        <v>878.73</v>
      </c>
      <c r="CG6" s="33">
        <f t="shared" si="9"/>
        <v>501.18</v>
      </c>
      <c r="CH6" s="33">
        <f t="shared" si="9"/>
        <v>376.61</v>
      </c>
      <c r="CI6" s="33">
        <f t="shared" si="9"/>
        <v>440.03</v>
      </c>
      <c r="CJ6" s="32" t="str">
        <f>IF(CJ7="","",IF(CJ7="-","【-】","【"&amp;SUBSTITUTE(TEXT(CJ7,"#,##0.00"),"-","△")&amp;"】"))</f>
        <v>【524.69】</v>
      </c>
      <c r="CK6" s="33">
        <f>IF(CK7="",NA(),CK7)</f>
        <v>41.91</v>
      </c>
      <c r="CL6" s="33">
        <f t="shared" ref="CL6:CT6" si="10">IF(CL7="",NA(),CL7)</f>
        <v>40.53</v>
      </c>
      <c r="CM6" s="33">
        <f t="shared" si="10"/>
        <v>38.81</v>
      </c>
      <c r="CN6" s="33">
        <f t="shared" si="10"/>
        <v>36.82</v>
      </c>
      <c r="CO6" s="33">
        <f t="shared" si="10"/>
        <v>48.88</v>
      </c>
      <c r="CP6" s="33">
        <f t="shared" si="10"/>
        <v>58.25</v>
      </c>
      <c r="CQ6" s="33">
        <f t="shared" si="10"/>
        <v>57.17</v>
      </c>
      <c r="CR6" s="33">
        <f t="shared" si="10"/>
        <v>57.55</v>
      </c>
      <c r="CS6" s="33">
        <f t="shared" si="10"/>
        <v>57.43</v>
      </c>
      <c r="CT6" s="33">
        <f t="shared" si="10"/>
        <v>57.29</v>
      </c>
      <c r="CU6" s="32" t="str">
        <f>IF(CU7="","",IF(CU7="-","【-】","【"&amp;SUBSTITUTE(TEXT(CU7,"#,##0.00"),"-","△")&amp;"】"))</f>
        <v>【57.58】</v>
      </c>
      <c r="CV6" s="33">
        <f>IF(CV7="",NA(),CV7)</f>
        <v>88.8</v>
      </c>
      <c r="CW6" s="33">
        <f t="shared" ref="CW6:DE6" si="11">IF(CW7="",NA(),CW7)</f>
        <v>88.97</v>
      </c>
      <c r="CX6" s="33">
        <f t="shared" si="11"/>
        <v>87.59</v>
      </c>
      <c r="CY6" s="33">
        <f t="shared" si="11"/>
        <v>90.48</v>
      </c>
      <c r="CZ6" s="33">
        <f t="shared" si="11"/>
        <v>66.7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2.5499999999999998</v>
      </c>
      <c r="ED6" s="33">
        <f t="shared" ref="ED6:EL6" si="14">IF(ED7="",NA(),ED7)</f>
        <v>2.14</v>
      </c>
      <c r="EE6" s="33">
        <f t="shared" si="14"/>
        <v>1.18</v>
      </c>
      <c r="EF6" s="32">
        <f t="shared" si="14"/>
        <v>0</v>
      </c>
      <c r="EG6" s="33">
        <f t="shared" si="14"/>
        <v>7.0000000000000007E-2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63622</v>
      </c>
      <c r="D7" s="35">
        <v>47</v>
      </c>
      <c r="E7" s="35">
        <v>1</v>
      </c>
      <c r="F7" s="35">
        <v>0</v>
      </c>
      <c r="G7" s="35">
        <v>0</v>
      </c>
      <c r="H7" s="35" t="s">
        <v>93</v>
      </c>
      <c r="I7" s="35" t="s">
        <v>94</v>
      </c>
      <c r="J7" s="35" t="s">
        <v>95</v>
      </c>
      <c r="K7" s="35" t="s">
        <v>96</v>
      </c>
      <c r="L7" s="35" t="s">
        <v>97</v>
      </c>
      <c r="M7" s="36" t="s">
        <v>98</v>
      </c>
      <c r="N7" s="36" t="s">
        <v>99</v>
      </c>
      <c r="O7" s="36">
        <v>49.22</v>
      </c>
      <c r="P7" s="36">
        <v>4480</v>
      </c>
      <c r="Q7" s="36">
        <v>9251</v>
      </c>
      <c r="R7" s="36">
        <v>330.37</v>
      </c>
      <c r="S7" s="36">
        <v>28</v>
      </c>
      <c r="T7" s="36">
        <v>4502</v>
      </c>
      <c r="U7" s="36">
        <v>12.54</v>
      </c>
      <c r="V7" s="36">
        <v>359.01</v>
      </c>
      <c r="W7" s="36">
        <v>87.83</v>
      </c>
      <c r="X7" s="36">
        <v>87.58</v>
      </c>
      <c r="Y7" s="36">
        <v>86.19</v>
      </c>
      <c r="Z7" s="36">
        <v>81.16</v>
      </c>
      <c r="AA7" s="36">
        <v>79.91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1201.3900000000001</v>
      </c>
      <c r="BE7" s="36">
        <v>1226.8800000000001</v>
      </c>
      <c r="BF7" s="36">
        <v>1284.75</v>
      </c>
      <c r="BG7" s="36">
        <v>1214.67</v>
      </c>
      <c r="BH7" s="36">
        <v>1150.74</v>
      </c>
      <c r="BI7" s="36">
        <v>1124.6400000000001</v>
      </c>
      <c r="BJ7" s="36">
        <v>1108.26</v>
      </c>
      <c r="BK7" s="36">
        <v>1113.76</v>
      </c>
      <c r="BL7" s="36">
        <v>1125.69</v>
      </c>
      <c r="BM7" s="36">
        <v>1134.67</v>
      </c>
      <c r="BN7" s="36">
        <v>1242.9000000000001</v>
      </c>
      <c r="BO7" s="36">
        <v>76.260000000000005</v>
      </c>
      <c r="BP7" s="36">
        <v>75.33</v>
      </c>
      <c r="BQ7" s="36">
        <v>69.849999999999994</v>
      </c>
      <c r="BR7" s="36">
        <v>66.45</v>
      </c>
      <c r="BS7" s="36">
        <v>65.08</v>
      </c>
      <c r="BT7" s="36">
        <v>56.46</v>
      </c>
      <c r="BU7" s="36">
        <v>19.77</v>
      </c>
      <c r="BV7" s="36">
        <v>34.25</v>
      </c>
      <c r="BW7" s="36">
        <v>46.48</v>
      </c>
      <c r="BX7" s="36">
        <v>40.6</v>
      </c>
      <c r="BY7" s="36">
        <v>33.35</v>
      </c>
      <c r="BZ7" s="36">
        <v>275.72000000000003</v>
      </c>
      <c r="CA7" s="36">
        <v>287.11</v>
      </c>
      <c r="CB7" s="36">
        <v>310.39</v>
      </c>
      <c r="CC7" s="36">
        <v>336.51</v>
      </c>
      <c r="CD7" s="36">
        <v>348.7</v>
      </c>
      <c r="CE7" s="36">
        <v>306.49</v>
      </c>
      <c r="CF7" s="36">
        <v>878.73</v>
      </c>
      <c r="CG7" s="36">
        <v>501.18</v>
      </c>
      <c r="CH7" s="36">
        <v>376.61</v>
      </c>
      <c r="CI7" s="36">
        <v>440.03</v>
      </c>
      <c r="CJ7" s="36">
        <v>524.69000000000005</v>
      </c>
      <c r="CK7" s="36">
        <v>41.91</v>
      </c>
      <c r="CL7" s="36">
        <v>40.53</v>
      </c>
      <c r="CM7" s="36">
        <v>38.81</v>
      </c>
      <c r="CN7" s="36">
        <v>36.82</v>
      </c>
      <c r="CO7" s="36">
        <v>48.88</v>
      </c>
      <c r="CP7" s="36">
        <v>58.25</v>
      </c>
      <c r="CQ7" s="36">
        <v>57.17</v>
      </c>
      <c r="CR7" s="36">
        <v>57.55</v>
      </c>
      <c r="CS7" s="36">
        <v>57.43</v>
      </c>
      <c r="CT7" s="36">
        <v>57.29</v>
      </c>
      <c r="CU7" s="36">
        <v>57.58</v>
      </c>
      <c r="CV7" s="36">
        <v>88.8</v>
      </c>
      <c r="CW7" s="36">
        <v>88.97</v>
      </c>
      <c r="CX7" s="36">
        <v>87.59</v>
      </c>
      <c r="CY7" s="36">
        <v>90.48</v>
      </c>
      <c r="CZ7" s="36">
        <v>66.7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2.5499999999999998</v>
      </c>
      <c r="ED7" s="36">
        <v>2.14</v>
      </c>
      <c r="EE7" s="36">
        <v>1.18</v>
      </c>
      <c r="EF7" s="36">
        <v>0</v>
      </c>
      <c r="EG7" s="36">
        <v>7.0000000000000007E-2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H2806-22</cp:lastModifiedBy>
  <dcterms:created xsi:type="dcterms:W3CDTF">2016-12-02T02:16:08Z</dcterms:created>
  <dcterms:modified xsi:type="dcterms:W3CDTF">2017-02-06T05:21:46Z</dcterms:modified>
  <cp:category/>
</cp:coreProperties>
</file>