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koyama218.EADPC120\Desktop\"/>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<sst xmlns="http://schemas.openxmlformats.org/spreadsheetml/2006/main" count="218" uniqueCount="108">
  <si>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</si>
  <si>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</si>
  <si>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</si>
  <si>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</si>
  <si>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</si>
  <si>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</si>
  <si>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</si>
  <si>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</si>
  <si>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</si>
  <si>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</si>
  <si>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</si>
  <si>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</si>
  <si>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</si>
  <si>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</si>
  <si>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</si>
  <si>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</si>
  <si>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</si>
  <si>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</si>
  <si>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</si>
  <si>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</si>
  <si>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</si>
  <si>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</si>
  <si>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</si>
  <si>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</si>
  <si>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</si>
  <si>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</si>
  <si>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</si>
  <si>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</si>
  <si>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</si>
  <si>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</si>
  <si>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</si>
  <si>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</si>
  <si>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</si>
  <si>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</si>
  <si>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</si>
  <si>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</si>
  <si>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</si>
  <si>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</si>
  <si>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</si>
  <si>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</si>
  <si>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</si>
  <si>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</si>
  <si>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</si>
  <si>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</si>
  <si>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</si>
  <si>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</si>
  <si>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</si>
  <si>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</si>
  <si>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</si>
  <si>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</si>
  <si>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</si>
  <si>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</si>
  <si>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</si>
  <si>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</si>
  <si>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</si>
  <si>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</si>
  <si>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</si>
  <si>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</si>
  <si>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</si>
  <si>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</si>
  <si>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</si>
  <si>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</si>
  <si>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</si>
  <si>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</si>
  <si>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</si>
  <si>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</si>
  <si>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</si>
  <si>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</si>
  <si>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</si>
  <si>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</si>
  <si>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</si>
  <si>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</si>
  <si>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</si>
  <si>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</si>
  <si>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</si>
  <si>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</si>
  <si>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</si>
  <si>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</si>
  <si>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</si>
  <si>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</si>
  <si>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</si>
  <si>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</si>
  <si>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</si>
  <si>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</si>
  <si>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</si>
  <si>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</si>
  <si>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</si>
  <si>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</si>
  <si>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</si>
  <si>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</si>
  <si>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</si>
  <si>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</si>
  <si>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</si>
  <si>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大蔵村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</si>
  <si>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</si>
  <si>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</si>
  <si>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</si>
  <si>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</si>
  <si>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</si>
  <si>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</si>
  <si>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</si>
  <si>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</si>
  <si>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</si>
  <si>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</si>
  <si>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</si>
  <si>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大蔵村の水道は地理・地形的な要件により、給水人口に対し施設等の建設費や維持管理費が高くなっているため財源確保が重要となる。また、将来の水需要を見通し適切な設備更新が必要となる。</t>
    <rPh sb="1" eb="4">
      <t>オオクラムラ</t>
    </rPh>
    <rPh sb="5" eb="7">
      <t>スイドウ</t>
    </rPh>
    <rPh sb="8" eb="9">
      <t>チ</t>
    </rPh>
    <rPh sb="9" eb="10">
      <t>リ</t>
    </rPh>
    <rPh sb="11" eb="14">
      <t>チケイテキ</t>
    </rPh>
    <rPh sb="15" eb="17">
      <t>ヨウケン</t>
    </rPh>
    <rPh sb="21" eb="23">
      <t>キュウスイ</t>
    </rPh>
    <rPh sb="23" eb="25">
      <t>ジンコウ</t>
    </rPh>
    <rPh sb="26" eb="27">
      <t>タイ</t>
    </rPh>
    <rPh sb="28" eb="31">
      <t>シセツトウ</t>
    </rPh>
    <rPh sb="32" eb="34">
      <t>ケンセツ</t>
    </rPh>
    <rPh sb="51" eb="53">
      <t>ザイゲン</t>
    </rPh>
    <rPh sb="53" eb="55">
      <t>カクホ</t>
    </rPh>
    <rPh sb="56" eb="58">
      <t>ジュウヨウ</t>
    </rPh>
    <rPh sb="65" eb="67">
      <t>ショウライ</t>
    </rPh>
    <rPh sb="68" eb="69">
      <t>ミズ</t>
    </rPh>
    <rPh sb="69" eb="71">
      <t>ジュヨウ</t>
    </rPh>
    <rPh sb="72" eb="74">
      <t>ミトオ</t>
    </rPh>
    <rPh sb="75" eb="77">
      <t>テキセツ</t>
    </rPh>
    <rPh sb="78" eb="80">
      <t>セツビ</t>
    </rPh>
    <rPh sb="80" eb="82">
      <t>コウシン</t>
    </rPh>
    <rPh sb="83" eb="85">
      <t>ヒツヨウ</t>
    </rPh>
    <phoneticPr fontId="4"/>
  </si>
  <si>
    <t>　大部分の施設が建設から相当な年数を経過している。ほとんどの石綿管については、これまでの事業により布設替えを実施している。しかし、塩ビ管については未着手の状況であり、最近起きている漏水は残った石綿管と老朽化した塩ビ管や古い仕切り弁が原因である場合が多いため、計画的な更新を検討していかなければならない。</t>
    <rPh sb="1" eb="4">
      <t>ダイブブン</t>
    </rPh>
    <rPh sb="5" eb="7">
      <t>シセツ</t>
    </rPh>
    <rPh sb="8" eb="10">
      <t>ケンセツ</t>
    </rPh>
    <rPh sb="12" eb="14">
      <t>ソウトウ</t>
    </rPh>
    <rPh sb="15" eb="17">
      <t>ネンスウ</t>
    </rPh>
    <rPh sb="18" eb="20">
      <t>ケイカ</t>
    </rPh>
    <rPh sb="30" eb="32">
      <t>セキメン</t>
    </rPh>
    <rPh sb="32" eb="33">
      <t>カン</t>
    </rPh>
    <rPh sb="44" eb="46">
      <t>ジギョウ</t>
    </rPh>
    <rPh sb="49" eb="51">
      <t>フセツ</t>
    </rPh>
    <rPh sb="51" eb="52">
      <t>カ</t>
    </rPh>
    <rPh sb="54" eb="56">
      <t>ジッシ</t>
    </rPh>
    <rPh sb="65" eb="66">
      <t>エン</t>
    </rPh>
    <rPh sb="67" eb="68">
      <t>カン</t>
    </rPh>
    <rPh sb="73" eb="76">
      <t>ミチャクシュ</t>
    </rPh>
    <rPh sb="77" eb="79">
      <t>ジョウキョウ</t>
    </rPh>
    <rPh sb="83" eb="85">
      <t>サイキン</t>
    </rPh>
    <rPh sb="85" eb="86">
      <t>オ</t>
    </rPh>
    <rPh sb="90" eb="92">
      <t>ロウスイ</t>
    </rPh>
    <rPh sb="93" eb="94">
      <t>ノコ</t>
    </rPh>
    <rPh sb="96" eb="98">
      <t>セキメン</t>
    </rPh>
    <rPh sb="98" eb="99">
      <t>カン</t>
    </rPh>
    <rPh sb="100" eb="102">
      <t>ロウキュウ</t>
    </rPh>
    <rPh sb="102" eb="103">
      <t>カ</t>
    </rPh>
    <rPh sb="105" eb="106">
      <t>エン</t>
    </rPh>
    <rPh sb="107" eb="108">
      <t>カン</t>
    </rPh>
    <rPh sb="109" eb="110">
      <t>フル</t>
    </rPh>
    <rPh sb="111" eb="113">
      <t>シキ</t>
    </rPh>
    <rPh sb="114" eb="115">
      <t>ベン</t>
    </rPh>
    <rPh sb="116" eb="118">
      <t>ゲンイン</t>
    </rPh>
    <rPh sb="121" eb="123">
      <t>バアイ</t>
    </rPh>
    <rPh sb="124" eb="125">
      <t>オオ</t>
    </rPh>
    <rPh sb="129" eb="132">
      <t>ケイカクテキ</t>
    </rPh>
    <rPh sb="133" eb="135">
      <t>コウシン</t>
    </rPh>
    <rPh sb="136" eb="138">
      <t>ケントウ</t>
    </rPh>
    <phoneticPr fontId="4"/>
  </si>
  <si>
    <t>①から、維持管理と施設整備のために借り入れた地方債の償還金を使用料と一般会計繰入金から７５％前後賄えている状況にある。類似団体平均値と大きな開きはないが、これからも経営改善に向けて取り組みをしていく必要がある。　　　　　　　　　　　　⑤から、給水に係る費用のうち５０％程度を料金で賄っており、近年では類似団体平均値より高いが基準外繰入に頼っている状況にある。また、給水に関する維持管理費は料金で賄えているが、地方債償還金については一部のみを補っている。そのため、維持管理費の削減や料金収入を確保していく必要がある。　　　　　　　　　　　　　　　　　　　　　　　　⑥⑦⑧から、類似団体と比較して効率的な経営となっていることがわかるが、施設利用率が類似団体平均値より高く有収率が低いため、給水される水量が収益に結びついていない。漏水が原因であるためその対策を講じる必要がある。</t>
    <rPh sb="4" eb="6">
      <t>イジ</t>
    </rPh>
    <rPh sb="6" eb="8">
      <t>カンリ</t>
    </rPh>
    <rPh sb="9" eb="11">
      <t>シセツ</t>
    </rPh>
    <rPh sb="11" eb="13">
      <t>セイビ</t>
    </rPh>
    <rPh sb="17" eb="18">
      <t>カ</t>
    </rPh>
    <rPh sb="19" eb="20">
      <t>イ</t>
    </rPh>
    <rPh sb="22" eb="25">
      <t>チホウサイ</t>
    </rPh>
    <rPh sb="26" eb="29">
      <t>ショウカンキン</t>
    </rPh>
    <rPh sb="30" eb="33">
      <t>シヨウリョウ</t>
    </rPh>
    <rPh sb="34" eb="36">
      <t>イッパン</t>
    </rPh>
    <rPh sb="36" eb="38">
      <t>カイケイ</t>
    </rPh>
    <rPh sb="38" eb="40">
      <t>クリイレ</t>
    </rPh>
    <rPh sb="40" eb="41">
      <t>キン</t>
    </rPh>
    <rPh sb="46" eb="48">
      <t>ゼンゴ</t>
    </rPh>
    <rPh sb="48" eb="49">
      <t>マカナ</t>
    </rPh>
    <rPh sb="53" eb="55">
      <t>ジョウキョウ</t>
    </rPh>
    <rPh sb="59" eb="61">
      <t>ルイジ</t>
    </rPh>
    <rPh sb="61" eb="63">
      <t>ダンタイ</t>
    </rPh>
    <rPh sb="63" eb="65">
      <t>ヘイキン</t>
    </rPh>
    <rPh sb="65" eb="66">
      <t>チ</t>
    </rPh>
    <rPh sb="67" eb="68">
      <t>オオ</t>
    </rPh>
    <rPh sb="70" eb="71">
      <t>ヒラ</t>
    </rPh>
    <rPh sb="82" eb="84">
      <t>ケイエイ</t>
    </rPh>
    <rPh sb="84" eb="86">
      <t>カイゼン</t>
    </rPh>
    <rPh sb="87" eb="88">
      <t>ム</t>
    </rPh>
    <rPh sb="90" eb="91">
      <t>ト</t>
    </rPh>
    <rPh sb="92" eb="93">
      <t>ク</t>
    </rPh>
    <rPh sb="99" eb="101">
      <t>ヒツヨウ</t>
    </rPh>
    <rPh sb="121" eb="123">
      <t>キュウスイ</t>
    </rPh>
    <rPh sb="124" eb="125">
      <t>カカ</t>
    </rPh>
    <rPh sb="126" eb="128">
      <t>ヒヨウ</t>
    </rPh>
    <rPh sb="134" eb="136">
      <t>テイド</t>
    </rPh>
    <rPh sb="137" eb="139">
      <t>リョウキン</t>
    </rPh>
    <rPh sb="140" eb="141">
      <t>マカナ</t>
    </rPh>
    <rPh sb="146" eb="148">
      <t>キンネン</t>
    </rPh>
    <rPh sb="150" eb="152">
      <t>ルイジ</t>
    </rPh>
    <rPh sb="152" eb="154">
      <t>ダンタイ</t>
    </rPh>
    <rPh sb="154" eb="156">
      <t>ヘイキン</t>
    </rPh>
    <rPh sb="156" eb="157">
      <t>チ</t>
    </rPh>
    <rPh sb="159" eb="160">
      <t>タカ</t>
    </rPh>
    <rPh sb="162" eb="164">
      <t>キジュン</t>
    </rPh>
    <rPh sb="164" eb="165">
      <t>ガイ</t>
    </rPh>
    <rPh sb="165" eb="167">
      <t>クリイレ</t>
    </rPh>
    <rPh sb="168" eb="169">
      <t>タヨ</t>
    </rPh>
    <rPh sb="173" eb="175">
      <t>ジョウキョウ</t>
    </rPh>
    <rPh sb="182" eb="184">
      <t>キュウスイ</t>
    </rPh>
    <rPh sb="185" eb="186">
      <t>カン</t>
    </rPh>
    <rPh sb="188" eb="190">
      <t>イジ</t>
    </rPh>
    <rPh sb="190" eb="193">
      <t>カンリヒ</t>
    </rPh>
    <rPh sb="194" eb="196">
      <t>リョウキン</t>
    </rPh>
    <rPh sb="197" eb="198">
      <t>マカナ</t>
    </rPh>
    <rPh sb="204" eb="207">
      <t>チホウサイ</t>
    </rPh>
    <rPh sb="207" eb="210">
      <t>ショウカンキン</t>
    </rPh>
    <rPh sb="215" eb="217">
      <t>イチブ</t>
    </rPh>
    <rPh sb="220" eb="221">
      <t>オギナ</t>
    </rPh>
    <rPh sb="231" eb="233">
      <t>イジ</t>
    </rPh>
    <rPh sb="233" eb="235">
      <t>カンリ</t>
    </rPh>
    <rPh sb="235" eb="236">
      <t>ヒ</t>
    </rPh>
    <rPh sb="237" eb="239">
      <t>サクゲン</t>
    </rPh>
    <rPh sb="240" eb="242">
      <t>リョウキン</t>
    </rPh>
    <rPh sb="242" eb="244">
      <t>シュウニュウ</t>
    </rPh>
    <rPh sb="245" eb="247">
      <t>カクホ</t>
    </rPh>
    <rPh sb="251" eb="253">
      <t>ヒツヨウ</t>
    </rPh>
    <rPh sb="316" eb="318">
      <t>シセツ</t>
    </rPh>
    <rPh sb="318" eb="320">
      <t>リヨウ</t>
    </rPh>
    <rPh sb="320" eb="321">
      <t>リツ</t>
    </rPh>
    <rPh sb="328" eb="329">
      <t>チ</t>
    </rPh>
    <rPh sb="331" eb="332">
      <t>タカ</t>
    </rPh>
    <rPh sb="335" eb="336">
      <t>リツ</t>
    </rPh>
    <rPh sb="337" eb="338">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</si>
</sst>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0.03</c:v>
                </c:pt>
                <c:pt idx="1">
                  <c:v>0.03</c:v>
                </c:pt>
                <c:pt idx="2">
                  <c:v>0.11</c:v>
                </c:pt>
                <c:pt idx="3">
                  <c:v>0.59</c:v>
                </c:pt>
                <c:pt idx="4" formatCode="#,##0.00;&quot;△&quot;#,##0.00">
                  <c:v>0</c:v>
                </c:pt>
              </c:numCache>
            </c:numRef>
          </c:val>
        </c:ser>
        <c:dLbls>
          <c:showLegendKey val="0"/>
          <c:showVal val="0"/>
          <c:showCatName val="0"/>
          <c:showSerName val="0"/>
          <c:showPercent val="0"/>
          <c:showBubbleSize val="0"/>
        </c:dLbls>
        <c:gapWidth val="150"/>
        <c:axId val="131939416"/>
        <c:axId val="23640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31939416"/>
        <c:axId val="236407248"/>
      </c:lineChart>
      <c:dateAx>
        <c:axId val="131939416"/>
        <c:scaling>
          <c:orientation val="minMax"/>
        </c:scaling>
        <c:delete val="1"/>
        <c:axPos val="b"/>
        <c:numFmt formatCode="ge" sourceLinked="1"/>
        <c:majorTickMark val="none"/>
        <c:minorTickMark val="none"/>
        <c:tickLblPos val="none"/>
        <c:crossAx val="236407248"/>
        <c:crosses val="autoZero"/>
        <c:auto val="1"/>
        <c:lblOffset val="100"/>
        <c:baseTimeUnit val="years"/>
      </c:dateAx>
      <c:valAx>
        <c:axId val="23640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3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58.96</c:v>
                </c:pt>
                <c:pt idx="1">
                  <c:v>60.97</c:v>
                </c:pt>
                <c:pt idx="2">
                  <c:v>60.03</c:v>
                </c:pt>
                <c:pt idx="3">
                  <c:v>64.55</c:v>
                </c:pt>
                <c:pt idx="4">
                  <c:v>67.59</c:v>
                </c:pt>
              </c:numCache>
            </c:numRef>
          </c:val>
        </c:ser>
        <c:dLbls>
          <c:showLegendKey val="0"/>
          <c:showVal val="0"/>
          <c:showCatName val="0"/>
          <c:showSerName val="0"/>
          <c:showPercent val="0"/>
          <c:showBubbleSize val="0"/>
        </c:dLbls>
        <c:gapWidth val="150"/>
        <c:axId val="237476008"/>
        <c:axId val="23747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37476008"/>
        <c:axId val="237476400"/>
      </c:lineChart>
      <c:dateAx>
        <c:axId val="237476008"/>
        <c:scaling>
          <c:orientation val="minMax"/>
        </c:scaling>
        <c:delete val="1"/>
        <c:axPos val="b"/>
        <c:numFmt formatCode="ge" sourceLinked="1"/>
        <c:majorTickMark val="none"/>
        <c:minorTickMark val="none"/>
        <c:tickLblPos val="none"/>
        <c:crossAx val="237476400"/>
        <c:crosses val="autoZero"/>
        <c:auto val="1"/>
        <c:lblOffset val="100"/>
        <c:baseTimeUnit val="years"/>
      </c:dateAx>
      <c:valAx>
        <c:axId val="23747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7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71.790000000000006</c:v>
                </c:pt>
                <c:pt idx="1">
                  <c:v>73.459999999999994</c:v>
                </c:pt>
                <c:pt idx="2">
                  <c:v>70.33</c:v>
                </c:pt>
                <c:pt idx="3">
                  <c:v>63.55</c:v>
                </c:pt>
                <c:pt idx="4">
                  <c:v>57.65</c:v>
                </c:pt>
              </c:numCache>
            </c:numRef>
          </c:val>
        </c:ser>
        <c:dLbls>
          <c:showLegendKey val="0"/>
          <c:showVal val="0"/>
          <c:showCatName val="0"/>
          <c:showSerName val="0"/>
          <c:showPercent val="0"/>
          <c:showBubbleSize val="0"/>
        </c:dLbls>
        <c:gapWidth val="150"/>
        <c:axId val="237735704"/>
        <c:axId val="2377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37735704"/>
        <c:axId val="237736096"/>
      </c:lineChart>
      <c:dateAx>
        <c:axId val="237735704"/>
        <c:scaling>
          <c:orientation val="minMax"/>
        </c:scaling>
        <c:delete val="1"/>
        <c:axPos val="b"/>
        <c:numFmt formatCode="ge" sourceLinked="1"/>
        <c:majorTickMark val="none"/>
        <c:minorTickMark val="none"/>
        <c:tickLblPos val="none"/>
        <c:crossAx val="237736096"/>
        <c:crosses val="autoZero"/>
        <c:auto val="1"/>
        <c:lblOffset val="100"/>
        <c:baseTimeUnit val="years"/>
      </c:dateAx>
      <c:valAx>
        <c:axId val="2377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3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77.31</c:v>
                </c:pt>
                <c:pt idx="1">
                  <c:v>74.989999999999995</c:v>
                </c:pt>
                <c:pt idx="2">
                  <c:v>76.150000000000006</c:v>
                </c:pt>
                <c:pt idx="3">
                  <c:v>74.599999999999994</c:v>
                </c:pt>
                <c:pt idx="4">
                  <c:v>75.52</c:v>
                </c:pt>
              </c:numCache>
            </c:numRef>
          </c:val>
        </c:ser>
        <c:dLbls>
          <c:showLegendKey val="0"/>
          <c:showVal val="0"/>
          <c:showCatName val="0"/>
          <c:showSerName val="0"/>
          <c:showPercent val="0"/>
          <c:showBubbleSize val="0"/>
        </c:dLbls>
        <c:gapWidth val="150"/>
        <c:axId val="236716568"/>
        <c:axId val="23750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36716568"/>
        <c:axId val="237500248"/>
      </c:lineChart>
      <c:dateAx>
        <c:axId val="236716568"/>
        <c:scaling>
          <c:orientation val="minMax"/>
        </c:scaling>
        <c:delete val="1"/>
        <c:axPos val="b"/>
        <c:numFmt formatCode="ge" sourceLinked="1"/>
        <c:majorTickMark val="none"/>
        <c:minorTickMark val="none"/>
        <c:tickLblPos val="none"/>
        <c:crossAx val="237500248"/>
        <c:crosses val="autoZero"/>
        <c:auto val="1"/>
        <c:lblOffset val="100"/>
        <c:baseTimeUnit val="years"/>
      </c:dateAx>
      <c:valAx>
        <c:axId val="23750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1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851632"/>
        <c:axId val="23756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51632"/>
        <c:axId val="237563824"/>
      </c:lineChart>
      <c:dateAx>
        <c:axId val="131851632"/>
        <c:scaling>
          <c:orientation val="minMax"/>
        </c:scaling>
        <c:delete val="1"/>
        <c:axPos val="b"/>
        <c:numFmt formatCode="ge" sourceLinked="1"/>
        <c:majorTickMark val="none"/>
        <c:minorTickMark val="none"/>
        <c:tickLblPos val="none"/>
        <c:crossAx val="237563824"/>
        <c:crosses val="autoZero"/>
        <c:auto val="1"/>
        <c:lblOffset val="100"/>
        <c:baseTimeUnit val="years"/>
      </c:dateAx>
      <c:valAx>
        <c:axId val="23756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5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51144"/>
        <c:axId val="23728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51144"/>
        <c:axId val="237282344"/>
      </c:lineChart>
      <c:dateAx>
        <c:axId val="237551144"/>
        <c:scaling>
          <c:orientation val="minMax"/>
        </c:scaling>
        <c:delete val="1"/>
        <c:axPos val="b"/>
        <c:numFmt formatCode="ge" sourceLinked="1"/>
        <c:majorTickMark val="none"/>
        <c:minorTickMark val="none"/>
        <c:tickLblPos val="none"/>
        <c:crossAx val="237282344"/>
        <c:crosses val="autoZero"/>
        <c:auto val="1"/>
        <c:lblOffset val="100"/>
        <c:baseTimeUnit val="years"/>
      </c:dateAx>
      <c:valAx>
        <c:axId val="23728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5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87752"/>
        <c:axId val="23758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87752"/>
        <c:axId val="237588144"/>
      </c:lineChart>
      <c:dateAx>
        <c:axId val="237587752"/>
        <c:scaling>
          <c:orientation val="minMax"/>
        </c:scaling>
        <c:delete val="1"/>
        <c:axPos val="b"/>
        <c:numFmt formatCode="ge" sourceLinked="1"/>
        <c:majorTickMark val="none"/>
        <c:minorTickMark val="none"/>
        <c:tickLblPos val="none"/>
        <c:crossAx val="237588144"/>
        <c:crosses val="autoZero"/>
        <c:auto val="1"/>
        <c:lblOffset val="100"/>
        <c:baseTimeUnit val="years"/>
      </c:dateAx>
      <c:valAx>
        <c:axId val="2375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8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89320"/>
        <c:axId val="23758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89320"/>
        <c:axId val="237589712"/>
      </c:lineChart>
      <c:dateAx>
        <c:axId val="237589320"/>
        <c:scaling>
          <c:orientation val="minMax"/>
        </c:scaling>
        <c:delete val="1"/>
        <c:axPos val="b"/>
        <c:numFmt formatCode="ge" sourceLinked="1"/>
        <c:majorTickMark val="none"/>
        <c:minorTickMark val="none"/>
        <c:tickLblPos val="none"/>
        <c:crossAx val="237589712"/>
        <c:crosses val="autoZero"/>
        <c:auto val="1"/>
        <c:lblOffset val="100"/>
        <c:baseTimeUnit val="years"/>
      </c:dateAx>
      <c:valAx>
        <c:axId val="23758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8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1303.4000000000001</c:v>
                </c:pt>
                <c:pt idx="1">
                  <c:v>1200.1600000000001</c:v>
                </c:pt>
                <c:pt idx="2">
                  <c:v>1238.2</c:v>
                </c:pt>
                <c:pt idx="3">
                  <c:v>1165.8499999999999</c:v>
                </c:pt>
                <c:pt idx="4">
                  <c:v>1115.56</c:v>
                </c:pt>
              </c:numCache>
            </c:numRef>
          </c:val>
        </c:ser>
        <c:dLbls>
          <c:showLegendKey val="0"/>
          <c:showVal val="0"/>
          <c:showCatName val="0"/>
          <c:showSerName val="0"/>
          <c:showPercent val="0"/>
          <c:showBubbleSize val="0"/>
        </c:dLbls>
        <c:gapWidth val="150"/>
        <c:axId val="237590888"/>
        <c:axId val="23787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37590888"/>
        <c:axId val="237879048"/>
      </c:lineChart>
      <c:dateAx>
        <c:axId val="237590888"/>
        <c:scaling>
          <c:orientation val="minMax"/>
        </c:scaling>
        <c:delete val="1"/>
        <c:axPos val="b"/>
        <c:numFmt formatCode="ge" sourceLinked="1"/>
        <c:majorTickMark val="none"/>
        <c:minorTickMark val="none"/>
        <c:tickLblPos val="none"/>
        <c:crossAx val="237879048"/>
        <c:crosses val="autoZero"/>
        <c:auto val="1"/>
        <c:lblOffset val="100"/>
        <c:baseTimeUnit val="years"/>
      </c:dateAx>
      <c:valAx>
        <c:axId val="23787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9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48.53</c:v>
                </c:pt>
                <c:pt idx="1">
                  <c:v>57.47</c:v>
                </c:pt>
                <c:pt idx="2">
                  <c:v>51.46</c:v>
                </c:pt>
                <c:pt idx="3">
                  <c:v>57.07</c:v>
                </c:pt>
                <c:pt idx="4">
                  <c:v>51.63</c:v>
                </c:pt>
              </c:numCache>
            </c:numRef>
          </c:val>
        </c:ser>
        <c:dLbls>
          <c:showLegendKey val="0"/>
          <c:showVal val="0"/>
          <c:showCatName val="0"/>
          <c:showSerName val="0"/>
          <c:showPercent val="0"/>
          <c:showBubbleSize val="0"/>
        </c:dLbls>
        <c:gapWidth val="150"/>
        <c:axId val="237880224"/>
        <c:axId val="23788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37880224"/>
        <c:axId val="237880616"/>
      </c:lineChart>
      <c:dateAx>
        <c:axId val="237880224"/>
        <c:scaling>
          <c:orientation val="minMax"/>
        </c:scaling>
        <c:delete val="1"/>
        <c:axPos val="b"/>
        <c:numFmt formatCode="ge" sourceLinked="1"/>
        <c:majorTickMark val="none"/>
        <c:minorTickMark val="none"/>
        <c:tickLblPos val="none"/>
        <c:crossAx val="237880616"/>
        <c:crosses val="autoZero"/>
        <c:auto val="1"/>
        <c:lblOffset val="100"/>
        <c:baseTimeUnit val="years"/>
      </c:dateAx>
      <c:valAx>
        <c:axId val="23788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331.7</c:v>
                </c:pt>
                <c:pt idx="1">
                  <c:v>279.45999999999998</c:v>
                </c:pt>
                <c:pt idx="2">
                  <c:v>314.82</c:v>
                </c:pt>
                <c:pt idx="3">
                  <c:v>289.83999999999997</c:v>
                </c:pt>
                <c:pt idx="4">
                  <c:v>325.5</c:v>
                </c:pt>
              </c:numCache>
            </c:numRef>
          </c:val>
        </c:ser>
        <c:dLbls>
          <c:showLegendKey val="0"/>
          <c:showVal val="0"/>
          <c:showCatName val="0"/>
          <c:showSerName val="0"/>
          <c:showPercent val="0"/>
          <c:showBubbleSize val="0"/>
        </c:dLbls>
        <c:gapWidth val="150"/>
        <c:axId val="237881792"/>
        <c:axId val="23788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37881792"/>
        <c:axId val="237882184"/>
      </c:lineChart>
      <c:dateAx>
        <c:axId val="237881792"/>
        <c:scaling>
          <c:orientation val="minMax"/>
        </c:scaling>
        <c:delete val="1"/>
        <c:axPos val="b"/>
        <c:numFmt formatCode="ge" sourceLinked="1"/>
        <c:majorTickMark val="none"/>
        <c:minorTickMark val="none"/>
        <c:tickLblPos val="none"/>
        <c:crossAx val="237882184"/>
        <c:crosses val="autoZero"/>
        <c:auto val="1"/>
        <c:lblOffset val="100"/>
        <c:baseTimeUnit val="years"/>
      </c:dateAx>
      <c:valAx>
        <c:axId val="23788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3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山形県　大蔵村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3508</v>
      </c>
      <c r="AJ8" s="74"/>
      <c r="AK8" s="74"/>
      <c r="AL8" s="74"/>
      <c r="AM8" s="74"/>
      <c r="AN8" s="74"/>
      <c r="AO8" s="74"/>
      <c r="AP8" s="75"/>
      <c r="AQ8" s="56">
        <f>データ!R6</f>
        <v>211.63</v>
      </c>
      <c r="AR8" s="56"/>
      <c r="AS8" s="56"/>
      <c r="AT8" s="56"/>
      <c r="AU8" s="56"/>
      <c r="AV8" s="56"/>
      <c r="AW8" s="56"/>
      <c r="AX8" s="56"/>
      <c r="AY8" s="56">
        <f>データ!S6</f>
        <v>16.579999999999998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97.21</v>
      </c>
      <c r="S10" s="56"/>
      <c r="T10" s="56"/>
      <c r="U10" s="56"/>
      <c r="V10" s="56"/>
      <c r="W10" s="56"/>
      <c r="X10" s="56"/>
      <c r="Y10" s="56"/>
      <c r="Z10" s="64">
        <f>データ!P6</f>
        <v>3130</v>
      </c>
      <c r="AA10" s="64"/>
      <c r="AB10" s="64"/>
      <c r="AC10" s="64"/>
      <c r="AD10" s="64"/>
      <c r="AE10" s="64"/>
      <c r="AF10" s="64"/>
      <c r="AG10" s="64"/>
      <c r="AH10" s="2"/>
      <c r="AI10" s="64">
        <f>データ!T6</f>
        <v>3384</v>
      </c>
      <c r="AJ10" s="64"/>
      <c r="AK10" s="64"/>
      <c r="AL10" s="64"/>
      <c r="AM10" s="64"/>
      <c r="AN10" s="64"/>
      <c r="AO10" s="64"/>
      <c r="AP10" s="64"/>
      <c r="AQ10" s="56">
        <f>データ!U6</f>
        <v>6.83</v>
      </c>
      <c r="AR10" s="56"/>
      <c r="AS10" s="56"/>
      <c r="AT10" s="56"/>
      <c r="AU10" s="56"/>
      <c r="AV10" s="56"/>
      <c r="AW10" s="56"/>
      <c r="AX10" s="56"/>
      <c r="AY10" s="56">
        <f>データ!V6</f>
        <v>495.46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63657</v>
      </c>
      <c r="D6" s="31">
        <f t="shared" si="3"/>
        <v>47</v>
      </c>
      <c r="E6" s="31">
        <f t="shared" si="3"/>
        <v>1</v>
      </c>
      <c r="F6" s="31">
        <f t="shared" si="3"/>
        <v>0</v>
      </c>
      <c r="G6" s="31">
        <f t="shared" si="3"/>
        <v>0</v>
      </c>
      <c r="H6" s="31" t="str">
        <f t="shared" si="3"/>
        <v>山形県　大蔵村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97.21</v>
      </c>
      <c r="P6" s="32">
        <f t="shared" si="3"/>
        <v>3130</v>
      </c>
      <c r="Q6" s="32">
        <f t="shared" si="3"/>
        <v>3508</v>
      </c>
      <c r="R6" s="32">
        <f t="shared" si="3"/>
        <v>211.63</v>
      </c>
      <c r="S6" s="32">
        <f t="shared" si="3"/>
        <v>16.579999999999998</v>
      </c>
      <c r="T6" s="32">
        <f t="shared" si="3"/>
        <v>3384</v>
      </c>
      <c r="U6" s="32">
        <f t="shared" si="3"/>
        <v>6.83</v>
      </c>
      <c r="V6" s="32">
        <f t="shared" si="3"/>
        <v>495.46</v>
      </c>
      <c r="W6" s="33">
        <f>IF(W7="",NA(),W7)</f>
        <v>77.31</v>
      </c>
      <c r="X6" s="33">
        <f t="shared" ref="X6:AF6" si="4">IF(X7="",NA(),X7)</f>
        <v>74.989999999999995</v>
      </c>
      <c r="Y6" s="33">
        <f t="shared" si="4"/>
        <v>76.150000000000006</v>
      </c>
      <c r="Z6" s="33">
        <f t="shared" si="4"/>
        <v>74.599999999999994</v>
      </c>
      <c r="AA6" s="33">
        <f t="shared" si="4"/>
        <v>75.52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1303.4000000000001</v>
      </c>
      <c r="BE6" s="33">
        <f t="shared" ref="BE6:BM6" si="7">IF(BE7="",NA(),BE7)</f>
        <v>1200.1600000000001</v>
      </c>
      <c r="BF6" s="33">
        <f t="shared" si="7"/>
        <v>1238.2</v>
      </c>
      <c r="BG6" s="33">
        <f t="shared" si="7"/>
        <v>1165.8499999999999</v>
      </c>
      <c r="BH6" s="33">
        <f t="shared" si="7"/>
        <v>1115.56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48.53</v>
      </c>
      <c r="BP6" s="33">
        <f t="shared" ref="BP6:BX6" si="8">IF(BP7="",NA(),BP7)</f>
        <v>57.47</v>
      </c>
      <c r="BQ6" s="33">
        <f t="shared" si="8"/>
        <v>51.46</v>
      </c>
      <c r="BR6" s="33">
        <f t="shared" si="8"/>
        <v>57.07</v>
      </c>
      <c r="BS6" s="33">
        <f t="shared" si="8"/>
        <v>51.63</v>
      </c>
      <c r="BT6" s="33">
        <f t="shared" si="8"/>
        <v>56.46</v>
      </c>
      <c r="BU6" s="33">
        <f t="shared" si="8"/>
        <v>19.77</v>
      </c>
      <c r="BV6" s="33">
        <f t="shared" si="8"/>
        <v>34.25</v>
      </c>
      <c r="BW6" s="33">
        <f t="shared" si="8"/>
        <v>46.48</v>
      </c>
      <c r="BX6" s="33">
        <f t="shared" si="8"/>
        <v>40.6</v>
      </c>
      <c r="BY6" s="32" t="str">
        <f>IF(BY7="","",IF(BY7="-","【-】","【"&amp;SUBSTITUTE(TEXT(BY7,"#,##0.00"),"-","△")&amp;"】"))</f>
        <v>【33.35】</v>
      </c>
      <c r="BZ6" s="33">
        <f>IF(BZ7="",NA(),BZ7)</f>
        <v>331.7</v>
      </c>
      <c r="CA6" s="33">
        <f t="shared" ref="CA6:CI6" si="9">IF(CA7="",NA(),CA7)</f>
        <v>279.45999999999998</v>
      </c>
      <c r="CB6" s="33">
        <f t="shared" si="9"/>
        <v>314.82</v>
      </c>
      <c r="CC6" s="33">
        <f t="shared" si="9"/>
        <v>289.83999999999997</v>
      </c>
      <c r="CD6" s="33">
        <f t="shared" si="9"/>
        <v>325.5</v>
      </c>
      <c r="CE6" s="33">
        <f t="shared" si="9"/>
        <v>306.49</v>
      </c>
      <c r="CF6" s="33">
        <f t="shared" si="9"/>
        <v>878.73</v>
      </c>
      <c r="CG6" s="33">
        <f t="shared" si="9"/>
        <v>501.18</v>
      </c>
      <c r="CH6" s="33">
        <f t="shared" si="9"/>
        <v>376.61</v>
      </c>
      <c r="CI6" s="33">
        <f t="shared" si="9"/>
        <v>440.03</v>
      </c>
      <c r="CJ6" s="32" t="str">
        <f>IF(CJ7="","",IF(CJ7="-","【-】","【"&amp;SUBSTITUTE(TEXT(CJ7,"#,##0.00"),"-","△")&amp;"】"))</f>
        <v>【524.69】</v>
      </c>
      <c r="CK6" s="33">
        <f>IF(CK7="",NA(),CK7)</f>
        <v>58.96</v>
      </c>
      <c r="CL6" s="33">
        <f t="shared" ref="CL6:CT6" si="10">IF(CL7="",NA(),CL7)</f>
        <v>60.97</v>
      </c>
      <c r="CM6" s="33">
        <f t="shared" si="10"/>
        <v>60.03</v>
      </c>
      <c r="CN6" s="33">
        <f t="shared" si="10"/>
        <v>64.55</v>
      </c>
      <c r="CO6" s="33">
        <f t="shared" si="10"/>
        <v>67.59</v>
      </c>
      <c r="CP6" s="33">
        <f t="shared" si="10"/>
        <v>58.25</v>
      </c>
      <c r="CQ6" s="33">
        <f t="shared" si="10"/>
        <v>57.17</v>
      </c>
      <c r="CR6" s="33">
        <f t="shared" si="10"/>
        <v>57.55</v>
      </c>
      <c r="CS6" s="33">
        <f t="shared" si="10"/>
        <v>57.43</v>
      </c>
      <c r="CT6" s="33">
        <f t="shared" si="10"/>
        <v>57.29</v>
      </c>
      <c r="CU6" s="32" t="str">
        <f>IF(CU7="","",IF(CU7="-","【-】","【"&amp;SUBSTITUTE(TEXT(CU7,"#,##0.00"),"-","△")&amp;"】"))</f>
        <v>【57.58】</v>
      </c>
      <c r="CV6" s="33">
        <f>IF(CV7="",NA(),CV7)</f>
        <v>71.790000000000006</v>
      </c>
      <c r="CW6" s="33">
        <f t="shared" ref="CW6:DE6" si="11">IF(CW7="",NA(),CW7)</f>
        <v>73.459999999999994</v>
      </c>
      <c r="CX6" s="33">
        <f t="shared" si="11"/>
        <v>70.33</v>
      </c>
      <c r="CY6" s="33">
        <f t="shared" si="11"/>
        <v>63.55</v>
      </c>
      <c r="CZ6" s="33">
        <f t="shared" si="11"/>
        <v>57.65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0.03</v>
      </c>
      <c r="ED6" s="33">
        <f t="shared" ref="ED6:EL6" si="14">IF(ED7="",NA(),ED7)</f>
        <v>0.03</v>
      </c>
      <c r="EE6" s="33">
        <f t="shared" si="14"/>
        <v>0.11</v>
      </c>
      <c r="EF6" s="33">
        <f t="shared" si="14"/>
        <v>0.59</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63657</v>
      </c>
      <c r="D7" s="35">
        <v>47</v>
      </c>
      <c r="E7" s="35">
        <v>1</v>
      </c>
      <c r="F7" s="35">
        <v>0</v>
      </c>
      <c r="G7" s="35">
        <v>0</v>
      </c>
      <c r="H7" s="35" t="s">
        <v>93</v>
      </c>
      <c r="I7" s="35" t="s">
        <v>94</v>
      </c>
      <c r="J7" s="35" t="s">
        <v>95</v>
      </c>
      <c r="K7" s="35" t="s">
        <v>96</v>
      </c>
      <c r="L7" s="35" t="s">
        <v>97</v>
      </c>
      <c r="M7" s="36" t="s">
        <v>98</v>
      </c>
      <c r="N7" s="36" t="s">
        <v>99</v>
      </c>
      <c r="O7" s="36">
        <v>97.21</v>
      </c>
      <c r="P7" s="36">
        <v>3130</v>
      </c>
      <c r="Q7" s="36">
        <v>3508</v>
      </c>
      <c r="R7" s="36">
        <v>211.63</v>
      </c>
      <c r="S7" s="36">
        <v>16.579999999999998</v>
      </c>
      <c r="T7" s="36">
        <v>3384</v>
      </c>
      <c r="U7" s="36">
        <v>6.83</v>
      </c>
      <c r="V7" s="36">
        <v>495.46</v>
      </c>
      <c r="W7" s="36">
        <v>77.31</v>
      </c>
      <c r="X7" s="36">
        <v>74.989999999999995</v>
      </c>
      <c r="Y7" s="36">
        <v>76.150000000000006</v>
      </c>
      <c r="Z7" s="36">
        <v>74.599999999999994</v>
      </c>
      <c r="AA7" s="36">
        <v>75.52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1303.4000000000001</v>
      </c>
      <c r="BE7" s="36">
        <v>1200.1600000000001</v>
      </c>
      <c r="BF7" s="36">
        <v>1238.2</v>
      </c>
      <c r="BG7" s="36">
        <v>1165.8499999999999</v>
      </c>
      <c r="BH7" s="36">
        <v>1115.56</v>
      </c>
      <c r="BI7" s="36">
        <v>1124.6400000000001</v>
      </c>
      <c r="BJ7" s="36">
        <v>1108.26</v>
      </c>
      <c r="BK7" s="36">
        <v>1113.76</v>
      </c>
      <c r="BL7" s="36">
        <v>1125.69</v>
      </c>
      <c r="BM7" s="36">
        <v>1134.67</v>
      </c>
      <c r="BN7" s="36">
        <v>1242.9000000000001</v>
      </c>
      <c r="BO7" s="36">
        <v>48.53</v>
      </c>
      <c r="BP7" s="36">
        <v>57.47</v>
      </c>
      <c r="BQ7" s="36">
        <v>51.46</v>
      </c>
      <c r="BR7" s="36">
        <v>57.07</v>
      </c>
      <c r="BS7" s="36">
        <v>51.63</v>
      </c>
      <c r="BT7" s="36">
        <v>56.46</v>
      </c>
      <c r="BU7" s="36">
        <v>19.77</v>
      </c>
      <c r="BV7" s="36">
        <v>34.25</v>
      </c>
      <c r="BW7" s="36">
        <v>46.48</v>
      </c>
      <c r="BX7" s="36">
        <v>40.6</v>
      </c>
      <c r="BY7" s="36">
        <v>33.35</v>
      </c>
      <c r="BZ7" s="36">
        <v>331.7</v>
      </c>
      <c r="CA7" s="36">
        <v>279.45999999999998</v>
      </c>
      <c r="CB7" s="36">
        <v>314.82</v>
      </c>
      <c r="CC7" s="36">
        <v>289.83999999999997</v>
      </c>
      <c r="CD7" s="36">
        <v>325.5</v>
      </c>
      <c r="CE7" s="36">
        <v>306.49</v>
      </c>
      <c r="CF7" s="36">
        <v>878.73</v>
      </c>
      <c r="CG7" s="36">
        <v>501.18</v>
      </c>
      <c r="CH7" s="36">
        <v>376.61</v>
      </c>
      <c r="CI7" s="36">
        <v>440.03</v>
      </c>
      <c r="CJ7" s="36">
        <v>524.69000000000005</v>
      </c>
      <c r="CK7" s="36">
        <v>58.96</v>
      </c>
      <c r="CL7" s="36">
        <v>60.97</v>
      </c>
      <c r="CM7" s="36">
        <v>60.03</v>
      </c>
      <c r="CN7" s="36">
        <v>64.55</v>
      </c>
      <c r="CO7" s="36">
        <v>67.59</v>
      </c>
      <c r="CP7" s="36">
        <v>58.25</v>
      </c>
      <c r="CQ7" s="36">
        <v>57.17</v>
      </c>
      <c r="CR7" s="36">
        <v>57.55</v>
      </c>
      <c r="CS7" s="36">
        <v>57.43</v>
      </c>
      <c r="CT7" s="36">
        <v>57.29</v>
      </c>
      <c r="CU7" s="36">
        <v>57.58</v>
      </c>
      <c r="CV7" s="36">
        <v>71.790000000000006</v>
      </c>
      <c r="CW7" s="36">
        <v>73.459999999999994</v>
      </c>
      <c r="CX7" s="36">
        <v>70.33</v>
      </c>
      <c r="CY7" s="36">
        <v>63.55</v>
      </c>
      <c r="CZ7" s="36">
        <v>57.65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0.03</v>
      </c>
      <c r="ED7" s="36">
        <v>0.03</v>
      </c>
      <c r="EE7" s="36">
        <v>0.11</v>
      </c>
      <c r="EF7" s="36">
        <v>0.59</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横山 鳳夫</cp:lastModifiedBy>
  <cp:lastPrinted>2017-02-01T07:01:06Z</cp:lastPrinted>
  <dcterms:created xsi:type="dcterms:W3CDTF">2016-12-02T02:16:09Z</dcterms:created>
  <dcterms:modified xsi:type="dcterms:W3CDTF">2017-02-02T04:23:51Z</dcterms:modified>
  <cp:category/>
</cp:coreProperties>
</file>