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簡易水道と水道料金\簡易水道関係\調査回答\市町村課調査（財政経由含）\H28\経営比較分析表\"/>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<sst xmlns="http://schemas.openxmlformats.org/spreadsheetml/2006/main" count="218" uniqueCount="108">
  <si>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</si>
  <si>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</si>
  <si>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</si>
  <si>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</si>
  <si>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</si>
  <si>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</si>
  <si>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</si>
  <si>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</si>
  <si>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</si>
  <si>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</si>
  <si>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</si>
  <si>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</si>
  <si>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</si>
  <si>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</si>
  <si>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</si>
  <si>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</si>
  <si>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</si>
  <si>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</si>
  <si>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</si>
  <si>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</si>
  <si>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</si>
  <si>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</si>
  <si>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</si>
  <si>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</si>
  <si>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</si>
  <si>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</si>
  <si>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</si>
  <si>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</si>
  <si>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</si>
  <si>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</si>
  <si>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</si>
  <si>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</si>
  <si>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</si>
  <si>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</si>
  <si>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</si>
  <si>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</si>
  <si>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</si>
  <si>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</si>
  <si>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</si>
  <si>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</si>
  <si>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</si>
  <si>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</si>
  <si>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</si>
  <si>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</si>
  <si>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</si>
  <si>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</si>
  <si>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</si>
  <si>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</si>
  <si>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</si>
  <si>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</si>
  <si>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</si>
  <si>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</si>
  <si>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</si>
  <si>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</si>
  <si>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</si>
  <si>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</si>
  <si>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</si>
  <si>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</si>
  <si>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</si>
  <si>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</si>
  <si>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</si>
  <si>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</si>
  <si>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</si>
  <si>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</si>
  <si>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</si>
  <si>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</si>
  <si>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</si>
  <si>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</si>
  <si>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</si>
  <si>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</si>
  <si>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</si>
  <si>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</si>
  <si>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</si>
  <si>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</si>
  <si>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</si>
  <si>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</si>
  <si>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</si>
  <si>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</si>
  <si>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</si>
  <si>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</si>
  <si>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</si>
  <si>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</si>
  <si>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</si>
  <si>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</si>
  <si>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</si>
  <si>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</si>
  <si>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</si>
  <si>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</si>
  <si>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</si>
  <si>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</si>
  <si>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</si>
  <si>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</si>
  <si>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</si>
  <si>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小国町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</si>
  <si>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</si>
  <si>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</si>
  <si>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</si>
  <si>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</si>
  <si>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</si>
  <si>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</si>
  <si>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</si>
  <si>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</si>
  <si>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</si>
  <si>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</si>
  <si>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</si>
  <si>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〈収益の分析〉
　収益的収支比率は施設維持管理に係る突発的な修繕料の多寡により変動するものの、概ね平均値並となっている。また、料金回収率は平均を大幅に上回り、給水原価が平均値を下回っていることから、整備に係る費用回収は図られている。有収率をみても88.88%と高い収益率がある。
〈企業債残高の分析〉
　平成10年度及び11年度の借入れ以降企業債の借入れがなかったため償還分企業債残高対給水収益比率は年々低くなっているが、平成29年度に施設更新のため企業債の借入が予定されていることから、増加が見込まれる。今後は計画的な施設更新が必要である。
〈施設利用率の分析〉
　計画当初の給水人口は1,720人であったが、現在の給水人口は867人と人口減少に伴い当初計画と大幅に異なってきており、現在の人口に見合った規模にはなっていない。そのため、今後配水池の規模の縮小や上水道との統合を検討する必要がある。
〈経営の健全性・効率性について〉
　平成27年度の経営状況は、整備に係る費用回収は図られており、収益的収支比率も安定している。しかし、今後の更新投資に備え給水収益向上のため、料金回収率をさらに上げるための経営努力及び料金改定の検討が必要である。</t>
    <rPh sb="168" eb="170">
      <t>イコウ</t>
    </rPh>
    <rPh sb="174" eb="176">
      <t>カリイレ</t>
    </rPh>
    <rPh sb="211" eb="213">
      <t>ヘイセイ</t>
    </rPh>
    <rPh sb="215" eb="217">
      <t>ネンド</t>
    </rPh>
    <rPh sb="218" eb="220">
      <t>シセツ</t>
    </rPh>
    <rPh sb="220" eb="222">
      <t>コウシン</t>
    </rPh>
    <rPh sb="225" eb="227">
      <t>キギョウ</t>
    </rPh>
    <rPh sb="227" eb="228">
      <t>サイ</t>
    </rPh>
    <rPh sb="229" eb="231">
      <t>カリイレ</t>
    </rPh>
    <rPh sb="232" eb="234">
      <t>ヨテイ</t>
    </rPh>
    <rPh sb="244" eb="246">
      <t>ゾウカ</t>
    </rPh>
    <rPh sb="247" eb="249">
      <t>ミコ</t>
    </rPh>
    <rPh sb="253" eb="255">
      <t>コンゴ</t>
    </rPh>
    <rPh sb="256" eb="259">
      <t>ケイカクテキ</t>
    </rPh>
    <rPh sb="260" eb="262">
      <t>シセツ</t>
    </rPh>
    <rPh sb="262" eb="264">
      <t>コウシン</t>
    </rPh>
    <rPh sb="265" eb="267">
      <t>ヒツヨウ</t>
    </rPh>
    <rPh sb="381" eb="384">
      <t>ジョウスイドウ</t>
    </rPh>
    <rPh sb="386" eb="388">
      <t>トウゴウ</t>
    </rPh>
    <rPh sb="506" eb="507">
      <t>オヨ</t>
    </rPh>
    <rPh sb="508" eb="510">
      <t>リョウキン</t>
    </rPh>
    <rPh sb="510" eb="512">
      <t>カイテイ</t>
    </rPh>
    <rPh sb="513" eb="515">
      <t>ケントウ</t>
    </rPh>
    <phoneticPr fontId="4"/>
  </si>
  <si>
    <t>　平成23年度からの5年間で平成25年度のみの更新となっている。また、平均値と比較して更新ペースが遅く、また管路更新率も1%に満たない。
　7つある簡易水道のうち4つで法定耐用年数を過ぎている状況を踏まえると、計画的な更新が必要である。</t>
    <phoneticPr fontId="4"/>
  </si>
  <si>
    <t>　現在の経営では、現状維持という面の中では健全・効率的な経営といえるが、将来的な老朽化の面を考慮すれば、法定耐用年数を超えたものを更新していくため、計画的に更新投資していく必要がある。その経費を賄うため、今後よりいっそうの未収金対策、料金回収率の向上及び料金改定の検討が必要である。</t>
    <rPh sb="125" eb="126">
      <t>オヨ</t>
    </rPh>
    <rPh sb="127" eb="129">
      <t>リョウキン</t>
    </rPh>
    <rPh sb="129" eb="131">
      <t>カイテイ</t>
    </rPh>
    <rPh sb="132" eb="13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</si>
</sst>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0.55000000000000004</c:v>
                </c:pt>
                <c:pt idx="3">
                  <c:v>0</c:v>
                </c:pt>
                <c:pt idx="4">
                  <c:v>0</c:v>
                </c:pt>
              </c:numCache>
            </c:numRef>
          </c:val>
        </c:ser>
        <c:dLbls>
          <c:showLegendKey val="0"/>
          <c:showVal val="0"/>
          <c:showCatName val="0"/>
          <c:showSerName val="0"/>
          <c:showPercent val="0"/>
          <c:showBubbleSize val="0"/>
        </c:dLbls>
        <c:gapWidth val="150"/>
        <c:axId val="214510696"/>
        <c:axId val="10910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214510696"/>
        <c:axId val="109108168"/>
      </c:lineChart>
      <c:dateAx>
        <c:axId val="214510696"/>
        <c:scaling>
          <c:orientation val="minMax"/>
        </c:scaling>
        <c:delete val="1"/>
        <c:axPos val="b"/>
        <c:numFmt formatCode="ge" sourceLinked="1"/>
        <c:majorTickMark val="none"/>
        <c:minorTickMark val="none"/>
        <c:tickLblPos val="none"/>
        <c:crossAx val="109108168"/>
        <c:crosses val="autoZero"/>
        <c:auto val="1"/>
        <c:lblOffset val="100"/>
        <c:baseTimeUnit val="years"/>
      </c:dateAx>
      <c:valAx>
        <c:axId val="10910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1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53.94</c:v>
                </c:pt>
                <c:pt idx="1">
                  <c:v>54.34</c:v>
                </c:pt>
                <c:pt idx="2">
                  <c:v>53.31</c:v>
                </c:pt>
                <c:pt idx="3">
                  <c:v>53.04</c:v>
                </c:pt>
                <c:pt idx="4">
                  <c:v>49.21</c:v>
                </c:pt>
              </c:numCache>
            </c:numRef>
          </c:val>
        </c:ser>
        <c:dLbls>
          <c:showLegendKey val="0"/>
          <c:showVal val="0"/>
          <c:showCatName val="0"/>
          <c:showSerName val="0"/>
          <c:showPercent val="0"/>
          <c:showBubbleSize val="0"/>
        </c:dLbls>
        <c:gapWidth val="150"/>
        <c:axId val="215502688"/>
        <c:axId val="21550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215502688"/>
        <c:axId val="215503080"/>
      </c:lineChart>
      <c:dateAx>
        <c:axId val="215502688"/>
        <c:scaling>
          <c:orientation val="minMax"/>
        </c:scaling>
        <c:delete val="1"/>
        <c:axPos val="b"/>
        <c:numFmt formatCode="ge" sourceLinked="1"/>
        <c:majorTickMark val="none"/>
        <c:minorTickMark val="none"/>
        <c:tickLblPos val="none"/>
        <c:crossAx val="215503080"/>
        <c:crosses val="autoZero"/>
        <c:auto val="1"/>
        <c:lblOffset val="100"/>
        <c:baseTimeUnit val="years"/>
      </c:dateAx>
      <c:valAx>
        <c:axId val="21550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0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88.29</c:v>
                </c:pt>
                <c:pt idx="1">
                  <c:v>85.57</c:v>
                </c:pt>
                <c:pt idx="2">
                  <c:v>87.62</c:v>
                </c:pt>
                <c:pt idx="3">
                  <c:v>86.58</c:v>
                </c:pt>
                <c:pt idx="4">
                  <c:v>88.88</c:v>
                </c:pt>
              </c:numCache>
            </c:numRef>
          </c:val>
        </c:ser>
        <c:dLbls>
          <c:showLegendKey val="0"/>
          <c:showVal val="0"/>
          <c:showCatName val="0"/>
          <c:showSerName val="0"/>
          <c:showPercent val="0"/>
          <c:showBubbleSize val="0"/>
        </c:dLbls>
        <c:gapWidth val="150"/>
        <c:axId val="215504256"/>
        <c:axId val="21550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215504256"/>
        <c:axId val="215504648"/>
      </c:lineChart>
      <c:dateAx>
        <c:axId val="215504256"/>
        <c:scaling>
          <c:orientation val="minMax"/>
        </c:scaling>
        <c:delete val="1"/>
        <c:axPos val="b"/>
        <c:numFmt formatCode="ge" sourceLinked="1"/>
        <c:majorTickMark val="none"/>
        <c:minorTickMark val="none"/>
        <c:tickLblPos val="none"/>
        <c:crossAx val="215504648"/>
        <c:crosses val="autoZero"/>
        <c:auto val="1"/>
        <c:lblOffset val="100"/>
        <c:baseTimeUnit val="years"/>
      </c:dateAx>
      <c:valAx>
        <c:axId val="21550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60.82</c:v>
                </c:pt>
                <c:pt idx="1">
                  <c:v>70.31</c:v>
                </c:pt>
                <c:pt idx="2">
                  <c:v>85.69</c:v>
                </c:pt>
                <c:pt idx="3">
                  <c:v>75.97</c:v>
                </c:pt>
                <c:pt idx="4">
                  <c:v>74.36</c:v>
                </c:pt>
              </c:numCache>
            </c:numRef>
          </c:val>
        </c:ser>
        <c:dLbls>
          <c:showLegendKey val="0"/>
          <c:showVal val="0"/>
          <c:showCatName val="0"/>
          <c:showSerName val="0"/>
          <c:showPercent val="0"/>
          <c:showBubbleSize val="0"/>
        </c:dLbls>
        <c:gapWidth val="150"/>
        <c:axId val="214534680"/>
        <c:axId val="21453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214534680"/>
        <c:axId val="214535064"/>
      </c:lineChart>
      <c:dateAx>
        <c:axId val="214534680"/>
        <c:scaling>
          <c:orientation val="minMax"/>
        </c:scaling>
        <c:delete val="1"/>
        <c:axPos val="b"/>
        <c:numFmt formatCode="ge" sourceLinked="1"/>
        <c:majorTickMark val="none"/>
        <c:minorTickMark val="none"/>
        <c:tickLblPos val="none"/>
        <c:crossAx val="214535064"/>
        <c:crosses val="autoZero"/>
        <c:auto val="1"/>
        <c:lblOffset val="100"/>
        <c:baseTimeUnit val="years"/>
      </c:dateAx>
      <c:valAx>
        <c:axId val="21453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3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5148776"/>
        <c:axId val="21515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148776"/>
        <c:axId val="215153256"/>
      </c:lineChart>
      <c:dateAx>
        <c:axId val="215148776"/>
        <c:scaling>
          <c:orientation val="minMax"/>
        </c:scaling>
        <c:delete val="1"/>
        <c:axPos val="b"/>
        <c:numFmt formatCode="ge" sourceLinked="1"/>
        <c:majorTickMark val="none"/>
        <c:minorTickMark val="none"/>
        <c:tickLblPos val="none"/>
        <c:crossAx val="215153256"/>
        <c:crosses val="autoZero"/>
        <c:auto val="1"/>
        <c:lblOffset val="100"/>
        <c:baseTimeUnit val="years"/>
      </c:dateAx>
      <c:valAx>
        <c:axId val="21515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14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5623472"/>
        <c:axId val="21513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623472"/>
        <c:axId val="215137656"/>
      </c:lineChart>
      <c:dateAx>
        <c:axId val="215623472"/>
        <c:scaling>
          <c:orientation val="minMax"/>
        </c:scaling>
        <c:delete val="1"/>
        <c:axPos val="b"/>
        <c:numFmt formatCode="ge" sourceLinked="1"/>
        <c:majorTickMark val="none"/>
        <c:minorTickMark val="none"/>
        <c:tickLblPos val="none"/>
        <c:crossAx val="215137656"/>
        <c:crosses val="autoZero"/>
        <c:auto val="1"/>
        <c:lblOffset val="100"/>
        <c:baseTimeUnit val="years"/>
      </c:dateAx>
      <c:valAx>
        <c:axId val="21513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2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5654200"/>
        <c:axId val="2156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654200"/>
        <c:axId val="215654592"/>
      </c:lineChart>
      <c:dateAx>
        <c:axId val="215654200"/>
        <c:scaling>
          <c:orientation val="minMax"/>
        </c:scaling>
        <c:delete val="1"/>
        <c:axPos val="b"/>
        <c:numFmt formatCode="ge" sourceLinked="1"/>
        <c:majorTickMark val="none"/>
        <c:minorTickMark val="none"/>
        <c:tickLblPos val="none"/>
        <c:crossAx val="215654592"/>
        <c:crosses val="autoZero"/>
        <c:auto val="1"/>
        <c:lblOffset val="100"/>
        <c:baseTimeUnit val="years"/>
      </c:dateAx>
      <c:valAx>
        <c:axId val="2156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5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5655768"/>
        <c:axId val="2156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655768"/>
        <c:axId val="215656160"/>
      </c:lineChart>
      <c:dateAx>
        <c:axId val="215655768"/>
        <c:scaling>
          <c:orientation val="minMax"/>
        </c:scaling>
        <c:delete val="1"/>
        <c:axPos val="b"/>
        <c:numFmt formatCode="ge" sourceLinked="1"/>
        <c:majorTickMark val="none"/>
        <c:minorTickMark val="none"/>
        <c:tickLblPos val="none"/>
        <c:crossAx val="215656160"/>
        <c:crosses val="autoZero"/>
        <c:auto val="1"/>
        <c:lblOffset val="100"/>
        <c:baseTimeUnit val="years"/>
      </c:dateAx>
      <c:valAx>
        <c:axId val="2156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5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1159.8699999999999</c:v>
                </c:pt>
                <c:pt idx="1">
                  <c:v>1145.45</c:v>
                </c:pt>
                <c:pt idx="2">
                  <c:v>1142.6600000000001</c:v>
                </c:pt>
                <c:pt idx="3">
                  <c:v>1073.3</c:v>
                </c:pt>
                <c:pt idx="4">
                  <c:v>1003.49</c:v>
                </c:pt>
              </c:numCache>
            </c:numRef>
          </c:val>
        </c:ser>
        <c:dLbls>
          <c:showLegendKey val="0"/>
          <c:showVal val="0"/>
          <c:showCatName val="0"/>
          <c:showSerName val="0"/>
          <c:showPercent val="0"/>
          <c:showBubbleSize val="0"/>
        </c:dLbls>
        <c:gapWidth val="150"/>
        <c:axId val="215657336"/>
        <c:axId val="2156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215657336"/>
        <c:axId val="215657728"/>
      </c:lineChart>
      <c:dateAx>
        <c:axId val="215657336"/>
        <c:scaling>
          <c:orientation val="minMax"/>
        </c:scaling>
        <c:delete val="1"/>
        <c:axPos val="b"/>
        <c:numFmt formatCode="ge" sourceLinked="1"/>
        <c:majorTickMark val="none"/>
        <c:minorTickMark val="none"/>
        <c:tickLblPos val="none"/>
        <c:crossAx val="215657728"/>
        <c:crosses val="autoZero"/>
        <c:auto val="1"/>
        <c:lblOffset val="100"/>
        <c:baseTimeUnit val="years"/>
      </c:dateAx>
      <c:valAx>
        <c:axId val="2156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5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49.83</c:v>
                </c:pt>
                <c:pt idx="1">
                  <c:v>57.54</c:v>
                </c:pt>
                <c:pt idx="2">
                  <c:v>69.27</c:v>
                </c:pt>
                <c:pt idx="3">
                  <c:v>62.94</c:v>
                </c:pt>
                <c:pt idx="4">
                  <c:v>62.29</c:v>
                </c:pt>
              </c:numCache>
            </c:numRef>
          </c:val>
        </c:ser>
        <c:dLbls>
          <c:showLegendKey val="0"/>
          <c:showVal val="0"/>
          <c:showCatName val="0"/>
          <c:showSerName val="0"/>
          <c:showPercent val="0"/>
          <c:showBubbleSize val="0"/>
        </c:dLbls>
        <c:gapWidth val="150"/>
        <c:axId val="215745136"/>
        <c:axId val="21574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215745136"/>
        <c:axId val="215745528"/>
      </c:lineChart>
      <c:dateAx>
        <c:axId val="215745136"/>
        <c:scaling>
          <c:orientation val="minMax"/>
        </c:scaling>
        <c:delete val="1"/>
        <c:axPos val="b"/>
        <c:numFmt formatCode="ge" sourceLinked="1"/>
        <c:majorTickMark val="none"/>
        <c:minorTickMark val="none"/>
        <c:tickLblPos val="none"/>
        <c:crossAx val="215745528"/>
        <c:crosses val="autoZero"/>
        <c:auto val="1"/>
        <c:lblOffset val="100"/>
        <c:baseTimeUnit val="years"/>
      </c:dateAx>
      <c:valAx>
        <c:axId val="21574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74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294.58</c:v>
                </c:pt>
                <c:pt idx="1">
                  <c:v>252.51</c:v>
                </c:pt>
                <c:pt idx="2">
                  <c:v>198.49</c:v>
                </c:pt>
                <c:pt idx="3">
                  <c:v>223.5</c:v>
                </c:pt>
                <c:pt idx="4">
                  <c:v>237.72</c:v>
                </c:pt>
              </c:numCache>
            </c:numRef>
          </c:val>
        </c:ser>
        <c:dLbls>
          <c:showLegendKey val="0"/>
          <c:showVal val="0"/>
          <c:showCatName val="0"/>
          <c:showSerName val="0"/>
          <c:showPercent val="0"/>
          <c:showBubbleSize val="0"/>
        </c:dLbls>
        <c:gapWidth val="150"/>
        <c:axId val="215826688"/>
        <c:axId val="21582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215826688"/>
        <c:axId val="215827080"/>
      </c:lineChart>
      <c:dateAx>
        <c:axId val="215826688"/>
        <c:scaling>
          <c:orientation val="minMax"/>
        </c:scaling>
        <c:delete val="1"/>
        <c:axPos val="b"/>
        <c:numFmt formatCode="ge" sourceLinked="1"/>
        <c:majorTickMark val="none"/>
        <c:minorTickMark val="none"/>
        <c:tickLblPos val="none"/>
        <c:crossAx val="215827080"/>
        <c:crosses val="autoZero"/>
        <c:auto val="1"/>
        <c:lblOffset val="100"/>
        <c:baseTimeUnit val="years"/>
      </c:dateAx>
      <c:valAx>
        <c:axId val="21582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8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J56" sqref="BJ5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山形県　小国町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8123</v>
      </c>
      <c r="AJ8" s="74"/>
      <c r="AK8" s="74"/>
      <c r="AL8" s="74"/>
      <c r="AM8" s="74"/>
      <c r="AN8" s="74"/>
      <c r="AO8" s="74"/>
      <c r="AP8" s="75"/>
      <c r="AQ8" s="56">
        <f>データ!R6</f>
        <v>737.56</v>
      </c>
      <c r="AR8" s="56"/>
      <c r="AS8" s="56"/>
      <c r="AT8" s="56"/>
      <c r="AU8" s="56"/>
      <c r="AV8" s="56"/>
      <c r="AW8" s="56"/>
      <c r="AX8" s="56"/>
      <c r="AY8" s="56">
        <f>データ!S6</f>
        <v>11.01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10.58</v>
      </c>
      <c r="S10" s="56"/>
      <c r="T10" s="56"/>
      <c r="U10" s="56"/>
      <c r="V10" s="56"/>
      <c r="W10" s="56"/>
      <c r="X10" s="56"/>
      <c r="Y10" s="56"/>
      <c r="Z10" s="64">
        <f>データ!P6</f>
        <v>3326</v>
      </c>
      <c r="AA10" s="64"/>
      <c r="AB10" s="64"/>
      <c r="AC10" s="64"/>
      <c r="AD10" s="64"/>
      <c r="AE10" s="64"/>
      <c r="AF10" s="64"/>
      <c r="AG10" s="64"/>
      <c r="AH10" s="2"/>
      <c r="AI10" s="64">
        <f>データ!T6</f>
        <v>867</v>
      </c>
      <c r="AJ10" s="64"/>
      <c r="AK10" s="64"/>
      <c r="AL10" s="64"/>
      <c r="AM10" s="64"/>
      <c r="AN10" s="64"/>
      <c r="AO10" s="64"/>
      <c r="AP10" s="64"/>
      <c r="AQ10" s="56">
        <f>データ!U6</f>
        <v>1.8</v>
      </c>
      <c r="AR10" s="56"/>
      <c r="AS10" s="56"/>
      <c r="AT10" s="56"/>
      <c r="AU10" s="56"/>
      <c r="AV10" s="56"/>
      <c r="AW10" s="56"/>
      <c r="AX10" s="56"/>
      <c r="AY10" s="56">
        <f>データ!V6</f>
        <v>481.67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64017</v>
      </c>
      <c r="D6" s="31">
        <f t="shared" si="3"/>
        <v>47</v>
      </c>
      <c r="E6" s="31">
        <f t="shared" si="3"/>
        <v>1</v>
      </c>
      <c r="F6" s="31">
        <f t="shared" si="3"/>
        <v>0</v>
      </c>
      <c r="G6" s="31">
        <f t="shared" si="3"/>
        <v>0</v>
      </c>
      <c r="H6" s="31" t="str">
        <f t="shared" si="3"/>
        <v>山形県　小国町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10.58</v>
      </c>
      <c r="P6" s="32">
        <f t="shared" si="3"/>
        <v>3326</v>
      </c>
      <c r="Q6" s="32">
        <f t="shared" si="3"/>
        <v>8123</v>
      </c>
      <c r="R6" s="32">
        <f t="shared" si="3"/>
        <v>737.56</v>
      </c>
      <c r="S6" s="32">
        <f t="shared" si="3"/>
        <v>11.01</v>
      </c>
      <c r="T6" s="32">
        <f t="shared" si="3"/>
        <v>867</v>
      </c>
      <c r="U6" s="32">
        <f t="shared" si="3"/>
        <v>1.8</v>
      </c>
      <c r="V6" s="32">
        <f t="shared" si="3"/>
        <v>481.67</v>
      </c>
      <c r="W6" s="33">
        <f>IF(W7="",NA(),W7)</f>
        <v>60.82</v>
      </c>
      <c r="X6" s="33">
        <f t="shared" ref="X6:AF6" si="4">IF(X7="",NA(),X7)</f>
        <v>70.31</v>
      </c>
      <c r="Y6" s="33">
        <f t="shared" si="4"/>
        <v>85.69</v>
      </c>
      <c r="Z6" s="33">
        <f t="shared" si="4"/>
        <v>75.97</v>
      </c>
      <c r="AA6" s="33">
        <f t="shared" si="4"/>
        <v>74.36</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1159.8699999999999</v>
      </c>
      <c r="BE6" s="33">
        <f t="shared" ref="BE6:BM6" si="7">IF(BE7="",NA(),BE7)</f>
        <v>1145.45</v>
      </c>
      <c r="BF6" s="33">
        <f t="shared" si="7"/>
        <v>1142.6600000000001</v>
      </c>
      <c r="BG6" s="33">
        <f t="shared" si="7"/>
        <v>1073.3</v>
      </c>
      <c r="BH6" s="33">
        <f t="shared" si="7"/>
        <v>1003.49</v>
      </c>
      <c r="BI6" s="33">
        <f t="shared" si="7"/>
        <v>1442.51</v>
      </c>
      <c r="BJ6" s="33">
        <f t="shared" si="7"/>
        <v>1496.15</v>
      </c>
      <c r="BK6" s="33">
        <f t="shared" si="7"/>
        <v>1462.56</v>
      </c>
      <c r="BL6" s="33">
        <f t="shared" si="7"/>
        <v>1486.62</v>
      </c>
      <c r="BM6" s="33">
        <f t="shared" si="7"/>
        <v>1510.14</v>
      </c>
      <c r="BN6" s="32" t="str">
        <f>IF(BN7="","",IF(BN7="-","【-】","【"&amp;SUBSTITUTE(TEXT(BN7,"#,##0.00"),"-","△")&amp;"】"))</f>
        <v>【1,242.90】</v>
      </c>
      <c r="BO6" s="33">
        <f>IF(BO7="",NA(),BO7)</f>
        <v>49.83</v>
      </c>
      <c r="BP6" s="33">
        <f t="shared" ref="BP6:BX6" si="8">IF(BP7="",NA(),BP7)</f>
        <v>57.54</v>
      </c>
      <c r="BQ6" s="33">
        <f t="shared" si="8"/>
        <v>69.27</v>
      </c>
      <c r="BR6" s="33">
        <f t="shared" si="8"/>
        <v>62.94</v>
      </c>
      <c r="BS6" s="33">
        <f t="shared" si="8"/>
        <v>62.29</v>
      </c>
      <c r="BT6" s="33">
        <f t="shared" si="8"/>
        <v>33.299999999999997</v>
      </c>
      <c r="BU6" s="33">
        <f t="shared" si="8"/>
        <v>33.01</v>
      </c>
      <c r="BV6" s="33">
        <f t="shared" si="8"/>
        <v>32.39</v>
      </c>
      <c r="BW6" s="33">
        <f t="shared" si="8"/>
        <v>24.39</v>
      </c>
      <c r="BX6" s="33">
        <f t="shared" si="8"/>
        <v>22.67</v>
      </c>
      <c r="BY6" s="32" t="str">
        <f>IF(BY7="","",IF(BY7="-","【-】","【"&amp;SUBSTITUTE(TEXT(BY7,"#,##0.00"),"-","△")&amp;"】"))</f>
        <v>【33.35】</v>
      </c>
      <c r="BZ6" s="33">
        <f>IF(BZ7="",NA(),BZ7)</f>
        <v>294.58</v>
      </c>
      <c r="CA6" s="33">
        <f t="shared" ref="CA6:CI6" si="9">IF(CA7="",NA(),CA7)</f>
        <v>252.51</v>
      </c>
      <c r="CB6" s="33">
        <f t="shared" si="9"/>
        <v>198.49</v>
      </c>
      <c r="CC6" s="33">
        <f t="shared" si="9"/>
        <v>223.5</v>
      </c>
      <c r="CD6" s="33">
        <f t="shared" si="9"/>
        <v>237.72</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53.94</v>
      </c>
      <c r="CL6" s="33">
        <f t="shared" ref="CL6:CT6" si="10">IF(CL7="",NA(),CL7)</f>
        <v>54.34</v>
      </c>
      <c r="CM6" s="33">
        <f t="shared" si="10"/>
        <v>53.31</v>
      </c>
      <c r="CN6" s="33">
        <f t="shared" si="10"/>
        <v>53.04</v>
      </c>
      <c r="CO6" s="33">
        <f t="shared" si="10"/>
        <v>49.21</v>
      </c>
      <c r="CP6" s="33">
        <f t="shared" si="10"/>
        <v>50.66</v>
      </c>
      <c r="CQ6" s="33">
        <f t="shared" si="10"/>
        <v>51.11</v>
      </c>
      <c r="CR6" s="33">
        <f t="shared" si="10"/>
        <v>50.49</v>
      </c>
      <c r="CS6" s="33">
        <f t="shared" si="10"/>
        <v>48.36</v>
      </c>
      <c r="CT6" s="33">
        <f t="shared" si="10"/>
        <v>48.7</v>
      </c>
      <c r="CU6" s="32" t="str">
        <f>IF(CU7="","",IF(CU7="-","【-】","【"&amp;SUBSTITUTE(TEXT(CU7,"#,##0.00"),"-","△")&amp;"】"))</f>
        <v>【57.58】</v>
      </c>
      <c r="CV6" s="33">
        <f>IF(CV7="",NA(),CV7)</f>
        <v>88.29</v>
      </c>
      <c r="CW6" s="33">
        <f t="shared" ref="CW6:DE6" si="11">IF(CW7="",NA(),CW7)</f>
        <v>85.57</v>
      </c>
      <c r="CX6" s="33">
        <f t="shared" si="11"/>
        <v>87.62</v>
      </c>
      <c r="CY6" s="33">
        <f t="shared" si="11"/>
        <v>86.58</v>
      </c>
      <c r="CZ6" s="33">
        <f t="shared" si="11"/>
        <v>88.88</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3">
        <f t="shared" si="14"/>
        <v>0.55000000000000004</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64017</v>
      </c>
      <c r="D7" s="35">
        <v>47</v>
      </c>
      <c r="E7" s="35">
        <v>1</v>
      </c>
      <c r="F7" s="35">
        <v>0</v>
      </c>
      <c r="G7" s="35">
        <v>0</v>
      </c>
      <c r="H7" s="35" t="s">
        <v>93</v>
      </c>
      <c r="I7" s="35" t="s">
        <v>94</v>
      </c>
      <c r="J7" s="35" t="s">
        <v>95</v>
      </c>
      <c r="K7" s="35" t="s">
        <v>96</v>
      </c>
      <c r="L7" s="35" t="s">
        <v>97</v>
      </c>
      <c r="M7" s="36" t="s">
        <v>98</v>
      </c>
      <c r="N7" s="36" t="s">
        <v>99</v>
      </c>
      <c r="O7" s="36">
        <v>10.58</v>
      </c>
      <c r="P7" s="36">
        <v>3326</v>
      </c>
      <c r="Q7" s="36">
        <v>8123</v>
      </c>
      <c r="R7" s="36">
        <v>737.56</v>
      </c>
      <c r="S7" s="36">
        <v>11.01</v>
      </c>
      <c r="T7" s="36">
        <v>867</v>
      </c>
      <c r="U7" s="36">
        <v>1.8</v>
      </c>
      <c r="V7" s="36">
        <v>481.67</v>
      </c>
      <c r="W7" s="36">
        <v>60.82</v>
      </c>
      <c r="X7" s="36">
        <v>70.31</v>
      </c>
      <c r="Y7" s="36">
        <v>85.69</v>
      </c>
      <c r="Z7" s="36">
        <v>75.97</v>
      </c>
      <c r="AA7" s="36">
        <v>74.36</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1159.8699999999999</v>
      </c>
      <c r="BE7" s="36">
        <v>1145.45</v>
      </c>
      <c r="BF7" s="36">
        <v>1142.6600000000001</v>
      </c>
      <c r="BG7" s="36">
        <v>1073.3</v>
      </c>
      <c r="BH7" s="36">
        <v>1003.49</v>
      </c>
      <c r="BI7" s="36">
        <v>1442.51</v>
      </c>
      <c r="BJ7" s="36">
        <v>1496.15</v>
      </c>
      <c r="BK7" s="36">
        <v>1462.56</v>
      </c>
      <c r="BL7" s="36">
        <v>1486.62</v>
      </c>
      <c r="BM7" s="36">
        <v>1510.14</v>
      </c>
      <c r="BN7" s="36">
        <v>1242.9000000000001</v>
      </c>
      <c r="BO7" s="36">
        <v>49.83</v>
      </c>
      <c r="BP7" s="36">
        <v>57.54</v>
      </c>
      <c r="BQ7" s="36">
        <v>69.27</v>
      </c>
      <c r="BR7" s="36">
        <v>62.94</v>
      </c>
      <c r="BS7" s="36">
        <v>62.29</v>
      </c>
      <c r="BT7" s="36">
        <v>33.299999999999997</v>
      </c>
      <c r="BU7" s="36">
        <v>33.01</v>
      </c>
      <c r="BV7" s="36">
        <v>32.39</v>
      </c>
      <c r="BW7" s="36">
        <v>24.39</v>
      </c>
      <c r="BX7" s="36">
        <v>22.67</v>
      </c>
      <c r="BY7" s="36">
        <v>33.35</v>
      </c>
      <c r="BZ7" s="36">
        <v>294.58</v>
      </c>
      <c r="CA7" s="36">
        <v>252.51</v>
      </c>
      <c r="CB7" s="36">
        <v>198.49</v>
      </c>
      <c r="CC7" s="36">
        <v>223.5</v>
      </c>
      <c r="CD7" s="36">
        <v>237.72</v>
      </c>
      <c r="CE7" s="36">
        <v>526.57000000000005</v>
      </c>
      <c r="CF7" s="36">
        <v>523.08000000000004</v>
      </c>
      <c r="CG7" s="36">
        <v>530.83000000000004</v>
      </c>
      <c r="CH7" s="36">
        <v>734.18</v>
      </c>
      <c r="CI7" s="36">
        <v>789.62</v>
      </c>
      <c r="CJ7" s="36">
        <v>524.69000000000005</v>
      </c>
      <c r="CK7" s="36">
        <v>53.94</v>
      </c>
      <c r="CL7" s="36">
        <v>54.34</v>
      </c>
      <c r="CM7" s="36">
        <v>53.31</v>
      </c>
      <c r="CN7" s="36">
        <v>53.04</v>
      </c>
      <c r="CO7" s="36">
        <v>49.21</v>
      </c>
      <c r="CP7" s="36">
        <v>50.66</v>
      </c>
      <c r="CQ7" s="36">
        <v>51.11</v>
      </c>
      <c r="CR7" s="36">
        <v>50.49</v>
      </c>
      <c r="CS7" s="36">
        <v>48.36</v>
      </c>
      <c r="CT7" s="36">
        <v>48.7</v>
      </c>
      <c r="CU7" s="36">
        <v>57.58</v>
      </c>
      <c r="CV7" s="36">
        <v>88.29</v>
      </c>
      <c r="CW7" s="36">
        <v>85.57</v>
      </c>
      <c r="CX7" s="36">
        <v>87.62</v>
      </c>
      <c r="CY7" s="36">
        <v>86.58</v>
      </c>
      <c r="CZ7" s="36">
        <v>88.88</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0.55000000000000004</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小国町役場</cp:lastModifiedBy>
  <cp:lastPrinted>2017-01-30T06:29:53Z</cp:lastPrinted>
  <dcterms:created xsi:type="dcterms:W3CDTF">2016-12-02T02:16:12Z</dcterms:created>
  <dcterms:modified xsi:type="dcterms:W3CDTF">2017-01-30T07:15:22Z</dcterms:modified>
  <cp:category/>
</cp:coreProperties>
</file>