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<sst xmlns="http://schemas.openxmlformats.org/spreadsheetml/2006/main" count="220" uniqueCount="107">
  <si>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</si>
  <si>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</si>
  <si>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</si>
  <si>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</si>
  <si>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</si>
  <si>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</si>
  <si>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</si>
  <si>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</si>
  <si>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</si>
  <si>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</si>
  <si>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</si>
  <si>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</si>
  <si>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</si>
  <si>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</si>
  <si>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</si>
  <si>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</si>
  <si>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</si>
  <si>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</si>
  <si>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</si>
  <si>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</si>
  <si>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</si>
  <si>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</si>
  <si>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</si>
  <si>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</si>
  <si>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</si>
  <si>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</si>
  <si>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</si>
  <si>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</si>
  <si>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</si>
  <si>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</si>
  <si>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</si>
  <si>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</si>
  <si>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</si>
  <si>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</si>
  <si>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</si>
  <si>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</si>
  <si>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</si>
  <si>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</si>
  <si>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</si>
  <si>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</si>
  <si>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</si>
  <si>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</si>
  <si>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</si>
  <si>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</si>
  <si>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</si>
  <si>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</si>
  <si>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</si>
  <si>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</si>
  <si>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</si>
  <si>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</si>
  <si>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</si>
  <si>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</si>
  <si>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</si>
  <si>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</si>
  <si>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</si>
  <si>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</si>
  <si>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</si>
  <si>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</si>
  <si>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</si>
  <si>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</si>
  <si>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</si>
  <si>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</si>
  <si>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</si>
  <si>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</si>
  <si>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</si>
  <si>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</si>
  <si>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</si>
  <si>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</si>
  <si>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</si>
  <si>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</si>
  <si>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</si>
  <si>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</si>
  <si>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</si>
  <si>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</si>
  <si>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</si>
  <si>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</si>
  <si>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</si>
  <si>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</si>
  <si>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</si>
  <si>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</si>
  <si>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</si>
  <si>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</si>
  <si>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</si>
  <si>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</si>
  <si>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</si>
  <si>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</si>
  <si>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</si>
  <si>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</si>
  <si>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</si>
  <si>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</si>
  <si>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</si>
  <si>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</si>
  <si>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</si>
  <si>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尾花沢市大石田町環境衛生事業組合（事業会計分）</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</si>
  <si>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</si>
  <si>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</si>
  <si>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</si>
  <si>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</si>
  <si>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</si>
  <si>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</si>
  <si>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</si>
  <si>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</si>
  <si>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</si>
  <si>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</si>
  <si>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平成27年度の収支においては黒字であるが、債務残高の減少及び有収率の向上などの健全運営を継続し取り組む必要がある。　　　　　　　　　　　　　　　　　　　　　　　　　　　　　　　　　　　　　　　　　　　　　　　　　　　　　　　　　　　　　　　　　　　　　また、流動比率をみると当面の負債は賄えるが現金が減少傾向にあるため将来的な見込を踏まえ、支払能力を高めるための経営改善に取り組む必要がある。</t>
    <phoneticPr fontId="4"/>
  </si>
  <si>
    <t>老朽施設の更新、石綿管老朽管等の布設替及び更新について、財源の確保や経営に与える影響等を踏まえた分析を行い、計画的かつ効率的な更新に取り組む必要がある。</t>
    <phoneticPr fontId="4"/>
  </si>
  <si>
    <t>　給水人口の減少・節水意識の定着・景気の停滞感等に伴う水需要の低迷から有収水量が減少しているが、公的資金補助金免除繰上償還に係る支払利息の減少等により収益的収支の改善が図られている。平成25年6月に水道料金の改定及び開閉栓手数料の改定、平成26年6月からの消費税の値上げにより、損益勘定による利益は増加している。一方、持続ある事業経営のためには、施設更新が最大の経営課題であり、今後も多額の資金需要が見込まれるため、これまで以上に効率的な事業経営に努めていく必要がある。また、将来的に給水人口の減少が確実視され、収益の大幅な伸びは期待できないことから、収支のバランスを図るための改善策として、5年をめどに財政状況を分析し料金改定の検討を行う予定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</si>
</sst>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c:v>
                </c:pt>
                <c:pt idx="1">
                  <c:v>0.35</c:v>
                </c:pt>
                <c:pt idx="2">
                  <c:v>0.57999999999999996</c:v>
                </c:pt>
                <c:pt idx="3">
                  <c:v>0.89</c:v>
                </c:pt>
                <c:pt idx="4">
                  <c:v>0.83</c:v>
                </c:pt>
              </c:numCache>
            </c:numRef>
          </c:val>
        </c:ser>
        <c:dLbls>
          <c:showLegendKey val="0"/>
          <c:showVal val="0"/>
          <c:showCatName val="0"/>
          <c:showSerName val="0"/>
          <c:showPercent val="0"/>
          <c:showBubbleSize val="0"/>
        </c:dLbls>
        <c:gapWidth val="150"/>
        <c:axId val="75825536"/>
        <c:axId val="758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75825536"/>
        <c:axId val="75827456"/>
      </c:lineChart>
      <c:dateAx>
        <c:axId val="75825536"/>
        <c:scaling>
          <c:orientation val="minMax"/>
        </c:scaling>
        <c:delete val="1"/>
        <c:axPos val="b"/>
        <c:numFmt formatCode="ge" sourceLinked="1"/>
        <c:majorTickMark val="none"/>
        <c:minorTickMark val="none"/>
        <c:tickLblPos val="none"/>
        <c:crossAx val="75827456"/>
        <c:crosses val="autoZero"/>
        <c:auto val="1"/>
        <c:lblOffset val="100"/>
        <c:baseTimeUnit val="years"/>
      </c:dateAx>
      <c:valAx>
        <c:axId val="758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63.21</c:v>
                </c:pt>
                <c:pt idx="1">
                  <c:v>64.099999999999994</c:v>
                </c:pt>
                <c:pt idx="2">
                  <c:v>59.96</c:v>
                </c:pt>
                <c:pt idx="3">
                  <c:v>58.34</c:v>
                </c:pt>
                <c:pt idx="4">
                  <c:v>55.71</c:v>
                </c:pt>
              </c:numCache>
            </c:numRef>
          </c:val>
        </c:ser>
        <c:dLbls>
          <c:showLegendKey val="0"/>
          <c:showVal val="0"/>
          <c:showCatName val="0"/>
          <c:showSerName val="0"/>
          <c:showPercent val="0"/>
          <c:showBubbleSize val="0"/>
        </c:dLbls>
        <c:gapWidth val="150"/>
        <c:axId val="79852288"/>
        <c:axId val="798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79852288"/>
        <c:axId val="79854208"/>
      </c:lineChart>
      <c:dateAx>
        <c:axId val="79852288"/>
        <c:scaling>
          <c:orientation val="minMax"/>
        </c:scaling>
        <c:delete val="1"/>
        <c:axPos val="b"/>
        <c:numFmt formatCode="ge" sourceLinked="1"/>
        <c:majorTickMark val="none"/>
        <c:minorTickMark val="none"/>
        <c:tickLblPos val="none"/>
        <c:crossAx val="79854208"/>
        <c:crosses val="autoZero"/>
        <c:auto val="1"/>
        <c:lblOffset val="100"/>
        <c:baseTimeUnit val="years"/>
      </c:dateAx>
      <c:valAx>
        <c:axId val="798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78.069999999999993</c:v>
                </c:pt>
                <c:pt idx="1">
                  <c:v>78.08</c:v>
                </c:pt>
                <c:pt idx="2">
                  <c:v>78.099999999999994</c:v>
                </c:pt>
                <c:pt idx="3">
                  <c:v>79.83</c:v>
                </c:pt>
                <c:pt idx="4">
                  <c:v>81.52</c:v>
                </c:pt>
              </c:numCache>
            </c:numRef>
          </c:val>
        </c:ser>
        <c:dLbls>
          <c:showLegendKey val="0"/>
          <c:showVal val="0"/>
          <c:showCatName val="0"/>
          <c:showSerName val="0"/>
          <c:showPercent val="0"/>
          <c:showBubbleSize val="0"/>
        </c:dLbls>
        <c:gapWidth val="150"/>
        <c:axId val="80425344"/>
        <c:axId val="804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80425344"/>
        <c:axId val="80427264"/>
      </c:lineChart>
      <c:dateAx>
        <c:axId val="80425344"/>
        <c:scaling>
          <c:orientation val="minMax"/>
        </c:scaling>
        <c:delete val="1"/>
        <c:axPos val="b"/>
        <c:numFmt formatCode="ge" sourceLinked="1"/>
        <c:majorTickMark val="none"/>
        <c:minorTickMark val="none"/>
        <c:tickLblPos val="none"/>
        <c:crossAx val="80427264"/>
        <c:crosses val="autoZero"/>
        <c:auto val="1"/>
        <c:lblOffset val="100"/>
        <c:baseTimeUnit val="years"/>
      </c:dateAx>
      <c:valAx>
        <c:axId val="804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118.71</c:v>
                </c:pt>
                <c:pt idx="1">
                  <c:v>118.82</c:v>
                </c:pt>
                <c:pt idx="2">
                  <c:v>126.53</c:v>
                </c:pt>
                <c:pt idx="3">
                  <c:v>108.5</c:v>
                </c:pt>
                <c:pt idx="4">
                  <c:v>139.30000000000001</c:v>
                </c:pt>
              </c:numCache>
            </c:numRef>
          </c:val>
        </c:ser>
        <c:dLbls>
          <c:showLegendKey val="0"/>
          <c:showVal val="0"/>
          <c:showCatName val="0"/>
          <c:showSerName val="0"/>
          <c:showPercent val="0"/>
          <c:showBubbleSize val="0"/>
        </c:dLbls>
        <c:gapWidth val="150"/>
        <c:axId val="75878400"/>
        <c:axId val="758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75878400"/>
        <c:axId val="75880320"/>
      </c:lineChart>
      <c:dateAx>
        <c:axId val="75878400"/>
        <c:scaling>
          <c:orientation val="minMax"/>
        </c:scaling>
        <c:delete val="1"/>
        <c:axPos val="b"/>
        <c:numFmt formatCode="ge" sourceLinked="1"/>
        <c:majorTickMark val="none"/>
        <c:minorTickMark val="none"/>
        <c:tickLblPos val="none"/>
        <c:crossAx val="75880320"/>
        <c:crosses val="autoZero"/>
        <c:auto val="1"/>
        <c:lblOffset val="100"/>
        <c:baseTimeUnit val="years"/>
      </c:dateAx>
      <c:valAx>
        <c:axId val="7588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8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31.38</c:v>
                </c:pt>
                <c:pt idx="1">
                  <c:v>31.36</c:v>
                </c:pt>
                <c:pt idx="2">
                  <c:v>32.03</c:v>
                </c:pt>
                <c:pt idx="3">
                  <c:v>44.59</c:v>
                </c:pt>
                <c:pt idx="4">
                  <c:v>45.26</c:v>
                </c:pt>
              </c:numCache>
            </c:numRef>
          </c:val>
        </c:ser>
        <c:dLbls>
          <c:showLegendKey val="0"/>
          <c:showVal val="0"/>
          <c:showCatName val="0"/>
          <c:showSerName val="0"/>
          <c:showPercent val="0"/>
          <c:showBubbleSize val="0"/>
        </c:dLbls>
        <c:gapWidth val="150"/>
        <c:axId val="76291456"/>
        <c:axId val="763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76291456"/>
        <c:axId val="76305920"/>
      </c:lineChart>
      <c:dateAx>
        <c:axId val="76291456"/>
        <c:scaling>
          <c:orientation val="minMax"/>
        </c:scaling>
        <c:delete val="1"/>
        <c:axPos val="b"/>
        <c:numFmt formatCode="ge" sourceLinked="1"/>
        <c:majorTickMark val="none"/>
        <c:minorTickMark val="none"/>
        <c:tickLblPos val="none"/>
        <c:crossAx val="76305920"/>
        <c:crosses val="autoZero"/>
        <c:auto val="1"/>
        <c:lblOffset val="100"/>
        <c:baseTimeUnit val="years"/>
      </c:dateAx>
      <c:valAx>
        <c:axId val="763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12.44</c:v>
                </c:pt>
                <c:pt idx="1">
                  <c:v>12.1</c:v>
                </c:pt>
                <c:pt idx="2">
                  <c:v>11.48</c:v>
                </c:pt>
                <c:pt idx="3">
                  <c:v>10.49</c:v>
                </c:pt>
                <c:pt idx="4">
                  <c:v>26.51</c:v>
                </c:pt>
              </c:numCache>
            </c:numRef>
          </c:val>
        </c:ser>
        <c:dLbls>
          <c:showLegendKey val="0"/>
          <c:showVal val="0"/>
          <c:showCatName val="0"/>
          <c:showSerName val="0"/>
          <c:showPercent val="0"/>
          <c:showBubbleSize val="0"/>
        </c:dLbls>
        <c:gapWidth val="150"/>
        <c:axId val="76348416"/>
        <c:axId val="770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76348416"/>
        <c:axId val="77071488"/>
      </c:lineChart>
      <c:dateAx>
        <c:axId val="76348416"/>
        <c:scaling>
          <c:orientation val="minMax"/>
        </c:scaling>
        <c:delete val="1"/>
        <c:axPos val="b"/>
        <c:numFmt formatCode="ge" sourceLinked="1"/>
        <c:majorTickMark val="none"/>
        <c:minorTickMark val="none"/>
        <c:tickLblPos val="none"/>
        <c:crossAx val="77071488"/>
        <c:crosses val="autoZero"/>
        <c:auto val="1"/>
        <c:lblOffset val="100"/>
        <c:baseTimeUnit val="years"/>
      </c:dateAx>
      <c:valAx>
        <c:axId val="770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110272"/>
        <c:axId val="771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77110272"/>
        <c:axId val="77116544"/>
      </c:lineChart>
      <c:dateAx>
        <c:axId val="77110272"/>
        <c:scaling>
          <c:orientation val="minMax"/>
        </c:scaling>
        <c:delete val="1"/>
        <c:axPos val="b"/>
        <c:numFmt formatCode="ge" sourceLinked="1"/>
        <c:majorTickMark val="none"/>
        <c:minorTickMark val="none"/>
        <c:tickLblPos val="none"/>
        <c:crossAx val="77116544"/>
        <c:crosses val="autoZero"/>
        <c:auto val="1"/>
        <c:lblOffset val="100"/>
        <c:baseTimeUnit val="years"/>
      </c:dateAx>
      <c:valAx>
        <c:axId val="7711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1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1813.64</c:v>
                </c:pt>
                <c:pt idx="1">
                  <c:v>2346.27</c:v>
                </c:pt>
                <c:pt idx="2">
                  <c:v>2038.17</c:v>
                </c:pt>
                <c:pt idx="3">
                  <c:v>253.9</c:v>
                </c:pt>
                <c:pt idx="4">
                  <c:v>446.09</c:v>
                </c:pt>
              </c:numCache>
            </c:numRef>
          </c:val>
        </c:ser>
        <c:dLbls>
          <c:showLegendKey val="0"/>
          <c:showVal val="0"/>
          <c:showCatName val="0"/>
          <c:showSerName val="0"/>
          <c:showPercent val="0"/>
          <c:showBubbleSize val="0"/>
        </c:dLbls>
        <c:gapWidth val="150"/>
        <c:axId val="78318208"/>
        <c:axId val="783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78318208"/>
        <c:axId val="78344960"/>
      </c:lineChart>
      <c:dateAx>
        <c:axId val="78318208"/>
        <c:scaling>
          <c:orientation val="minMax"/>
        </c:scaling>
        <c:delete val="1"/>
        <c:axPos val="b"/>
        <c:numFmt formatCode="ge" sourceLinked="1"/>
        <c:majorTickMark val="none"/>
        <c:minorTickMark val="none"/>
        <c:tickLblPos val="none"/>
        <c:crossAx val="78344960"/>
        <c:crosses val="autoZero"/>
        <c:auto val="1"/>
        <c:lblOffset val="100"/>
        <c:baseTimeUnit val="years"/>
      </c:dateAx>
      <c:valAx>
        <c:axId val="7834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3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408.5</c:v>
                </c:pt>
                <c:pt idx="1">
                  <c:v>374.59</c:v>
                </c:pt>
                <c:pt idx="2">
                  <c:v>344.67</c:v>
                </c:pt>
                <c:pt idx="3">
                  <c:v>331.32</c:v>
                </c:pt>
                <c:pt idx="4">
                  <c:v>330.43</c:v>
                </c:pt>
              </c:numCache>
            </c:numRef>
          </c:val>
        </c:ser>
        <c:dLbls>
          <c:showLegendKey val="0"/>
          <c:showVal val="0"/>
          <c:showCatName val="0"/>
          <c:showSerName val="0"/>
          <c:showPercent val="0"/>
          <c:showBubbleSize val="0"/>
        </c:dLbls>
        <c:gapWidth val="150"/>
        <c:axId val="78379264"/>
        <c:axId val="783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78379264"/>
        <c:axId val="78381440"/>
      </c:lineChart>
      <c:dateAx>
        <c:axId val="78379264"/>
        <c:scaling>
          <c:orientation val="minMax"/>
        </c:scaling>
        <c:delete val="1"/>
        <c:axPos val="b"/>
        <c:numFmt formatCode="ge" sourceLinked="1"/>
        <c:majorTickMark val="none"/>
        <c:minorTickMark val="none"/>
        <c:tickLblPos val="none"/>
        <c:crossAx val="78381440"/>
        <c:crosses val="autoZero"/>
        <c:auto val="1"/>
        <c:lblOffset val="100"/>
        <c:baseTimeUnit val="years"/>
      </c:dateAx>
      <c:valAx>
        <c:axId val="7838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3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113.42</c:v>
                </c:pt>
                <c:pt idx="1">
                  <c:v>113.98</c:v>
                </c:pt>
                <c:pt idx="2">
                  <c:v>121.57</c:v>
                </c:pt>
                <c:pt idx="3">
                  <c:v>125.93</c:v>
                </c:pt>
                <c:pt idx="4">
                  <c:v>139</c:v>
                </c:pt>
              </c:numCache>
            </c:numRef>
          </c:val>
        </c:ser>
        <c:dLbls>
          <c:showLegendKey val="0"/>
          <c:showVal val="0"/>
          <c:showCatName val="0"/>
          <c:showSerName val="0"/>
          <c:showPercent val="0"/>
          <c:showBubbleSize val="0"/>
        </c:dLbls>
        <c:gapWidth val="150"/>
        <c:axId val="78415744"/>
        <c:axId val="784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78415744"/>
        <c:axId val="78417920"/>
      </c:lineChart>
      <c:dateAx>
        <c:axId val="78415744"/>
        <c:scaling>
          <c:orientation val="minMax"/>
        </c:scaling>
        <c:delete val="1"/>
        <c:axPos val="b"/>
        <c:numFmt formatCode="ge" sourceLinked="1"/>
        <c:majorTickMark val="none"/>
        <c:minorTickMark val="none"/>
        <c:tickLblPos val="none"/>
        <c:crossAx val="78417920"/>
        <c:crosses val="autoZero"/>
        <c:auto val="1"/>
        <c:lblOffset val="100"/>
        <c:baseTimeUnit val="years"/>
      </c:dateAx>
      <c:valAx>
        <c:axId val="784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154.66</c:v>
                </c:pt>
                <c:pt idx="1">
                  <c:v>153.91</c:v>
                </c:pt>
                <c:pt idx="2">
                  <c:v>161.41999999999999</c:v>
                </c:pt>
                <c:pt idx="3">
                  <c:v>161.47</c:v>
                </c:pt>
                <c:pt idx="4">
                  <c:v>146.36000000000001</c:v>
                </c:pt>
              </c:numCache>
            </c:numRef>
          </c:val>
        </c:ser>
        <c:dLbls>
          <c:showLegendKey val="0"/>
          <c:showVal val="0"/>
          <c:showCatName val="0"/>
          <c:showSerName val="0"/>
          <c:showPercent val="0"/>
          <c:showBubbleSize val="0"/>
        </c:dLbls>
        <c:gapWidth val="150"/>
        <c:axId val="78443648"/>
        <c:axId val="784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78443648"/>
        <c:axId val="78445568"/>
      </c:lineChart>
      <c:dateAx>
        <c:axId val="78443648"/>
        <c:scaling>
          <c:orientation val="minMax"/>
        </c:scaling>
        <c:delete val="1"/>
        <c:axPos val="b"/>
        <c:numFmt formatCode="ge" sourceLinked="1"/>
        <c:majorTickMark val="none"/>
        <c:minorTickMark val="none"/>
        <c:tickLblPos val="none"/>
        <c:crossAx val="78445568"/>
        <c:crosses val="autoZero"/>
        <c:auto val="1"/>
        <c:lblOffset val="100"/>
        <c:baseTimeUnit val="years"/>
      </c:dateAx>
      <c:valAx>
        <c:axId val="784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4" zoomScaleNormal="100" workbookViewId="0">
      <selection activeCell="BJ74" sqref="BJ7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山形県　尾花沢市大石田町環境衛生事業組合（事業会計分）</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72.95</v>
      </c>
      <c r="K10" s="57"/>
      <c r="L10" s="57"/>
      <c r="M10" s="57"/>
      <c r="N10" s="57"/>
      <c r="O10" s="57"/>
      <c r="P10" s="57"/>
      <c r="Q10" s="57"/>
      <c r="R10" s="57">
        <f>データ!O6</f>
        <v>73.430000000000007</v>
      </c>
      <c r="S10" s="57"/>
      <c r="T10" s="57"/>
      <c r="U10" s="57"/>
      <c r="V10" s="57"/>
      <c r="W10" s="57"/>
      <c r="X10" s="57"/>
      <c r="Y10" s="57"/>
      <c r="Z10" s="65">
        <f>データ!P6</f>
        <v>4320</v>
      </c>
      <c r="AA10" s="65"/>
      <c r="AB10" s="65"/>
      <c r="AC10" s="65"/>
      <c r="AD10" s="65"/>
      <c r="AE10" s="65"/>
      <c r="AF10" s="65"/>
      <c r="AG10" s="65"/>
      <c r="AH10" s="2"/>
      <c r="AI10" s="65">
        <f>データ!T6</f>
        <v>18208</v>
      </c>
      <c r="AJ10" s="65"/>
      <c r="AK10" s="65"/>
      <c r="AL10" s="65"/>
      <c r="AM10" s="65"/>
      <c r="AN10" s="65"/>
      <c r="AO10" s="65"/>
      <c r="AP10" s="65"/>
      <c r="AQ10" s="57">
        <f>データ!U6</f>
        <v>58.88</v>
      </c>
      <c r="AR10" s="57"/>
      <c r="AS10" s="57"/>
      <c r="AT10" s="57"/>
      <c r="AU10" s="57"/>
      <c r="AV10" s="57"/>
      <c r="AW10" s="57"/>
      <c r="AX10" s="57"/>
      <c r="AY10" s="57">
        <f>データ!V6</f>
        <v>309.24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69663</v>
      </c>
      <c r="D6" s="31">
        <f t="shared" si="3"/>
        <v>46</v>
      </c>
      <c r="E6" s="31">
        <f t="shared" si="3"/>
        <v>1</v>
      </c>
      <c r="F6" s="31">
        <f t="shared" si="3"/>
        <v>0</v>
      </c>
      <c r="G6" s="31">
        <f t="shared" si="3"/>
        <v>1</v>
      </c>
      <c r="H6" s="31" t="str">
        <f t="shared" si="3"/>
        <v>山形県　尾花沢市大石田町環境衛生事業組合（事業会計分）</v>
      </c>
      <c r="I6" s="31" t="str">
        <f t="shared" si="3"/>
        <v>法適用</v>
      </c>
      <c r="J6" s="31" t="str">
        <f t="shared" si="3"/>
        <v>水道事業</v>
      </c>
      <c r="K6" s="31" t="str">
        <f t="shared" si="3"/>
        <v>末端給水事業</v>
      </c>
      <c r="L6" s="31" t="str">
        <f t="shared" si="3"/>
        <v>A6</v>
      </c>
      <c r="M6" s="32" t="str">
        <f t="shared" si="3"/>
        <v>-</v>
      </c>
      <c r="N6" s="32">
        <f t="shared" si="3"/>
        <v>72.95</v>
      </c>
      <c r="O6" s="32">
        <f t="shared" si="3"/>
        <v>73.430000000000007</v>
      </c>
      <c r="P6" s="32">
        <f t="shared" si="3"/>
        <v>4320</v>
      </c>
      <c r="Q6" s="32" t="str">
        <f t="shared" si="3"/>
        <v>-</v>
      </c>
      <c r="R6" s="32" t="str">
        <f t="shared" si="3"/>
        <v>-</v>
      </c>
      <c r="S6" s="32" t="str">
        <f t="shared" si="3"/>
        <v>-</v>
      </c>
      <c r="T6" s="32">
        <f t="shared" si="3"/>
        <v>18208</v>
      </c>
      <c r="U6" s="32">
        <f t="shared" si="3"/>
        <v>58.88</v>
      </c>
      <c r="V6" s="32">
        <f t="shared" si="3"/>
        <v>309.24</v>
      </c>
      <c r="W6" s="33">
        <f>IF(W7="",NA(),W7)</f>
        <v>118.71</v>
      </c>
      <c r="X6" s="33">
        <f t="shared" ref="X6:AF6" si="4">IF(X7="",NA(),X7)</f>
        <v>118.82</v>
      </c>
      <c r="Y6" s="33">
        <f t="shared" si="4"/>
        <v>126.53</v>
      </c>
      <c r="Z6" s="33">
        <f t="shared" si="4"/>
        <v>108.5</v>
      </c>
      <c r="AA6" s="33">
        <f t="shared" si="4"/>
        <v>139.30000000000001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1813.64</v>
      </c>
      <c r="AT6" s="33">
        <f t="shared" ref="AT6:BB6" si="6">IF(AT7="",NA(),AT7)</f>
        <v>2346.27</v>
      </c>
      <c r="AU6" s="33">
        <f t="shared" si="6"/>
        <v>2038.17</v>
      </c>
      <c r="AV6" s="33">
        <f t="shared" si="6"/>
        <v>253.9</v>
      </c>
      <c r="AW6" s="33">
        <f t="shared" si="6"/>
        <v>446.09</v>
      </c>
      <c r="AX6" s="33">
        <f t="shared" si="6"/>
        <v>995.5</v>
      </c>
      <c r="AY6" s="33">
        <f t="shared" si="6"/>
        <v>915.5</v>
      </c>
      <c r="AZ6" s="33">
        <f t="shared" si="6"/>
        <v>963.24</v>
      </c>
      <c r="BA6" s="33">
        <f t="shared" si="6"/>
        <v>381.53</v>
      </c>
      <c r="BB6" s="33">
        <f t="shared" si="6"/>
        <v>391.54</v>
      </c>
      <c r="BC6" s="32" t="str">
        <f>IF(BC7="","",IF(BC7="-","【-】","【"&amp;SUBSTITUTE(TEXT(BC7,"#,##0.00"),"-","△")&amp;"】"))</f>
        <v>【262.74】</v>
      </c>
      <c r="BD6" s="33">
        <f>IF(BD7="",NA(),BD7)</f>
        <v>408.5</v>
      </c>
      <c r="BE6" s="33">
        <f t="shared" ref="BE6:BM6" si="7">IF(BE7="",NA(),BE7)</f>
        <v>374.59</v>
      </c>
      <c r="BF6" s="33">
        <f t="shared" si="7"/>
        <v>344.67</v>
      </c>
      <c r="BG6" s="33">
        <f t="shared" si="7"/>
        <v>331.32</v>
      </c>
      <c r="BH6" s="33">
        <f t="shared" si="7"/>
        <v>330.43</v>
      </c>
      <c r="BI6" s="33">
        <f t="shared" si="7"/>
        <v>414.59</v>
      </c>
      <c r="BJ6" s="33">
        <f t="shared" si="7"/>
        <v>404.78</v>
      </c>
      <c r="BK6" s="33">
        <f t="shared" si="7"/>
        <v>400.38</v>
      </c>
      <c r="BL6" s="33">
        <f t="shared" si="7"/>
        <v>393.27</v>
      </c>
      <c r="BM6" s="33">
        <f t="shared" si="7"/>
        <v>386.97</v>
      </c>
      <c r="BN6" s="32" t="str">
        <f>IF(BN7="","",IF(BN7="-","【-】","【"&amp;SUBSTITUTE(TEXT(BN7,"#,##0.00"),"-","△")&amp;"】"))</f>
        <v>【276.38】</v>
      </c>
      <c r="BO6" s="33">
        <f>IF(BO7="",NA(),BO7)</f>
        <v>113.42</v>
      </c>
      <c r="BP6" s="33">
        <f t="shared" ref="BP6:BX6" si="8">IF(BP7="",NA(),BP7)</f>
        <v>113.98</v>
      </c>
      <c r="BQ6" s="33">
        <f t="shared" si="8"/>
        <v>121.57</v>
      </c>
      <c r="BR6" s="33">
        <f t="shared" si="8"/>
        <v>125.93</v>
      </c>
      <c r="BS6" s="33">
        <f t="shared" si="8"/>
        <v>139</v>
      </c>
      <c r="BT6" s="33">
        <f t="shared" si="8"/>
        <v>97.71</v>
      </c>
      <c r="BU6" s="33">
        <f t="shared" si="8"/>
        <v>98.07</v>
      </c>
      <c r="BV6" s="33">
        <f t="shared" si="8"/>
        <v>96.56</v>
      </c>
      <c r="BW6" s="33">
        <f t="shared" si="8"/>
        <v>100.47</v>
      </c>
      <c r="BX6" s="33">
        <f t="shared" si="8"/>
        <v>101.72</v>
      </c>
      <c r="BY6" s="32" t="str">
        <f>IF(BY7="","",IF(BY7="-","【-】","【"&amp;SUBSTITUTE(TEXT(BY7,"#,##0.00"),"-","△")&amp;"】"))</f>
        <v>【104.99】</v>
      </c>
      <c r="BZ6" s="33">
        <f>IF(BZ7="",NA(),BZ7)</f>
        <v>154.66</v>
      </c>
      <c r="CA6" s="33">
        <f t="shared" ref="CA6:CI6" si="9">IF(CA7="",NA(),CA7)</f>
        <v>153.91</v>
      </c>
      <c r="CB6" s="33">
        <f t="shared" si="9"/>
        <v>161.41999999999999</v>
      </c>
      <c r="CC6" s="33">
        <f t="shared" si="9"/>
        <v>161.47</v>
      </c>
      <c r="CD6" s="33">
        <f t="shared" si="9"/>
        <v>146.36000000000001</v>
      </c>
      <c r="CE6" s="33">
        <f t="shared" si="9"/>
        <v>173.56</v>
      </c>
      <c r="CF6" s="33">
        <f t="shared" si="9"/>
        <v>172.26</v>
      </c>
      <c r="CG6" s="33">
        <f t="shared" si="9"/>
        <v>177.14</v>
      </c>
      <c r="CH6" s="33">
        <f t="shared" si="9"/>
        <v>169.82</v>
      </c>
      <c r="CI6" s="33">
        <f t="shared" si="9"/>
        <v>168.2</v>
      </c>
      <c r="CJ6" s="32" t="str">
        <f>IF(CJ7="","",IF(CJ7="-","【-】","【"&amp;SUBSTITUTE(TEXT(CJ7,"#,##0.00"),"-","△")&amp;"】"))</f>
        <v>【163.72】</v>
      </c>
      <c r="CK6" s="33">
        <f>IF(CK7="",NA(),CK7)</f>
        <v>63.21</v>
      </c>
      <c r="CL6" s="33">
        <f t="shared" ref="CL6:CT6" si="10">IF(CL7="",NA(),CL7)</f>
        <v>64.099999999999994</v>
      </c>
      <c r="CM6" s="33">
        <f t="shared" si="10"/>
        <v>59.96</v>
      </c>
      <c r="CN6" s="33">
        <f t="shared" si="10"/>
        <v>58.34</v>
      </c>
      <c r="CO6" s="33">
        <f t="shared" si="10"/>
        <v>55.71</v>
      </c>
      <c r="CP6" s="33">
        <f t="shared" si="10"/>
        <v>55.84</v>
      </c>
      <c r="CQ6" s="33">
        <f t="shared" si="10"/>
        <v>55.68</v>
      </c>
      <c r="CR6" s="33">
        <f t="shared" si="10"/>
        <v>55.64</v>
      </c>
      <c r="CS6" s="33">
        <f t="shared" si="10"/>
        <v>55.13</v>
      </c>
      <c r="CT6" s="33">
        <f t="shared" si="10"/>
        <v>54.77</v>
      </c>
      <c r="CU6" s="32" t="str">
        <f>IF(CU7="","",IF(CU7="-","【-】","【"&amp;SUBSTITUTE(TEXT(CU7,"#,##0.00"),"-","△")&amp;"】"))</f>
        <v>【59.76】</v>
      </c>
      <c r="CV6" s="33">
        <f>IF(CV7="",NA(),CV7)</f>
        <v>78.069999999999993</v>
      </c>
      <c r="CW6" s="33">
        <f t="shared" ref="CW6:DE6" si="11">IF(CW7="",NA(),CW7)</f>
        <v>78.08</v>
      </c>
      <c r="CX6" s="33">
        <f t="shared" si="11"/>
        <v>78.099999999999994</v>
      </c>
      <c r="CY6" s="33">
        <f t="shared" si="11"/>
        <v>79.83</v>
      </c>
      <c r="CZ6" s="33">
        <f t="shared" si="11"/>
        <v>81.52</v>
      </c>
      <c r="DA6" s="33">
        <f t="shared" si="11"/>
        <v>83.11</v>
      </c>
      <c r="DB6" s="33">
        <f t="shared" si="11"/>
        <v>83.18</v>
      </c>
      <c r="DC6" s="33">
        <f t="shared" si="11"/>
        <v>83.09</v>
      </c>
      <c r="DD6" s="33">
        <f t="shared" si="11"/>
        <v>83</v>
      </c>
      <c r="DE6" s="33">
        <f t="shared" si="11"/>
        <v>82.89</v>
      </c>
      <c r="DF6" s="32" t="str">
        <f>IF(DF7="","",IF(DF7="-","【-】","【"&amp;SUBSTITUTE(TEXT(DF7,"#,##0.00"),"-","△")&amp;"】"))</f>
        <v>【89.95】</v>
      </c>
      <c r="DG6" s="33">
        <f>IF(DG7="",NA(),DG7)</f>
        <v>31.38</v>
      </c>
      <c r="DH6" s="33">
        <f t="shared" ref="DH6:DP6" si="12">IF(DH7="",NA(),DH7)</f>
        <v>31.36</v>
      </c>
      <c r="DI6" s="33">
        <f t="shared" si="12"/>
        <v>32.03</v>
      </c>
      <c r="DJ6" s="33">
        <f t="shared" si="12"/>
        <v>44.59</v>
      </c>
      <c r="DK6" s="33">
        <f t="shared" si="12"/>
        <v>45.26</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12.44</v>
      </c>
      <c r="DS6" s="33">
        <f t="shared" ref="DS6:EA6" si="13">IF(DS7="",NA(),DS7)</f>
        <v>12.1</v>
      </c>
      <c r="DT6" s="33">
        <f t="shared" si="13"/>
        <v>11.48</v>
      </c>
      <c r="DU6" s="33">
        <f t="shared" si="13"/>
        <v>10.49</v>
      </c>
      <c r="DV6" s="33">
        <f t="shared" si="13"/>
        <v>26.51</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1.4</v>
      </c>
      <c r="ED6" s="33">
        <f t="shared" ref="ED6:EL6" si="14">IF(ED7="",NA(),ED7)</f>
        <v>0.35</v>
      </c>
      <c r="EE6" s="33">
        <f t="shared" si="14"/>
        <v>0.57999999999999996</v>
      </c>
      <c r="EF6" s="33">
        <f t="shared" si="14"/>
        <v>0.89</v>
      </c>
      <c r="EG6" s="33">
        <f t="shared" si="14"/>
        <v>0.83</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69663</v>
      </c>
      <c r="D7" s="35">
        <v>46</v>
      </c>
      <c r="E7" s="35">
        <v>1</v>
      </c>
      <c r="F7" s="35">
        <v>0</v>
      </c>
      <c r="G7" s="35">
        <v>1</v>
      </c>
      <c r="H7" s="35" t="s">
        <v>93</v>
      </c>
      <c r="I7" s="35" t="s">
        <v>94</v>
      </c>
      <c r="J7" s="35" t="s">
        <v>95</v>
      </c>
      <c r="K7" s="35" t="s">
        <v>96</v>
      </c>
      <c r="L7" s="35" t="s">
        <v>97</v>
      </c>
      <c r="M7" s="36" t="s">
        <v>98</v>
      </c>
      <c r="N7" s="36">
        <v>72.95</v>
      </c>
      <c r="O7" s="36">
        <v>73.430000000000007</v>
      </c>
      <c r="P7" s="36">
        <v>4320</v>
      </c>
      <c r="Q7" s="36" t="s">
        <v>98</v>
      </c>
      <c r="R7" s="36" t="s">
        <v>98</v>
      </c>
      <c r="S7" s="36" t="s">
        <v>98</v>
      </c>
      <c r="T7" s="36">
        <v>18208</v>
      </c>
      <c r="U7" s="36">
        <v>58.88</v>
      </c>
      <c r="V7" s="36">
        <v>309.24</v>
      </c>
      <c r="W7" s="36">
        <v>118.71</v>
      </c>
      <c r="X7" s="36">
        <v>118.82</v>
      </c>
      <c r="Y7" s="36">
        <v>126.53</v>
      </c>
      <c r="Z7" s="36">
        <v>108.5</v>
      </c>
      <c r="AA7" s="36">
        <v>139.30000000000001</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1813.64</v>
      </c>
      <c r="AT7" s="36">
        <v>2346.27</v>
      </c>
      <c r="AU7" s="36">
        <v>2038.17</v>
      </c>
      <c r="AV7" s="36">
        <v>253.9</v>
      </c>
      <c r="AW7" s="36">
        <v>446.09</v>
      </c>
      <c r="AX7" s="36">
        <v>995.5</v>
      </c>
      <c r="AY7" s="36">
        <v>915.5</v>
      </c>
      <c r="AZ7" s="36">
        <v>963.24</v>
      </c>
      <c r="BA7" s="36">
        <v>381.53</v>
      </c>
      <c r="BB7" s="36">
        <v>391.54</v>
      </c>
      <c r="BC7" s="36">
        <v>262.74</v>
      </c>
      <c r="BD7" s="36">
        <v>408.5</v>
      </c>
      <c r="BE7" s="36">
        <v>374.59</v>
      </c>
      <c r="BF7" s="36">
        <v>344.67</v>
      </c>
      <c r="BG7" s="36">
        <v>331.32</v>
      </c>
      <c r="BH7" s="36">
        <v>330.43</v>
      </c>
      <c r="BI7" s="36">
        <v>414.59</v>
      </c>
      <c r="BJ7" s="36">
        <v>404.78</v>
      </c>
      <c r="BK7" s="36">
        <v>400.38</v>
      </c>
      <c r="BL7" s="36">
        <v>393.27</v>
      </c>
      <c r="BM7" s="36">
        <v>386.97</v>
      </c>
      <c r="BN7" s="36">
        <v>276.38</v>
      </c>
      <c r="BO7" s="36">
        <v>113.42</v>
      </c>
      <c r="BP7" s="36">
        <v>113.98</v>
      </c>
      <c r="BQ7" s="36">
        <v>121.57</v>
      </c>
      <c r="BR7" s="36">
        <v>125.93</v>
      </c>
      <c r="BS7" s="36">
        <v>139</v>
      </c>
      <c r="BT7" s="36">
        <v>97.71</v>
      </c>
      <c r="BU7" s="36">
        <v>98.07</v>
      </c>
      <c r="BV7" s="36">
        <v>96.56</v>
      </c>
      <c r="BW7" s="36">
        <v>100.47</v>
      </c>
      <c r="BX7" s="36">
        <v>101.72</v>
      </c>
      <c r="BY7" s="36">
        <v>104.99</v>
      </c>
      <c r="BZ7" s="36">
        <v>154.66</v>
      </c>
      <c r="CA7" s="36">
        <v>153.91</v>
      </c>
      <c r="CB7" s="36">
        <v>161.41999999999999</v>
      </c>
      <c r="CC7" s="36">
        <v>161.47</v>
      </c>
      <c r="CD7" s="36">
        <v>146.36000000000001</v>
      </c>
      <c r="CE7" s="36">
        <v>173.56</v>
      </c>
      <c r="CF7" s="36">
        <v>172.26</v>
      </c>
      <c r="CG7" s="36">
        <v>177.14</v>
      </c>
      <c r="CH7" s="36">
        <v>169.82</v>
      </c>
      <c r="CI7" s="36">
        <v>168.2</v>
      </c>
      <c r="CJ7" s="36">
        <v>163.72</v>
      </c>
      <c r="CK7" s="36">
        <v>63.21</v>
      </c>
      <c r="CL7" s="36">
        <v>64.099999999999994</v>
      </c>
      <c r="CM7" s="36">
        <v>59.96</v>
      </c>
      <c r="CN7" s="36">
        <v>58.34</v>
      </c>
      <c r="CO7" s="36">
        <v>55.71</v>
      </c>
      <c r="CP7" s="36">
        <v>55.84</v>
      </c>
      <c r="CQ7" s="36">
        <v>55.68</v>
      </c>
      <c r="CR7" s="36">
        <v>55.64</v>
      </c>
      <c r="CS7" s="36">
        <v>55.13</v>
      </c>
      <c r="CT7" s="36">
        <v>54.77</v>
      </c>
      <c r="CU7" s="36">
        <v>59.76</v>
      </c>
      <c r="CV7" s="36">
        <v>78.069999999999993</v>
      </c>
      <c r="CW7" s="36">
        <v>78.08</v>
      </c>
      <c r="CX7" s="36">
        <v>78.099999999999994</v>
      </c>
      <c r="CY7" s="36">
        <v>79.83</v>
      </c>
      <c r="CZ7" s="36">
        <v>81.52</v>
      </c>
      <c r="DA7" s="36">
        <v>83.11</v>
      </c>
      <c r="DB7" s="36">
        <v>83.18</v>
      </c>
      <c r="DC7" s="36">
        <v>83.09</v>
      </c>
      <c r="DD7" s="36">
        <v>83</v>
      </c>
      <c r="DE7" s="36">
        <v>82.89</v>
      </c>
      <c r="DF7" s="36">
        <v>89.95</v>
      </c>
      <c r="DG7" s="36">
        <v>31.38</v>
      </c>
      <c r="DH7" s="36">
        <v>31.36</v>
      </c>
      <c r="DI7" s="36">
        <v>32.03</v>
      </c>
      <c r="DJ7" s="36">
        <v>44.59</v>
      </c>
      <c r="DK7" s="36">
        <v>45.26</v>
      </c>
      <c r="DL7" s="36">
        <v>37.090000000000003</v>
      </c>
      <c r="DM7" s="36">
        <v>38.07</v>
      </c>
      <c r="DN7" s="36">
        <v>39.06</v>
      </c>
      <c r="DO7" s="36">
        <v>46.66</v>
      </c>
      <c r="DP7" s="36">
        <v>47.46</v>
      </c>
      <c r="DQ7" s="36">
        <v>47.18</v>
      </c>
      <c r="DR7" s="36">
        <v>12.44</v>
      </c>
      <c r="DS7" s="36">
        <v>12.1</v>
      </c>
      <c r="DT7" s="36">
        <v>11.48</v>
      </c>
      <c r="DU7" s="36">
        <v>10.49</v>
      </c>
      <c r="DV7" s="36">
        <v>26.51</v>
      </c>
      <c r="DW7" s="36">
        <v>6.63</v>
      </c>
      <c r="DX7" s="36">
        <v>7.73</v>
      </c>
      <c r="DY7" s="36">
        <v>8.8699999999999992</v>
      </c>
      <c r="DZ7" s="36">
        <v>9.85</v>
      </c>
      <c r="EA7" s="36">
        <v>9.7100000000000009</v>
      </c>
      <c r="EB7" s="36">
        <v>13.18</v>
      </c>
      <c r="EC7" s="36">
        <v>1.4</v>
      </c>
      <c r="ED7" s="36">
        <v>0.35</v>
      </c>
      <c r="EE7" s="36">
        <v>0.57999999999999996</v>
      </c>
      <c r="EF7" s="36">
        <v>0.89</v>
      </c>
      <c r="EG7" s="36">
        <v>0.83</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2017-02-13T08:04:18Z</cp:lastPrinted>
  <dcterms:created xsi:type="dcterms:W3CDTF">2017-02-01T08:35:30Z</dcterms:created>
  <dcterms:modified xsi:type="dcterms:W3CDTF">2017-02-13T08:22:18Z</dcterms:modified>
  <cp:category/>
</cp:coreProperties>
</file>