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13.151.226\share\共有フォルダ\1.総務係\⑤経営企画係\○経営比較分析表\水道\H30年度経営比較分析表(上水)\【経営比較分析表】2017_062031_46_010\"/>
    </mc:Choice>
  </mc:AlternateContent>
  <workbookProtection workbookAlgorithmName="SHA-512" workbookHashValue="AvyUi1sHJHq1+yp1symPAWCRoMOTH8NxPdOJkYY9mwclISjWb38GU4zxpNQBzDHRm059KeVH8dJovUMGxNM1Qw==" workbookSaltValue="F2Lb+SBNdEJF/fHLJllKiA==" workbookSpinCount="100000" lockStructure="1"/>
  <bookViews>
    <workbookView xWindow="0" yWindow="0" windowWidth="20490" windowHeight="75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<sst xmlns="http://schemas.openxmlformats.org/spreadsheetml/2006/main" count="232" uniqueCount="119">
  <si>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</si>
  <si>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</si>
  <si>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</si>
  <si>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</si>
  <si>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</si>
  <si>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</si>
  <si>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</si>
  <si>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</si>
  <si>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</si>
  <si>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</si>
  <si>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</si>
  <si>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</si>
  <si>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</si>
  <si>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</si>
  <si>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</si>
  <si>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</si>
  <si>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</si>
  <si>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</si>
  <si>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</si>
  <si>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</si>
  <si>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</si>
  <si>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</si>
  <si>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</si>
  <si>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</si>
  <si>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</si>
  <si>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</si>
  <si>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</si>
  <si>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</si>
  <si>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</si>
  <si>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</si>
  <si>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</si>
  <si>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</si>
  <si>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</si>
  <si>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</si>
  <si>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</si>
  <si>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</si>
  <si>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</si>
  <si>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</si>
  <si>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</si>
  <si>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</si>
  <si>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</si>
  <si>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</si>
  <si>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</si>
  <si>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</si>
  <si>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</si>
  <si>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</si>
  <si>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</si>
  <si>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</si>
  <si>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</si>
  <si>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</si>
  <si>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</si>
  <si>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</si>
  <si>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</si>
  <si>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</si>
  <si>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</si>
  <si>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</si>
  <si>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</si>
  <si>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</si>
  <si>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</si>
  <si>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</si>
  <si>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</si>
  <si>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</si>
  <si>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</si>
  <si>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</si>
  <si>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</si>
  <si>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</si>
  <si>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</si>
  <si>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</si>
  <si>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</si>
  <si>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</si>
  <si>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</si>
  <si>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</si>
  <si>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</si>
  <si>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</si>
  <si>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</si>
  <si>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</si>
  <si>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</si>
  <si>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</si>
  <si>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</si>
  <si>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</si>
  <si>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</si>
  <si>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</si>
  <si>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</si>
  <si>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</si>
  <si>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</si>
  <si>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</si>
  <si>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</si>
  <si>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</si>
  <si>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</si>
  <si>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</si>
  <si>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</si>
  <si>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</si>
  <si>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</si>
  <si>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</si>
  <si>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</si>
  <si>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</si>
  <si>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</si>
  <si>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</si>
  <si>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</si>
  <si>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</si>
  <si>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</si>
  <si>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</si>
  <si>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</si>
  <si>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</si>
  <si>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</si>
  <si>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</si>
  <si>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</si>
  <si>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</si>
  <si>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</si>
  <si>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</si>
  <si>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</si>
  <si>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</si>
  <si>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</si>
  <si>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</si>
  <si>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</si>
  <si>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</si>
  <si>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前年度と同水準であり、類似団体よりも低い数値となっている。また、給水人口は毎年減少しており、経常収益を構成する給水収益の大幅な伸びが見込めない状況にあるため、経営改善を図る必要がある。
②累積欠損金比率は0％で累積欠損金が発生していない状況が続いているが、給水収益の大幅な伸びが見込めない状況にある中、施設の老朽化等による更新が必要となることから、継続して費用の節減が必要である。
③流動比率は100％を大きく上回り、類似団体平均よりも高い数値になっていることから、安定した経営ができている。
④企業債残高対給水収益比率は、類似団体よりも低い数値となっており、また、減少傾向が続いていることから適正な経営ができている。
⑤料金回収率はH27年度から100％を上回った。これは給水費用が給水収益で賄えている状況であるが、依然として類似団体より低い数値となっていることから、さらなる経費節減が必要となる。
⑥給水原価は類似団体より高い数値であるが、これは鶴岡市が山形県より受水(購入)しているためである。そのため、費用の安い地下水を水源とする団体よりも高い数値となっている。
⑦施設利用率は類似団体平均より低い数値となっており、配水量に比べ施設が過大である。施設更新にあたっては適正な給水人口を見込み、配水量に見合ったものに順次、改築や改良を行う必要がある。
⑧有収率は年々増加傾向にあったが、H28年度からは減少し、類似団体平均より低い数値となった。今後もより一層の老朽管更新工事や計画的な漏水調査の実施を行う必要がある。</t>
    <rPh sb="40" eb="42">
      <t>キュウスイ</t>
    </rPh>
    <rPh sb="42" eb="44">
      <t>ジンコウ</t>
    </rPh>
    <rPh sb="45" eb="47">
      <t>マイトシ</t>
    </rPh>
    <rPh sb="47" eb="49">
      <t>ゲンショウ</t>
    </rPh>
    <rPh sb="68" eb="70">
      <t>オオハバ</t>
    </rPh>
    <rPh sb="71" eb="72">
      <t>ノ</t>
    </rPh>
    <rPh sb="74" eb="76">
      <t>ミコ</t>
    </rPh>
    <rPh sb="79" eb="81">
      <t>ジョウキョウ</t>
    </rPh>
    <rPh sb="141" eb="143">
      <t>オオハバ</t>
    </rPh>
    <rPh sb="144" eb="145">
      <t>ノ</t>
    </rPh>
    <rPh sb="147" eb="149">
      <t>ミコ</t>
    </rPh>
    <rPh sb="152" eb="154">
      <t>ジョウキョウ</t>
    </rPh>
    <rPh sb="157" eb="158">
      <t>ナカ</t>
    </rPh>
    <phoneticPr fontId="4"/>
  </si>
  <si>
    <t>①有形固定資産減価償却率は、類似団体平均よりも高い数値で年々増加傾向にある。施設の老朽化が進行しているため、必要な施設を見極め、有効で効率的な投資を行っていく必要がある。
②管路経年化率は類似団体平均よりも低い数値となっているが、今後も管路の更新を継続して行い、施設の維持管理に努めていく必要がある。
③管路更新率は類似団体平均より低い数値となっている。これは鶴岡市の給水区域面積が427㎞と広く、管路更新・改良に限界があるためである。そのため、効率的かつ効果的に管理運営するためにアセットマネジメントの実践に取り組む必要がある。</t>
    <rPh sb="1" eb="3">
      <t>ユウケイ</t>
    </rPh>
    <phoneticPr fontId="4"/>
  </si>
  <si>
    <t>　給水人口の減少や節水型機器の普及に伴い、給水収益の大幅な伸びが見込めない状況にあるため、経費の一層の削減や適正な料金改定、事業実施年度の平準化などにより、今後も健全経営を堅持していく。
　なお、施設や管路の更新にあたっては、将来の水需要の予測をしっかりと立てたうえで、優先順位や効率性を考慮して計画的に行うとともに、施設の統廃合やダウンサイジングにより、適正な規模で整備していく。</t>
    <rPh sb="26" eb="28">
      <t>オオハバ</t>
    </rPh>
    <rPh sb="29" eb="30">
      <t>ノ</t>
    </rPh>
    <rPh sb="32" eb="34">
      <t>ミコ</t>
    </rPh>
    <rPh sb="37" eb="3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</si>
</sst>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0.22</c:v>
                </c:pt>
                <c:pt idx="1">
                  <c:v>0.27</c:v>
                </c:pt>
                <c:pt idx="2">
                  <c:v>3.85</c:v>
                </c:pt>
                <c:pt idx="3">
                  <c:v>0.25</c:v>
                </c:pt>
                <c:pt idx="4">
                  <c:v>0.34</c:v>
                </c:pt>
              </c:numCache>
            </c:numRef>
          </c:val>
          <c:extLst>
            <c:ext xmlns:c16="http://schemas.microsoft.com/office/drawing/2014/chart" uri="{C3380CC4-5D6E-409C-BE32-E72D297353CC}">
              <c16:uniqueId val="{00000000-3AF8-4FBC-83AF-27E62EEC40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3AF8-4FBC-83AF-27E62EEC40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45.25</c:v>
                </c:pt>
                <c:pt idx="1">
                  <c:v>44.12</c:v>
                </c:pt>
                <c:pt idx="2">
                  <c:v>42.98</c:v>
                </c:pt>
                <c:pt idx="3">
                  <c:v>43.03</c:v>
                </c:pt>
                <c:pt idx="4">
                  <c:v>44.1</c:v>
                </c:pt>
              </c:numCache>
            </c:numRef>
          </c:val>
          <c:extLst>
            <c:ext xmlns:c16="http://schemas.microsoft.com/office/drawing/2014/chart" uri="{C3380CC4-5D6E-409C-BE32-E72D297353CC}">
              <c16:uniqueId val="{00000000-CA11-4B61-B6B9-76FE9E9437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CA11-4B61-B6B9-76FE9E9437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87.62</c:v>
                </c:pt>
                <c:pt idx="1">
                  <c:v>88.36</c:v>
                </c:pt>
                <c:pt idx="2">
                  <c:v>89.69</c:v>
                </c:pt>
                <c:pt idx="3">
                  <c:v>88.78</c:v>
                </c:pt>
                <c:pt idx="4">
                  <c:v>87.13</c:v>
                </c:pt>
              </c:numCache>
            </c:numRef>
          </c:val>
          <c:extLst>
            <c:ext xmlns:c16="http://schemas.microsoft.com/office/drawing/2014/chart" uri="{C3380CC4-5D6E-409C-BE32-E72D297353CC}">
              <c16:uniqueId val="{00000000-F0A9-465D-B275-0790FF7B3A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F0A9-465D-B275-0790FF7B3A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101.23</c:v>
                </c:pt>
                <c:pt idx="1">
                  <c:v>107.9</c:v>
                </c:pt>
                <c:pt idx="2">
                  <c:v>107.64</c:v>
                </c:pt>
                <c:pt idx="3">
                  <c:v>107.28</c:v>
                </c:pt>
                <c:pt idx="4">
                  <c:v>107.19</c:v>
                </c:pt>
              </c:numCache>
            </c:numRef>
          </c:val>
          <c:extLst>
            <c:ext xmlns:c16="http://schemas.microsoft.com/office/drawing/2014/chart" uri="{C3380CC4-5D6E-409C-BE32-E72D297353CC}">
              <c16:uniqueId val="{00000000-2424-4F00-A469-7800EBA5EC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2424-4F00-A469-7800EBA5EC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46.32</c:v>
                </c:pt>
                <c:pt idx="1">
                  <c:v>53.01</c:v>
                </c:pt>
                <c:pt idx="2">
                  <c:v>54.99</c:v>
                </c:pt>
                <c:pt idx="3">
                  <c:v>56.59</c:v>
                </c:pt>
                <c:pt idx="4">
                  <c:v>58.22</c:v>
                </c:pt>
              </c:numCache>
            </c:numRef>
          </c:val>
          <c:extLst>
            <c:ext xmlns:c16="http://schemas.microsoft.com/office/drawing/2014/chart" uri="{C3380CC4-5D6E-409C-BE32-E72D297353CC}">
              <c16:uniqueId val="{00000000-2FE0-4485-96AE-26AE833953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2FE0-4485-96AE-26AE833953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4.62</c:v>
                </c:pt>
                <c:pt idx="1">
                  <c:v>7.32</c:v>
                </c:pt>
                <c:pt idx="2">
                  <c:v>7.38</c:v>
                </c:pt>
                <c:pt idx="3" formatCode="#,##0.00;&quot;△&quot;#,##0.00">
                  <c:v>0</c:v>
                </c:pt>
                <c:pt idx="4">
                  <c:v>12.01</c:v>
                </c:pt>
              </c:numCache>
            </c:numRef>
          </c:val>
          <c:extLst>
            <c:ext xmlns:c16="http://schemas.microsoft.com/office/drawing/2014/chart" uri="{C3380CC4-5D6E-409C-BE32-E72D297353CC}">
              <c16:uniqueId val="{00000000-8538-4435-8D4C-285648EF2E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8538-4435-8D4C-285648EF2E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D8-4021-88D7-DB2B9BF362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14D8-4021-88D7-DB2B9BF362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821.27</c:v>
                </c:pt>
                <c:pt idx="1">
                  <c:v>471.72</c:v>
                </c:pt>
                <c:pt idx="2">
                  <c:v>517.62</c:v>
                </c:pt>
                <c:pt idx="3">
                  <c:v>509.03</c:v>
                </c:pt>
                <c:pt idx="4">
                  <c:v>550.36</c:v>
                </c:pt>
              </c:numCache>
            </c:numRef>
          </c:val>
          <c:extLst>
            <c:ext xmlns:c16="http://schemas.microsoft.com/office/drawing/2014/chart" uri="{C3380CC4-5D6E-409C-BE32-E72D297353CC}">
              <c16:uniqueId val="{00000000-B2AD-419D-BEEF-DC46A6222A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B2AD-419D-BEEF-DC46A6222A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235.1</c:v>
                </c:pt>
                <c:pt idx="1">
                  <c:v>222.02</c:v>
                </c:pt>
                <c:pt idx="2">
                  <c:v>207.14</c:v>
                </c:pt>
                <c:pt idx="3">
                  <c:v>192.36</c:v>
                </c:pt>
                <c:pt idx="4">
                  <c:v>174.92</c:v>
                </c:pt>
              </c:numCache>
            </c:numRef>
          </c:val>
          <c:extLst>
            <c:ext xmlns:c16="http://schemas.microsoft.com/office/drawing/2014/chart" uri="{C3380CC4-5D6E-409C-BE32-E72D297353CC}">
              <c16:uniqueId val="{00000000-665D-43B4-8C43-68DA59835A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665D-43B4-8C43-68DA59835A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91.81</c:v>
                </c:pt>
                <c:pt idx="1">
                  <c:v>98.67</c:v>
                </c:pt>
                <c:pt idx="2">
                  <c:v>100.76</c:v>
                </c:pt>
                <c:pt idx="3">
                  <c:v>100.63</c:v>
                </c:pt>
                <c:pt idx="4">
                  <c:v>100.38</c:v>
                </c:pt>
              </c:numCache>
            </c:numRef>
          </c:val>
          <c:extLst>
            <c:ext xmlns:c16="http://schemas.microsoft.com/office/drawing/2014/chart" uri="{C3380CC4-5D6E-409C-BE32-E72D297353CC}">
              <c16:uniqueId val="{00000000-A4AD-442A-9584-C8F934AD01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A4AD-442A-9584-C8F934AD01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224.36</c:v>
                </c:pt>
                <c:pt idx="1">
                  <c:v>209.09</c:v>
                </c:pt>
                <c:pt idx="2">
                  <c:v>205.12</c:v>
                </c:pt>
                <c:pt idx="3">
                  <c:v>205.7</c:v>
                </c:pt>
                <c:pt idx="4">
                  <c:v>205.71</c:v>
                </c:pt>
              </c:numCache>
            </c:numRef>
          </c:val>
          <c:extLst>
            <c:ext xmlns:c16="http://schemas.microsoft.com/office/drawing/2014/chart" uri="{C3380CC4-5D6E-409C-BE32-E72D297353CC}">
              <c16:uniqueId val="{00000000-4F21-46F8-8EA9-26C8B5DF29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4F21-46F8-8EA9-26C8B5DF29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33"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山形県　鶴岡市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128552</v>
      </c>
      <c r="AM8" s="73"/>
      <c r="AN8" s="73"/>
      <c r="AO8" s="73"/>
      <c r="AP8" s="73"/>
      <c r="AQ8" s="73"/>
      <c r="AR8" s="73"/>
      <c r="AS8" s="73"/>
      <c r="AT8" s="69">
        <f>データ!$S$6</f>
        <v>1311.53</v>
      </c>
      <c r="AU8" s="70"/>
      <c r="AV8" s="70"/>
      <c r="AW8" s="70"/>
      <c r="AX8" s="70"/>
      <c r="AY8" s="70"/>
      <c r="AZ8" s="70"/>
      <c r="BA8" s="70"/>
      <c r="BB8" s="72">
        <f>データ!$T$6</f>
        <v>98.02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75.5</v>
      </c>
      <c r="J10" s="70"/>
      <c r="K10" s="70"/>
      <c r="L10" s="70"/>
      <c r="M10" s="70"/>
      <c r="N10" s="70"/>
      <c r="O10" s="71"/>
      <c r="P10" s="72">
        <f>データ!$P$6</f>
        <v>99.47</v>
      </c>
      <c r="Q10" s="72"/>
      <c r="R10" s="72"/>
      <c r="S10" s="72"/>
      <c r="T10" s="72"/>
      <c r="U10" s="72"/>
      <c r="V10" s="72"/>
      <c r="W10" s="73">
        <f>データ!$Q$6</f>
        <v>3823</v>
      </c>
      <c r="X10" s="73"/>
      <c r="Y10" s="73"/>
      <c r="Z10" s="73"/>
      <c r="AA10" s="73"/>
      <c r="AB10" s="73"/>
      <c r="AC10" s="73"/>
      <c r="AD10" s="2"/>
      <c r="AE10" s="2"/>
      <c r="AF10" s="2"/>
      <c r="AG10" s="2"/>
      <c r="AH10" s="4"/>
      <c r="AI10" s="4"/>
      <c r="AJ10" s="4"/>
      <c r="AK10" s="4"/>
      <c r="AL10" s="73">
        <f>データ!$U$6</f>
        <v>134545</v>
      </c>
      <c r="AM10" s="73"/>
      <c r="AN10" s="73"/>
      <c r="AO10" s="73"/>
      <c r="AP10" s="73"/>
      <c r="AQ10" s="73"/>
      <c r="AR10" s="73"/>
      <c r="AS10" s="73"/>
      <c r="AT10" s="69">
        <f>データ!$V$6</f>
        <v>427</v>
      </c>
      <c r="AU10" s="70"/>
      <c r="AV10" s="70"/>
      <c r="AW10" s="70"/>
      <c r="AX10" s="70"/>
      <c r="AY10" s="70"/>
      <c r="AZ10" s="70"/>
      <c r="BA10" s="70"/>
      <c r="BB10" s="72">
        <f>データ!$W$6</f>
        <v>315.08999999999997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TkqpfhyClCH0BrAcXkpVQvjncbjbpcLQ19m782kwmv8o04miR0qPUB9K8smxuFoA6MoeoVTUKQ87zYYEAfVVg==" saltValue="yiL6fNrST+NEn6WiLgV0R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62031</v>
      </c>
      <c r="D6" s="33">
        <f t="shared" si="3"/>
        <v>46</v>
      </c>
      <c r="E6" s="33">
        <f t="shared" si="3"/>
        <v>1</v>
      </c>
      <c r="F6" s="33">
        <f t="shared" si="3"/>
        <v>0</v>
      </c>
      <c r="G6" s="33">
        <f t="shared" si="3"/>
        <v>1</v>
      </c>
      <c r="H6" s="33" t="str">
        <f t="shared" si="3"/>
        <v>山形県　鶴岡市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75.5</v>
      </c>
      <c r="P6" s="34">
        <f t="shared" si="3"/>
        <v>99.47</v>
      </c>
      <c r="Q6" s="34">
        <f t="shared" si="3"/>
        <v>3823</v>
      </c>
      <c r="R6" s="34">
        <f t="shared" si="3"/>
        <v>128552</v>
      </c>
      <c r="S6" s="34">
        <f t="shared" si="3"/>
        <v>1311.53</v>
      </c>
      <c r="T6" s="34">
        <f t="shared" si="3"/>
        <v>98.02</v>
      </c>
      <c r="U6" s="34">
        <f t="shared" si="3"/>
        <v>134545</v>
      </c>
      <c r="V6" s="34">
        <f t="shared" si="3"/>
        <v>427</v>
      </c>
      <c r="W6" s="34">
        <f t="shared" si="3"/>
        <v>315.08999999999997</v>
      </c>
      <c r="X6" s="35">
        <f>IF(X7="",NA(),X7)</f>
        <v>101.23</v>
      </c>
      <c r="Y6" s="35">
        <f t="shared" ref="Y6:AG6" si="4">IF(Y7="",NA(),Y7)</f>
        <v>107.9</v>
      </c>
      <c r="Z6" s="35">
        <f t="shared" si="4"/>
        <v>107.64</v>
      </c>
      <c r="AA6" s="35">
        <f t="shared" si="4"/>
        <v>107.28</v>
      </c>
      <c r="AB6" s="35">
        <f t="shared" si="4"/>
        <v>107.19</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821.27</v>
      </c>
      <c r="AU6" s="35">
        <f t="shared" ref="AU6:BC6" si="6">IF(AU7="",NA(),AU7)</f>
        <v>471.72</v>
      </c>
      <c r="AV6" s="35">
        <f t="shared" si="6"/>
        <v>517.62</v>
      </c>
      <c r="AW6" s="35">
        <f t="shared" si="6"/>
        <v>509.03</v>
      </c>
      <c r="AX6" s="35">
        <f t="shared" si="6"/>
        <v>550.36</v>
      </c>
      <c r="AY6" s="35">
        <f t="shared" si="6"/>
        <v>648.09</v>
      </c>
      <c r="AZ6" s="35">
        <f t="shared" si="6"/>
        <v>344.19</v>
      </c>
      <c r="BA6" s="35">
        <f t="shared" si="6"/>
        <v>352.05</v>
      </c>
      <c r="BB6" s="35">
        <f t="shared" si="6"/>
        <v>349.04</v>
      </c>
      <c r="BC6" s="35">
        <f t="shared" si="6"/>
        <v>337.49</v>
      </c>
      <c r="BD6" s="34" t="str">
        <f>IF(BD7="","",IF(BD7="-","【-】","【"&amp;SUBSTITUTE(TEXT(BD7,"#,##0.00"),"-","△")&amp;"】"))</f>
        <v>【264.34】</v>
      </c>
      <c r="BE6" s="35">
        <f>IF(BE7="",NA(),BE7)</f>
        <v>235.1</v>
      </c>
      <c r="BF6" s="35">
        <f t="shared" ref="BF6:BN6" si="7">IF(BF7="",NA(),BF7)</f>
        <v>222.02</v>
      </c>
      <c r="BG6" s="35">
        <f t="shared" si="7"/>
        <v>207.14</v>
      </c>
      <c r="BH6" s="35">
        <f t="shared" si="7"/>
        <v>192.36</v>
      </c>
      <c r="BI6" s="35">
        <f t="shared" si="7"/>
        <v>174.92</v>
      </c>
      <c r="BJ6" s="35">
        <f t="shared" si="7"/>
        <v>253.86</v>
      </c>
      <c r="BK6" s="35">
        <f t="shared" si="7"/>
        <v>252.09</v>
      </c>
      <c r="BL6" s="35">
        <f t="shared" si="7"/>
        <v>250.76</v>
      </c>
      <c r="BM6" s="35">
        <f t="shared" si="7"/>
        <v>254.54</v>
      </c>
      <c r="BN6" s="35">
        <f t="shared" si="7"/>
        <v>265.92</v>
      </c>
      <c r="BO6" s="34" t="str">
        <f>IF(BO7="","",IF(BO7="-","【-】","【"&amp;SUBSTITUTE(TEXT(BO7,"#,##0.00"),"-","△")&amp;"】"))</f>
        <v>【274.27】</v>
      </c>
      <c r="BP6" s="35">
        <f>IF(BP7="",NA(),BP7)</f>
        <v>91.81</v>
      </c>
      <c r="BQ6" s="35">
        <f t="shared" ref="BQ6:BY6" si="8">IF(BQ7="",NA(),BQ7)</f>
        <v>98.67</v>
      </c>
      <c r="BR6" s="35">
        <f t="shared" si="8"/>
        <v>100.76</v>
      </c>
      <c r="BS6" s="35">
        <f t="shared" si="8"/>
        <v>100.63</v>
      </c>
      <c r="BT6" s="35">
        <f t="shared" si="8"/>
        <v>100.38</v>
      </c>
      <c r="BU6" s="35">
        <f t="shared" si="8"/>
        <v>100.07</v>
      </c>
      <c r="BV6" s="35">
        <f t="shared" si="8"/>
        <v>106.22</v>
      </c>
      <c r="BW6" s="35">
        <f t="shared" si="8"/>
        <v>106.69</v>
      </c>
      <c r="BX6" s="35">
        <f t="shared" si="8"/>
        <v>106.52</v>
      </c>
      <c r="BY6" s="35">
        <f t="shared" si="8"/>
        <v>105.86</v>
      </c>
      <c r="BZ6" s="34" t="str">
        <f>IF(BZ7="","",IF(BZ7="-","【-】","【"&amp;SUBSTITUTE(TEXT(BZ7,"#,##0.00"),"-","△")&amp;"】"))</f>
        <v>【104.36】</v>
      </c>
      <c r="CA6" s="35">
        <f>IF(CA7="",NA(),CA7)</f>
        <v>224.36</v>
      </c>
      <c r="CB6" s="35">
        <f t="shared" ref="CB6:CJ6" si="9">IF(CB7="",NA(),CB7)</f>
        <v>209.09</v>
      </c>
      <c r="CC6" s="35">
        <f t="shared" si="9"/>
        <v>205.12</v>
      </c>
      <c r="CD6" s="35">
        <f t="shared" si="9"/>
        <v>205.7</v>
      </c>
      <c r="CE6" s="35">
        <f t="shared" si="9"/>
        <v>205.71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45.25</v>
      </c>
      <c r="CM6" s="35">
        <f t="shared" ref="CM6:CU6" si="10">IF(CM7="",NA(),CM7)</f>
        <v>44.12</v>
      </c>
      <c r="CN6" s="35">
        <f t="shared" si="10"/>
        <v>42.98</v>
      </c>
      <c r="CO6" s="35">
        <f t="shared" si="10"/>
        <v>43.03</v>
      </c>
      <c r="CP6" s="35">
        <f t="shared" si="10"/>
        <v>44.1</v>
      </c>
      <c r="CQ6" s="35">
        <f t="shared" si="10"/>
        <v>62.45</v>
      </c>
      <c r="CR6" s="35">
        <f t="shared" si="10"/>
        <v>62.12</v>
      </c>
      <c r="CS6" s="35">
        <f t="shared" si="10"/>
        <v>62.26</v>
      </c>
      <c r="CT6" s="35">
        <f t="shared" si="10"/>
        <v>62.1</v>
      </c>
      <c r="CU6" s="35">
        <f t="shared" si="10"/>
        <v>62.38</v>
      </c>
      <c r="CV6" s="34" t="str">
        <f>IF(CV7="","",IF(CV7="-","【-】","【"&amp;SUBSTITUTE(TEXT(CV7,"#,##0.00"),"-","△")&amp;"】"))</f>
        <v>【60.41】</v>
      </c>
      <c r="CW6" s="35">
        <f>IF(CW7="",NA(),CW7)</f>
        <v>87.62</v>
      </c>
      <c r="CX6" s="35">
        <f t="shared" ref="CX6:DF6" si="11">IF(CX7="",NA(),CX7)</f>
        <v>88.36</v>
      </c>
      <c r="CY6" s="35">
        <f t="shared" si="11"/>
        <v>89.69</v>
      </c>
      <c r="CZ6" s="35">
        <f t="shared" si="11"/>
        <v>88.78</v>
      </c>
      <c r="DA6" s="35">
        <f t="shared" si="11"/>
        <v>87.13</v>
      </c>
      <c r="DB6" s="35">
        <f t="shared" si="11"/>
        <v>89.76</v>
      </c>
      <c r="DC6" s="35">
        <f t="shared" si="11"/>
        <v>89.45</v>
      </c>
      <c r="DD6" s="35">
        <f t="shared" si="11"/>
        <v>89.5</v>
      </c>
      <c r="DE6" s="35">
        <f t="shared" si="11"/>
        <v>89.52</v>
      </c>
      <c r="DF6" s="35">
        <f t="shared" si="11"/>
        <v>89.17</v>
      </c>
      <c r="DG6" s="34" t="str">
        <f>IF(DG7="","",IF(DG7="-","【-】","【"&amp;SUBSTITUTE(TEXT(DG7,"#,##0.00"),"-","△")&amp;"】"))</f>
        <v>【89.93】</v>
      </c>
      <c r="DH6" s="35">
        <f>IF(DH7="",NA(),DH7)</f>
        <v>46.32</v>
      </c>
      <c r="DI6" s="35">
        <f t="shared" ref="DI6:DQ6" si="12">IF(DI7="",NA(),DI7)</f>
        <v>53.01</v>
      </c>
      <c r="DJ6" s="35">
        <f t="shared" si="12"/>
        <v>54.99</v>
      </c>
      <c r="DK6" s="35">
        <f t="shared" si="12"/>
        <v>56.59</v>
      </c>
      <c r="DL6" s="35">
        <f t="shared" si="12"/>
        <v>58.22</v>
      </c>
      <c r="DM6" s="35">
        <f t="shared" si="12"/>
        <v>41.12</v>
      </c>
      <c r="DN6" s="35">
        <f t="shared" si="12"/>
        <v>44.91</v>
      </c>
      <c r="DO6" s="35">
        <f t="shared" si="12"/>
        <v>45.89</v>
      </c>
      <c r="DP6" s="35">
        <f t="shared" si="12"/>
        <v>46.58</v>
      </c>
      <c r="DQ6" s="35">
        <f t="shared" si="12"/>
        <v>46.99</v>
      </c>
      <c r="DR6" s="34" t="str">
        <f>IF(DR7="","",IF(DR7="-","【-】","【"&amp;SUBSTITUTE(TEXT(DR7,"#,##0.00"),"-","△")&amp;"】"))</f>
        <v>【48.12】</v>
      </c>
      <c r="DS6" s="35">
        <f>IF(DS7="",NA(),DS7)</f>
        <v>4.62</v>
      </c>
      <c r="DT6" s="35">
        <f t="shared" ref="DT6:EB6" si="13">IF(DT7="",NA(),DT7)</f>
        <v>7.32</v>
      </c>
      <c r="DU6" s="35">
        <f t="shared" si="13"/>
        <v>7.38</v>
      </c>
      <c r="DV6" s="34">
        <f t="shared" si="13"/>
        <v>0</v>
      </c>
      <c r="DW6" s="35">
        <f t="shared" si="13"/>
        <v>12.01</v>
      </c>
      <c r="DX6" s="35">
        <f t="shared" si="13"/>
        <v>10.9</v>
      </c>
      <c r="DY6" s="35">
        <f t="shared" si="13"/>
        <v>12.03</v>
      </c>
      <c r="DZ6" s="35">
        <f t="shared" si="13"/>
        <v>13.14</v>
      </c>
      <c r="EA6" s="35">
        <f t="shared" si="13"/>
        <v>14.45</v>
      </c>
      <c r="EB6" s="35">
        <f t="shared" si="13"/>
        <v>15.83</v>
      </c>
      <c r="EC6" s="34" t="str">
        <f>IF(EC7="","",IF(EC7="-","【-】","【"&amp;SUBSTITUTE(TEXT(EC7,"#,##0.00"),"-","△")&amp;"】"))</f>
        <v>【15.89】</v>
      </c>
      <c r="ED6" s="35">
        <f>IF(ED7="",NA(),ED7)</f>
        <v>0.22</v>
      </c>
      <c r="EE6" s="35">
        <f t="shared" ref="EE6:EM6" si="14">IF(EE7="",NA(),EE7)</f>
        <v>0.27</v>
      </c>
      <c r="EF6" s="35">
        <f t="shared" si="14"/>
        <v>3.85</v>
      </c>
      <c r="EG6" s="35">
        <f t="shared" si="14"/>
        <v>0.25</v>
      </c>
      <c r="EH6" s="35">
        <f t="shared" si="14"/>
        <v>0.34</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62031</v>
      </c>
      <c r="D7" s="37">
        <v>46</v>
      </c>
      <c r="E7" s="37">
        <v>1</v>
      </c>
      <c r="F7" s="37">
        <v>0</v>
      </c>
      <c r="G7" s="37">
        <v>1</v>
      </c>
      <c r="H7" s="37" t="s">
        <v>104</v>
      </c>
      <c r="I7" s="37" t="s">
        <v>105</v>
      </c>
      <c r="J7" s="37" t="s">
        <v>106</v>
      </c>
      <c r="K7" s="37" t="s">
        <v>107</v>
      </c>
      <c r="L7" s="37" t="s">
        <v>108</v>
      </c>
      <c r="M7" s="37" t="s">
        <v>109</v>
      </c>
      <c r="N7" s="38" t="s">
        <v>110</v>
      </c>
      <c r="O7" s="38">
        <v>75.5</v>
      </c>
      <c r="P7" s="38">
        <v>99.47</v>
      </c>
      <c r="Q7" s="38">
        <v>3823</v>
      </c>
      <c r="R7" s="38">
        <v>128552</v>
      </c>
      <c r="S7" s="38">
        <v>1311.53</v>
      </c>
      <c r="T7" s="38">
        <v>98.02</v>
      </c>
      <c r="U7" s="38">
        <v>134545</v>
      </c>
      <c r="V7" s="38">
        <v>427</v>
      </c>
      <c r="W7" s="38">
        <v>315.08999999999997</v>
      </c>
      <c r="X7" s="38">
        <v>101.23</v>
      </c>
      <c r="Y7" s="38">
        <v>107.9</v>
      </c>
      <c r="Z7" s="38">
        <v>107.64</v>
      </c>
      <c r="AA7" s="38">
        <v>107.28</v>
      </c>
      <c r="AB7" s="38">
        <v>107.19</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821.27</v>
      </c>
      <c r="AU7" s="38">
        <v>471.72</v>
      </c>
      <c r="AV7" s="38">
        <v>517.62</v>
      </c>
      <c r="AW7" s="38">
        <v>509.03</v>
      </c>
      <c r="AX7" s="38">
        <v>550.36</v>
      </c>
      <c r="AY7" s="38">
        <v>648.09</v>
      </c>
      <c r="AZ7" s="38">
        <v>344.19</v>
      </c>
      <c r="BA7" s="38">
        <v>352.05</v>
      </c>
      <c r="BB7" s="38">
        <v>349.04</v>
      </c>
      <c r="BC7" s="38">
        <v>337.49</v>
      </c>
      <c r="BD7" s="38">
        <v>264.33999999999997</v>
      </c>
      <c r="BE7" s="38">
        <v>235.1</v>
      </c>
      <c r="BF7" s="38">
        <v>222.02</v>
      </c>
      <c r="BG7" s="38">
        <v>207.14</v>
      </c>
      <c r="BH7" s="38">
        <v>192.36</v>
      </c>
      <c r="BI7" s="38">
        <v>174.92</v>
      </c>
      <c r="BJ7" s="38">
        <v>253.86</v>
      </c>
      <c r="BK7" s="38">
        <v>252.09</v>
      </c>
      <c r="BL7" s="38">
        <v>250.76</v>
      </c>
      <c r="BM7" s="38">
        <v>254.54</v>
      </c>
      <c r="BN7" s="38">
        <v>265.92</v>
      </c>
      <c r="BO7" s="38">
        <v>274.27</v>
      </c>
      <c r="BP7" s="38">
        <v>91.81</v>
      </c>
      <c r="BQ7" s="38">
        <v>98.67</v>
      </c>
      <c r="BR7" s="38">
        <v>100.76</v>
      </c>
      <c r="BS7" s="38">
        <v>100.63</v>
      </c>
      <c r="BT7" s="38">
        <v>100.38</v>
      </c>
      <c r="BU7" s="38">
        <v>100.07</v>
      </c>
      <c r="BV7" s="38">
        <v>106.22</v>
      </c>
      <c r="BW7" s="38">
        <v>106.69</v>
      </c>
      <c r="BX7" s="38">
        <v>106.52</v>
      </c>
      <c r="BY7" s="38">
        <v>105.86</v>
      </c>
      <c r="BZ7" s="38">
        <v>104.36</v>
      </c>
      <c r="CA7" s="38">
        <v>224.36</v>
      </c>
      <c r="CB7" s="38">
        <v>209.09</v>
      </c>
      <c r="CC7" s="38">
        <v>205.12</v>
      </c>
      <c r="CD7" s="38">
        <v>205.7</v>
      </c>
      <c r="CE7" s="38">
        <v>205.71</v>
      </c>
      <c r="CF7" s="38">
        <v>164.93</v>
      </c>
      <c r="CG7" s="38">
        <v>155.22999999999999</v>
      </c>
      <c r="CH7" s="38">
        <v>154.91999999999999</v>
      </c>
      <c r="CI7" s="38">
        <v>155.80000000000001</v>
      </c>
      <c r="CJ7" s="38">
        <v>158.58000000000001</v>
      </c>
      <c r="CK7" s="38">
        <v>165.71</v>
      </c>
      <c r="CL7" s="38">
        <v>45.25</v>
      </c>
      <c r="CM7" s="38">
        <v>44.12</v>
      </c>
      <c r="CN7" s="38">
        <v>42.98</v>
      </c>
      <c r="CO7" s="38">
        <v>43.03</v>
      </c>
      <c r="CP7" s="38">
        <v>44.1</v>
      </c>
      <c r="CQ7" s="38">
        <v>62.45</v>
      </c>
      <c r="CR7" s="38">
        <v>62.12</v>
      </c>
      <c r="CS7" s="38">
        <v>62.26</v>
      </c>
      <c r="CT7" s="38">
        <v>62.1</v>
      </c>
      <c r="CU7" s="38">
        <v>62.38</v>
      </c>
      <c r="CV7" s="38">
        <v>60.41</v>
      </c>
      <c r="CW7" s="38">
        <v>87.62</v>
      </c>
      <c r="CX7" s="38">
        <v>88.36</v>
      </c>
      <c r="CY7" s="38">
        <v>89.69</v>
      </c>
      <c r="CZ7" s="38">
        <v>88.78</v>
      </c>
      <c r="DA7" s="38">
        <v>87.13</v>
      </c>
      <c r="DB7" s="38">
        <v>89.76</v>
      </c>
      <c r="DC7" s="38">
        <v>89.45</v>
      </c>
      <c r="DD7" s="38">
        <v>89.5</v>
      </c>
      <c r="DE7" s="38">
        <v>89.52</v>
      </c>
      <c r="DF7" s="38">
        <v>89.17</v>
      </c>
      <c r="DG7" s="38">
        <v>89.93</v>
      </c>
      <c r="DH7" s="38">
        <v>46.32</v>
      </c>
      <c r="DI7" s="38">
        <v>53.01</v>
      </c>
      <c r="DJ7" s="38">
        <v>54.99</v>
      </c>
      <c r="DK7" s="38">
        <v>56.59</v>
      </c>
      <c r="DL7" s="38">
        <v>58.22</v>
      </c>
      <c r="DM7" s="38">
        <v>41.12</v>
      </c>
      <c r="DN7" s="38">
        <v>44.91</v>
      </c>
      <c r="DO7" s="38">
        <v>45.89</v>
      </c>
      <c r="DP7" s="38">
        <v>46.58</v>
      </c>
      <c r="DQ7" s="38">
        <v>46.99</v>
      </c>
      <c r="DR7" s="38">
        <v>48.12</v>
      </c>
      <c r="DS7" s="38">
        <v>4.62</v>
      </c>
      <c r="DT7" s="38">
        <v>7.32</v>
      </c>
      <c r="DU7" s="38">
        <v>7.38</v>
      </c>
      <c r="DV7" s="38">
        <v>0</v>
      </c>
      <c r="DW7" s="38">
        <v>12.01</v>
      </c>
      <c r="DX7" s="38">
        <v>10.9</v>
      </c>
      <c r="DY7" s="38">
        <v>12.03</v>
      </c>
      <c r="DZ7" s="38">
        <v>13.14</v>
      </c>
      <c r="EA7" s="38">
        <v>14.45</v>
      </c>
      <c r="EB7" s="38">
        <v>15.83</v>
      </c>
      <c r="EC7" s="38">
        <v>15.89</v>
      </c>
      <c r="ED7" s="38">
        <v>0.22</v>
      </c>
      <c r="EE7" s="38">
        <v>0.27</v>
      </c>
      <c r="EF7" s="38">
        <v>3.85</v>
      </c>
      <c r="EG7" s="38">
        <v>0.25</v>
      </c>
      <c r="EH7" s="38">
        <v>0.34</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83011</cp:lastModifiedBy>
  <cp:lastPrinted>2019-01-31T01:42:01Z</cp:lastPrinted>
  <dcterms:created xsi:type="dcterms:W3CDTF">2018-12-03T08:26:50Z</dcterms:created>
  <dcterms:modified xsi:type="dcterms:W3CDTF">2019-01-31T01:42:09Z</dcterms:modified>
  <cp:category/>
</cp:coreProperties>
</file>