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0"/>
  <workbookPr/>
  <mc:AlternateContent xmlns:mc="http://schemas.openxmlformats.org/markup-compatibility/2006">
    <mc:Choice Requires="x15">
      <x15ac:absPath xmlns:x15ac="http://schemas.microsoft.com/office/spreadsheetml/2010/11/ac" url="\\172.28.3.201\共有フォルダ\400_下水道T共有F\02.2　決算統計関係\R04　決算統計\経営比較分析表\【経営比較分析表】2022_063827_47_1718\【経営比較分析表】2022_063827_47_1718\"/>
    </mc:Choice>
  </mc:AlternateContent>
  <xr:revisionPtr revIDLastSave="0" documentId="13_ncr:1_{D9153A69-9C71-41C6-AA3E-0AD711D2D6A0}" xr6:coauthVersionLast="36" xr6:coauthVersionMax="36" xr10:uidLastSave="{00000000-0000-0000-0000-000000000000}"/>
  <workbookProtection workbookAlgorithmName="SHA-512" workbookHashValue="8v4ycIcY/IWmXcM7gVlf/Vyfjb3+heEZNbI4bDOjDdFH63WT8s4KKzbY/5r9NfP8mzopUEy+okGs/UOhp0O51Q==" workbookSaltValue="UXOOf/nDVMX45MzKtzLMIw==" workbookSpinCount="100000" lockStructure="1"/>
  <bookViews>
    <workbookView xWindow="0" yWindow="0" windowWidth="28800" windowHeight="1138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AL8" i="4" s="1"/>
  <c r="R6" i="5"/>
  <c r="Q6" i="5"/>
  <c r="W10" i="4" s="1"/>
  <c r="P6" i="5"/>
  <c r="P10" i="4" s="1"/>
  <c r="O6" i="5"/>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H86" i="4"/>
  <c r="E86" i="4"/>
  <c r="AD10" i="4"/>
  <c r="I10" i="4"/>
  <c r="B10" i="4"/>
  <c r="AD8" i="4"/>
  <c r="I8" i="4"/>
  <c r="B8" i="4"/>
</calcChain>
</file>

<file path=xl/sharedStrings.xml><?xml version="1.0" encoding="utf-8"?>
<sst xmlns="http://schemas.openxmlformats.org/spreadsheetml/2006/main" count="241" uniqueCount="120">
  <si>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</si>
  <si>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</si>
  <si>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</si>
  <si>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</si>
  <si>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</si>
  <si>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</si>
  <si>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</si>
  <si>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</si>
  <si>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</si>
  <si>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</si>
  <si>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</si>
  <si>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</si>
  <si>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</si>
  <si>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</si>
  <si>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</si>
  <si>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</si>
  <si>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</si>
  <si>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</si>
  <si>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</si>
  <si>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</si>
  <si>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</si>
  <si>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</si>
  <si>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</si>
  <si>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</si>
  <si>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</si>
  <si>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</si>
  <si>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</si>
  <si>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</si>
  <si>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</si>
  <si>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</si>
  <si>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</si>
  <si>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</si>
  <si>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</si>
  <si>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</si>
  <si>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</si>
  <si>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</si>
  <si>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</si>
  <si>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</si>
  <si>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</si>
  <si>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</si>
  <si>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</si>
  <si>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</si>
  <si>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</si>
  <si>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</si>
  <si>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</si>
  <si>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</si>
  <si>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</si>
  <si>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</si>
  <si>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</si>
  <si>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</si>
  <si>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</si>
  <si>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</si>
  <si>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</si>
  <si>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</si>
  <si>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</si>
  <si>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</si>
  <si>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</si>
  <si>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</si>
  <si>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</si>
  <si>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</si>
  <si>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</si>
  <si>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</si>
  <si>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</si>
  <si>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</si>
  <si>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</si>
  <si>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</si>
  <si>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</si>
  <si>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</si>
  <si>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</si>
  <si>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</si>
  <si>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</si>
  <si>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</si>
  <si>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</si>
  <si>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</si>
  <si>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</si>
  <si>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</si>
  <si>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</si>
  <si>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</si>
  <si>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</si>
  <si>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</si>
  <si>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</si>
  <si>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</si>
  <si>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</si>
  <si>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</si>
  <si>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</si>
  <si>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</si>
  <si>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</si>
  <si>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</si>
  <si>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</si>
  <si>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</si>
  <si>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</si>
  <si>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</si>
  <si>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</si>
  <si>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</si>
  <si>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</si>
  <si>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</si>
  <si>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</si>
  <si>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</si>
  <si>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</si>
  <si>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</si>
  <si>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</si>
  <si>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</si>
  <si>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</si>
  <si>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</si>
  <si>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</si>
  <si>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</si>
  <si>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</si>
  <si>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</si>
  <si>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</si>
  <si>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</si>
  <si>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</si>
  <si>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</si>
  <si>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</si>
  <si>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</si>
  <si>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</si>
  <si>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</si>
  <si>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</si>
  <si>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管渠については、建設から２０年を経過したものもあるため、更新を検討する時期に来ている。
　令和７年度以降にストックマネジメント計画の見直しを予定していることから、交付金を活用しながら計画的に更新を進めてく。</t>
    <phoneticPr fontId="4"/>
  </si>
  <si>
    <t>　一般会計からの繰り入れに頼らざるを得ない厳しい経営状況であるため、下水道使用料の改定も視野に入れ、維持管理費の削減、接続世帯の更なる増加及び収納体制の強化による滞納額の減少に努め、下水道経営の安定化を図る。</t>
    <phoneticPr fontId="4"/>
  </si>
  <si>
    <t xml:space="preserve"> 水洗化率については、平成29年度に下水道区域を見直し、未接続世帯が公共下水道区域へ異動したことにより向上したものの、平成７年度から平成２２年度までの長期に渡り順次整備を行ってきたことから、既に合併処理浄化槽を設置している家庭が多く、水洗化率は平均値よりも低い状況にある。
　企業債残高対事業規模比率については、一般会計負担額が地方債現在高とほぼ同等となっているため、前年度に引き続き低い水準となっている。
　起債残高の減少に伴い起債償還額は減少している。また、汚水処理費の抑制等を図り、収益的収支比率の改善に努めているものの昨年度を下回る結果となった。今後、更なる健全化及び効率化に努め改善を図る。
　平成２１年６月分より平均１２．９％の料金改定を行い、汚水処理原価は平均値を下回っている。しかしながら、料金収入だけでは費用を賄うことができず、一般会計に頼らざるを得ない状況である。
　令和６年度から公営企業会計への移行が予定されており、さらなる経営の健全性及び効率性を追求していく。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</si>
</sst>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84D-4714-89A5-0D0A0BA8C9F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084D-4714-89A5-0D0A0BA8C9F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2A8-4834-9012-B9F50EC4CD6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32A8-4834-9012-B9F50EC4CD6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69.91</c:v>
                </c:pt>
                <c:pt idx="1">
                  <c:v>70.97</c:v>
                </c:pt>
                <c:pt idx="2">
                  <c:v>71.739999999999995</c:v>
                </c:pt>
                <c:pt idx="3">
                  <c:v>73.19</c:v>
                </c:pt>
                <c:pt idx="4">
                  <c:v>74.09</c:v>
                </c:pt>
              </c:numCache>
            </c:numRef>
          </c:val>
          <c:extLst>
            <c:ext xmlns:c16="http://schemas.microsoft.com/office/drawing/2014/chart" uri="{C3380CC4-5D6E-409C-BE32-E72D297353CC}">
              <c16:uniqueId val="{00000000-8FF5-4412-9AE3-02D19DF87CA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8FF5-4412-9AE3-02D19DF87CA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81.96</c:v>
                </c:pt>
                <c:pt idx="1">
                  <c:v>80.55</c:v>
                </c:pt>
                <c:pt idx="2">
                  <c:v>78.42</c:v>
                </c:pt>
                <c:pt idx="3">
                  <c:v>75.67</c:v>
                </c:pt>
                <c:pt idx="4">
                  <c:v>75.55</c:v>
                </c:pt>
              </c:numCache>
            </c:numRef>
          </c:val>
          <c:extLst>
            <c:ext xmlns:c16="http://schemas.microsoft.com/office/drawing/2014/chart" uri="{C3380CC4-5D6E-409C-BE32-E72D297353CC}">
              <c16:uniqueId val="{00000000-0942-48C2-918F-6D6C26CECF5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942-48C2-918F-6D6C26CECF5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11D-4A9A-A8E0-B9934DB4D75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11D-4A9A-A8E0-B9934DB4D75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9CB-4C60-9995-60DD0B98B9D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CB-4C60-9995-60DD0B98B9D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B6C-43D8-AE2B-2122795FF49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B6C-43D8-AE2B-2122795FF49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583-448D-B6C0-E0394F5B8A1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583-448D-B6C0-E0394F5B8A1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formatCode="#,##0.00;&quot;△&quot;#,##0.00;&quot;-&quot;">
                  <c:v>14395.62</c:v>
                </c:pt>
                <c:pt idx="1">
                  <c:v>0</c:v>
                </c:pt>
                <c:pt idx="2" formatCode="#,##0.00;&quot;△&quot;#,##0.00;&quot;-&quot;">
                  <c:v>391.75</c:v>
                </c:pt>
                <c:pt idx="3" formatCode="#,##0.00;&quot;△&quot;#,##0.00;&quot;-&quot;">
                  <c:v>256.31</c:v>
                </c:pt>
                <c:pt idx="4" formatCode="#,##0.00;&quot;△&quot;#,##0.00;&quot;-&quot;">
                  <c:v>165.87</c:v>
                </c:pt>
              </c:numCache>
            </c:numRef>
          </c:val>
          <c:extLst>
            <c:ext xmlns:c16="http://schemas.microsoft.com/office/drawing/2014/chart" uri="{C3380CC4-5D6E-409C-BE32-E72D297353CC}">
              <c16:uniqueId val="{00000000-F769-46E0-ACDD-E6E66EF1167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F769-46E0-ACDD-E6E66EF1167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99.71</c:v>
                </c:pt>
                <c:pt idx="1">
                  <c:v>121.32</c:v>
                </c:pt>
                <c:pt idx="2">
                  <c:v>100</c:v>
                </c:pt>
                <c:pt idx="3">
                  <c:v>100</c:v>
                </c:pt>
                <c:pt idx="4">
                  <c:v>99.64</c:v>
                </c:pt>
              </c:numCache>
            </c:numRef>
          </c:val>
          <c:extLst>
            <c:ext xmlns:c16="http://schemas.microsoft.com/office/drawing/2014/chart" uri="{C3380CC4-5D6E-409C-BE32-E72D297353CC}">
              <c16:uniqueId val="{00000000-92DF-4AC1-AA19-54CAA0B4753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92DF-4AC1-AA19-54CAA0B4753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201.44</c:v>
                </c:pt>
                <c:pt idx="1">
                  <c:v>163.37</c:v>
                </c:pt>
                <c:pt idx="2">
                  <c:v>201.42</c:v>
                </c:pt>
                <c:pt idx="3">
                  <c:v>201.8</c:v>
                </c:pt>
                <c:pt idx="4">
                  <c:v>200.89</c:v>
                </c:pt>
              </c:numCache>
            </c:numRef>
          </c:val>
          <c:extLst>
            <c:ext xmlns:c16="http://schemas.microsoft.com/office/drawing/2014/chart" uri="{C3380CC4-5D6E-409C-BE32-E72D297353CC}">
              <c16:uniqueId val="{00000000-C01E-4776-8ABF-3558DD3D5A4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C01E-4776-8ABF-3558DD3D5A4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7" zoomScale="70" zoomScaleNormal="7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川西町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D2</v>
      </c>
      <c r="X8" s="35"/>
      <c r="Y8" s="35"/>
      <c r="Z8" s="35"/>
      <c r="AA8" s="35"/>
      <c r="AB8" s="35"/>
      <c r="AC8" s="35"/>
      <c r="AD8" s="36" t="str">
        <f>データ!$M$6</f>
        <v>非設置</v>
      </c>
      <c r="AE8" s="36"/>
      <c r="AF8" s="36"/>
      <c r="AG8" s="36"/>
      <c r="AH8" s="36"/>
      <c r="AI8" s="36"/>
      <c r="AJ8" s="36"/>
      <c r="AK8" s="3"/>
      <c r="AL8" s="37">
        <f>データ!S6</f>
        <v>13971</v>
      </c>
      <c r="AM8" s="37"/>
      <c r="AN8" s="37"/>
      <c r="AO8" s="37"/>
      <c r="AP8" s="37"/>
      <c r="AQ8" s="37"/>
      <c r="AR8" s="37"/>
      <c r="AS8" s="37"/>
      <c r="AT8" s="38">
        <f>データ!T6</f>
        <v>166.6</v>
      </c>
      <c r="AU8" s="38"/>
      <c r="AV8" s="38"/>
      <c r="AW8" s="38"/>
      <c r="AX8" s="38"/>
      <c r="AY8" s="38"/>
      <c r="AZ8" s="38"/>
      <c r="BA8" s="38"/>
      <c r="BB8" s="38">
        <f>データ!U6</f>
        <v>83.86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3.98</v>
      </c>
      <c r="Q10" s="38"/>
      <c r="R10" s="38"/>
      <c r="S10" s="38"/>
      <c r="T10" s="38"/>
      <c r="U10" s="38"/>
      <c r="V10" s="38"/>
      <c r="W10" s="38">
        <f>データ!Q6</f>
        <v>73.010000000000005</v>
      </c>
      <c r="X10" s="38"/>
      <c r="Y10" s="38"/>
      <c r="Z10" s="38"/>
      <c r="AA10" s="38"/>
      <c r="AB10" s="38"/>
      <c r="AC10" s="38"/>
      <c r="AD10" s="37">
        <f>データ!R6</f>
        <v>3850</v>
      </c>
      <c r="AE10" s="37"/>
      <c r="AF10" s="37"/>
      <c r="AG10" s="37"/>
      <c r="AH10" s="37"/>
      <c r="AI10" s="37"/>
      <c r="AJ10" s="37"/>
      <c r="AK10" s="2"/>
      <c r="AL10" s="37">
        <f>データ!V6</f>
        <v>552</v>
      </c>
      <c r="AM10" s="37"/>
      <c r="AN10" s="37"/>
      <c r="AO10" s="37"/>
      <c r="AP10" s="37"/>
      <c r="AQ10" s="37"/>
      <c r="AR10" s="37"/>
      <c r="AS10" s="37"/>
      <c r="AT10" s="38">
        <f>データ!W6</f>
        <v>0.56999999999999995</v>
      </c>
      <c r="AU10" s="38"/>
      <c r="AV10" s="38"/>
      <c r="AW10" s="38"/>
      <c r="AX10" s="38"/>
      <c r="AY10" s="38"/>
      <c r="AZ10" s="38"/>
      <c r="BA10" s="38"/>
      <c r="BB10" s="38">
        <f>データ!X6</f>
        <v>968.42</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【1,182.11】</v>
      </c>
      <c r="I86" s="12" t="str">
        <f>データ!CA6</f>
        <v>【73.78】</v>
      </c>
      <c r="J86" s="12" t="str">
        <f>データ!CL6</f>
        <v>【220.62】</v>
      </c>
      <c r="K86" s="12" t="str">
        <f>データ!CW6</f>
        <v>【42.22】</v>
      </c>
      <c r="L86" s="12" t="str">
        <f>データ!DH6</f>
        <v>【85.67】</v>
      </c>
      <c r="M86" s="12" t="s">
        <v>44</v>
      </c>
      <c r="N86" s="12" t="s">
        <v>44</v>
      </c>
      <c r="O86" s="12" t="str">
        <f>データ!EO6</f>
        <v>【0.13】</v>
      </c>
    </row>
  </sheetData>
  <sheetProtection algorithmName="SHA-512" hashValue="i3NSUIfxRCq4t6pqLyHbPI1Bq3oxiEVNTxCbi/MV0/NzkHTm3SHA+U8aTaYcr8WQY6Gp/MA7bhNN6l/+59VO5Q==" saltValue="vcs8mCBWpi9SuMKPOp+an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63827</v>
      </c>
      <c r="D6" s="19">
        <f t="shared" si="3"/>
        <v>47</v>
      </c>
      <c r="E6" s="19">
        <f t="shared" si="3"/>
        <v>17</v>
      </c>
      <c r="F6" s="19">
        <f t="shared" si="3"/>
        <v>4</v>
      </c>
      <c r="G6" s="19">
        <f t="shared" si="3"/>
        <v>0</v>
      </c>
      <c r="H6" s="19" t="str">
        <f t="shared" si="3"/>
        <v>山形県　川西町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3.98</v>
      </c>
      <c r="Q6" s="20">
        <f t="shared" si="3"/>
        <v>73.010000000000005</v>
      </c>
      <c r="R6" s="20">
        <f t="shared" si="3"/>
        <v>3850</v>
      </c>
      <c r="S6" s="20">
        <f t="shared" si="3"/>
        <v>13971</v>
      </c>
      <c r="T6" s="20">
        <f t="shared" si="3"/>
        <v>166.6</v>
      </c>
      <c r="U6" s="20">
        <f t="shared" si="3"/>
        <v>83.86</v>
      </c>
      <c r="V6" s="20">
        <f t="shared" si="3"/>
        <v>552</v>
      </c>
      <c r="W6" s="20">
        <f t="shared" si="3"/>
        <v>0.56999999999999995</v>
      </c>
      <c r="X6" s="20">
        <f t="shared" si="3"/>
        <v>968.42</v>
      </c>
      <c r="Y6" s="21">
        <f>IF(Y7="",NA(),Y7)</f>
        <v>81.96</v>
      </c>
      <c r="Z6" s="21">
        <f t="shared" ref="Z6:AH6" si="4">IF(Z7="",NA(),Z7)</f>
        <v>80.55</v>
      </c>
      <c r="AA6" s="21">
        <f t="shared" si="4"/>
        <v>78.42</v>
      </c>
      <c r="AB6" s="21">
        <f t="shared" si="4"/>
        <v>75.67</v>
      </c>
      <c r="AC6" s="21">
        <f t="shared" si="4"/>
        <v>75.55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14395.62</v>
      </c>
      <c r="BG6" s="20">
        <f t="shared" ref="BG6:BO6" si="7">IF(BG7="",NA(),BG7)</f>
        <v>0</v>
      </c>
      <c r="BH6" s="21">
        <f t="shared" si="7"/>
        <v>391.75</v>
      </c>
      <c r="BI6" s="21">
        <f t="shared" si="7"/>
        <v>256.31</v>
      </c>
      <c r="BJ6" s="21">
        <f t="shared" si="7"/>
        <v>165.87</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99.71</v>
      </c>
      <c r="BR6" s="21">
        <f t="shared" ref="BR6:BZ6" si="8">IF(BR7="",NA(),BR7)</f>
        <v>121.32</v>
      </c>
      <c r="BS6" s="21">
        <f t="shared" si="8"/>
        <v>100</v>
      </c>
      <c r="BT6" s="21">
        <f t="shared" si="8"/>
        <v>100</v>
      </c>
      <c r="BU6" s="21">
        <f t="shared" si="8"/>
        <v>99.64</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201.44</v>
      </c>
      <c r="CC6" s="21">
        <f t="shared" ref="CC6:CK6" si="9">IF(CC7="",NA(),CC7)</f>
        <v>163.37</v>
      </c>
      <c r="CD6" s="21">
        <f t="shared" si="9"/>
        <v>201.42</v>
      </c>
      <c r="CE6" s="21">
        <f t="shared" si="9"/>
        <v>201.8</v>
      </c>
      <c r="CF6" s="21">
        <f t="shared" si="9"/>
        <v>200.89</v>
      </c>
      <c r="CG6" s="21">
        <f t="shared" si="9"/>
        <v>230.02</v>
      </c>
      <c r="CH6" s="21">
        <f t="shared" si="9"/>
        <v>228.47</v>
      </c>
      <c r="CI6" s="21">
        <f t="shared" si="9"/>
        <v>224.88</v>
      </c>
      <c r="CJ6" s="21">
        <f t="shared" si="9"/>
        <v>228.64</v>
      </c>
      <c r="CK6" s="21">
        <f t="shared" si="9"/>
        <v>239.46</v>
      </c>
      <c r="CL6" s="20" t="str">
        <f>IF(CL7="","",IF(CL7="-","【-】","【"&amp;SUBSTITUTE(TEXT(CL7,"#,##0.00"),"-","△")&amp;"】"))</f>
        <v>【220.62】</v>
      </c>
      <c r="CM6" s="21" t="str">
        <f>IF(CM7="",NA(),CM7)</f>
        <v>-</v>
      </c>
      <c r="CN6" s="21" t="str">
        <f t="shared" ref="CN6:CV6" si="10">IF(CN7="",NA(),CN7)</f>
        <v>-</v>
      </c>
      <c r="CO6" s="21" t="str">
        <f t="shared" si="10"/>
        <v>-</v>
      </c>
      <c r="CP6" s="21" t="str">
        <f t="shared" si="10"/>
        <v>-</v>
      </c>
      <c r="CQ6" s="21" t="str">
        <f t="shared" si="10"/>
        <v>-</v>
      </c>
      <c r="CR6" s="21">
        <f t="shared" si="10"/>
        <v>42.56</v>
      </c>
      <c r="CS6" s="21">
        <f t="shared" si="10"/>
        <v>42.47</v>
      </c>
      <c r="CT6" s="21">
        <f t="shared" si="10"/>
        <v>42.4</v>
      </c>
      <c r="CU6" s="21">
        <f t="shared" si="10"/>
        <v>42.28</v>
      </c>
      <c r="CV6" s="21">
        <f t="shared" si="10"/>
        <v>41.06</v>
      </c>
      <c r="CW6" s="20" t="str">
        <f>IF(CW7="","",IF(CW7="-","【-】","【"&amp;SUBSTITUTE(TEXT(CW7,"#,##0.00"),"-","△")&amp;"】"))</f>
        <v>【42.22】</v>
      </c>
      <c r="CX6" s="21">
        <f>IF(CX7="",NA(),CX7)</f>
        <v>69.91</v>
      </c>
      <c r="CY6" s="21">
        <f t="shared" ref="CY6:DG6" si="11">IF(CY7="",NA(),CY7)</f>
        <v>70.97</v>
      </c>
      <c r="CZ6" s="21">
        <f t="shared" si="11"/>
        <v>71.739999999999995</v>
      </c>
      <c r="DA6" s="21">
        <f t="shared" si="11"/>
        <v>73.19</v>
      </c>
      <c r="DB6" s="21">
        <f t="shared" si="11"/>
        <v>74.09</v>
      </c>
      <c r="DC6" s="21">
        <f t="shared" si="11"/>
        <v>83.32</v>
      </c>
      <c r="DD6" s="21">
        <f t="shared" si="11"/>
        <v>83.75</v>
      </c>
      <c r="DE6" s="21">
        <f t="shared" si="11"/>
        <v>84.19</v>
      </c>
      <c r="DF6" s="21">
        <f t="shared" si="11"/>
        <v>84.34</v>
      </c>
      <c r="DG6" s="21">
        <f t="shared" si="11"/>
        <v>84.34</v>
      </c>
      <c r="DH6" s="20" t="str">
        <f>IF(DH7="","",IF(DH7="-","【-】","【"&amp;SUBSTITUTE(TEXT(DH7,"#,##0.00"),"-","△")&amp;"】"))</f>
        <v>【85.67】</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0.08</v>
      </c>
      <c r="EO6" s="20" t="str">
        <f>IF(EO7="","",IF(EO7="-","【-】","【"&amp;SUBSTITUTE(TEXT(EO7,"#,##0.00"),"-","△")&amp;"】"))</f>
        <v>【0.13】</v>
      </c>
    </row>
    <row r="7" spans="1:145" s="22" customFormat="1" x14ac:dyDescent="0.15">
      <c r="A7" s="14"/>
      <c r="B7" s="23">
        <v>2022</v>
      </c>
      <c r="C7" s="23">
        <v>63827</v>
      </c>
      <c r="D7" s="23">
        <v>47</v>
      </c>
      <c r="E7" s="23">
        <v>17</v>
      </c>
      <c r="F7" s="23">
        <v>4</v>
      </c>
      <c r="G7" s="23">
        <v>0</v>
      </c>
      <c r="H7" s="23" t="s">
        <v>98</v>
      </c>
      <c r="I7" s="23" t="s">
        <v>99</v>
      </c>
      <c r="J7" s="23" t="s">
        <v>100</v>
      </c>
      <c r="K7" s="23" t="s">
        <v>101</v>
      </c>
      <c r="L7" s="23" t="s">
        <v>102</v>
      </c>
      <c r="M7" s="23" t="s">
        <v>103</v>
      </c>
      <c r="N7" s="24" t="s">
        <v>104</v>
      </c>
      <c r="O7" s="24" t="s">
        <v>105</v>
      </c>
      <c r="P7" s="24">
        <v>3.98</v>
      </c>
      <c r="Q7" s="24">
        <v>73.010000000000005</v>
      </c>
      <c r="R7" s="24">
        <v>3850</v>
      </c>
      <c r="S7" s="24">
        <v>13971</v>
      </c>
      <c r="T7" s="24">
        <v>166.6</v>
      </c>
      <c r="U7" s="24">
        <v>83.86</v>
      </c>
      <c r="V7" s="24">
        <v>552</v>
      </c>
      <c r="W7" s="24">
        <v>0.56999999999999995</v>
      </c>
      <c r="X7" s="24">
        <v>968.42</v>
      </c>
      <c r="Y7" s="24">
        <v>81.96</v>
      </c>
      <c r="Z7" s="24">
        <v>80.55</v>
      </c>
      <c r="AA7" s="24">
        <v>78.42</v>
      </c>
      <c r="AB7" s="24">
        <v>75.67</v>
      </c>
      <c r="AC7" s="24">
        <v>75.55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14395.62</v>
      </c>
      <c r="BG7" s="24">
        <v>0</v>
      </c>
      <c r="BH7" s="24">
        <v>391.75</v>
      </c>
      <c r="BI7" s="24">
        <v>256.31</v>
      </c>
      <c r="BJ7" s="24">
        <v>165.87</v>
      </c>
      <c r="BK7" s="24">
        <v>1194.1500000000001</v>
      </c>
      <c r="BL7" s="24">
        <v>1206.79</v>
      </c>
      <c r="BM7" s="24">
        <v>1258.43</v>
      </c>
      <c r="BN7" s="24">
        <v>1163.75</v>
      </c>
      <c r="BO7" s="24">
        <v>1195.47</v>
      </c>
      <c r="BP7" s="24">
        <v>1182.1099999999999</v>
      </c>
      <c r="BQ7" s="24">
        <v>99.71</v>
      </c>
      <c r="BR7" s="24">
        <v>121.32</v>
      </c>
      <c r="BS7" s="24">
        <v>100</v>
      </c>
      <c r="BT7" s="24">
        <v>100</v>
      </c>
      <c r="BU7" s="24">
        <v>99.64</v>
      </c>
      <c r="BV7" s="24">
        <v>72.260000000000005</v>
      </c>
      <c r="BW7" s="24">
        <v>71.84</v>
      </c>
      <c r="BX7" s="24">
        <v>73.36</v>
      </c>
      <c r="BY7" s="24">
        <v>72.599999999999994</v>
      </c>
      <c r="BZ7" s="24">
        <v>69.430000000000007</v>
      </c>
      <c r="CA7" s="24">
        <v>73.78</v>
      </c>
      <c r="CB7" s="24">
        <v>201.44</v>
      </c>
      <c r="CC7" s="24">
        <v>163.37</v>
      </c>
      <c r="CD7" s="24">
        <v>201.42</v>
      </c>
      <c r="CE7" s="24">
        <v>201.8</v>
      </c>
      <c r="CF7" s="24">
        <v>200.89</v>
      </c>
      <c r="CG7" s="24">
        <v>230.02</v>
      </c>
      <c r="CH7" s="24">
        <v>228.47</v>
      </c>
      <c r="CI7" s="24">
        <v>224.88</v>
      </c>
      <c r="CJ7" s="24">
        <v>228.64</v>
      </c>
      <c r="CK7" s="24">
        <v>239.46</v>
      </c>
      <c r="CL7" s="24">
        <v>220.62</v>
      </c>
      <c r="CM7" s="24" t="s">
        <v>104</v>
      </c>
      <c r="CN7" s="24" t="s">
        <v>104</v>
      </c>
      <c r="CO7" s="24" t="s">
        <v>104</v>
      </c>
      <c r="CP7" s="24" t="s">
        <v>104</v>
      </c>
      <c r="CQ7" s="24" t="s">
        <v>104</v>
      </c>
      <c r="CR7" s="24">
        <v>42.56</v>
      </c>
      <c r="CS7" s="24">
        <v>42.47</v>
      </c>
      <c r="CT7" s="24">
        <v>42.4</v>
      </c>
      <c r="CU7" s="24">
        <v>42.28</v>
      </c>
      <c r="CV7" s="24">
        <v>41.06</v>
      </c>
      <c r="CW7" s="24">
        <v>42.22</v>
      </c>
      <c r="CX7" s="24">
        <v>69.91</v>
      </c>
      <c r="CY7" s="24">
        <v>70.97</v>
      </c>
      <c r="CZ7" s="24">
        <v>71.739999999999995</v>
      </c>
      <c r="DA7" s="24">
        <v>73.19</v>
      </c>
      <c r="DB7" s="24">
        <v>74.09</v>
      </c>
      <c r="DC7" s="24">
        <v>83.32</v>
      </c>
      <c r="DD7" s="24">
        <v>83.75</v>
      </c>
      <c r="DE7" s="24">
        <v>84.19</v>
      </c>
      <c r="DF7" s="24">
        <v>84.34</v>
      </c>
      <c r="DG7" s="24">
        <v>84.34</v>
      </c>
      <c r="DH7" s="24">
        <v>85.67</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0.36</v>
      </c>
      <c r="EL7" s="24">
        <v>0.39</v>
      </c>
      <c r="EM7" s="24">
        <v>0.1</v>
      </c>
      <c r="EN7" s="24">
        <v>0.08</v>
      </c>
      <c r="EO7" s="24">
        <v>0.13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114</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tsukada</cp:lastModifiedBy>
  <dcterms:created xsi:type="dcterms:W3CDTF">2023-12-12T02:49:33Z</dcterms:created>
  <dcterms:modified xsi:type="dcterms:W3CDTF">2024-02-02T01:30:50Z</dcterms:modified>
  <cp:category/>
</cp:coreProperties>
</file>