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山形県の水産編集中\完了\"/>
    </mc:Choice>
  </mc:AlternateContent>
  <bookViews>
    <workbookView xWindow="-120" yWindow="-120" windowWidth="33750" windowHeight="18465" tabRatio="213"/>
  </bookViews>
  <sheets>
    <sheet name="P23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3" l="1"/>
  <c r="J20" i="3"/>
  <c r="J26" i="3"/>
  <c r="H26" i="3"/>
  <c r="J24" i="3"/>
  <c r="H24" i="3"/>
  <c r="J22" i="3"/>
  <c r="H22" i="3"/>
  <c r="H20" i="3" l="1"/>
  <c r="J28" i="3"/>
  <c r="H28" i="3"/>
  <c r="H14" i="3"/>
  <c r="J10" i="3"/>
  <c r="J12" i="3" l="1"/>
  <c r="H12" i="3"/>
  <c r="J16" i="3"/>
  <c r="H16" i="3"/>
  <c r="H30" i="3"/>
  <c r="J30" i="3"/>
  <c r="J14" i="3" l="1"/>
  <c r="H8" i="3"/>
  <c r="J8" i="3"/>
  <c r="J18" i="3"/>
  <c r="H18" i="3"/>
</calcChain>
</file>

<file path=xl/sharedStrings.xml><?xml version="1.0" encoding="utf-8"?>
<sst xmlns="http://schemas.openxmlformats.org/spreadsheetml/2006/main" count="86" uniqueCount="52">
  <si>
    <t>(8/10)</t>
    <phoneticPr fontId="1"/>
  </si>
  <si>
    <t>(2/10)</t>
    <phoneticPr fontId="1"/>
  </si>
  <si>
    <t>(5/10)</t>
    <phoneticPr fontId="1"/>
  </si>
  <si>
    <r>
      <rPr>
        <sz val="11"/>
        <rFont val="ＭＳ 明朝"/>
        <family val="1"/>
        <charset val="128"/>
      </rPr>
      <t>単位</t>
    </r>
    <r>
      <rPr>
        <sz val="11"/>
        <rFont val="Century"/>
        <family val="1"/>
      </rPr>
      <t>:</t>
    </r>
    <r>
      <rPr>
        <sz val="11"/>
        <rFont val="ＭＳ 明朝"/>
        <family val="1"/>
        <charset val="128"/>
      </rPr>
      <t>千円</t>
    </r>
  </si>
  <si>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業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量</t>
    </r>
  </si>
  <si>
    <r>
      <rPr>
        <sz val="11"/>
        <rFont val="ＭＳ 明朝"/>
        <family val="1"/>
        <charset val="128"/>
      </rPr>
      <t>事業費</t>
    </r>
  </si>
  <si>
    <r>
      <rPr>
        <sz val="11"/>
        <rFont val="ＭＳ 明朝"/>
        <family val="1"/>
        <charset val="128"/>
      </rPr>
      <t>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分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</si>
  <si>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</si>
  <si>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県･市町負担金</t>
    </r>
  </si>
  <si>
    <t>(2/10)</t>
    <phoneticPr fontId="1"/>
  </si>
  <si>
    <t>(5/10)</t>
    <phoneticPr fontId="1"/>
  </si>
  <si>
    <t>(8/10)</t>
    <phoneticPr fontId="1"/>
  </si>
  <si>
    <r>
      <rPr>
        <sz val="11"/>
        <rFont val="ＭＳ 明朝"/>
        <family val="1"/>
        <charset val="128"/>
      </rPr>
      <t>事業主体</t>
    </r>
    <phoneticPr fontId="1"/>
  </si>
  <si>
    <r>
      <rPr>
        <sz val="11"/>
        <rFont val="ＭＳ 明朝"/>
        <family val="1"/>
        <charset val="128"/>
      </rPr>
      <t>実施場所</t>
    </r>
    <phoneticPr fontId="1"/>
  </si>
  <si>
    <r>
      <rPr>
        <sz val="11"/>
        <rFont val="ＭＳ 明朝"/>
        <family val="1"/>
        <charset val="128"/>
      </rPr>
      <t>山形県</t>
    </r>
    <phoneticPr fontId="1"/>
  </si>
  <si>
    <r>
      <rPr>
        <sz val="11"/>
        <rFont val="ＭＳ 明朝"/>
        <family val="1"/>
        <charset val="128"/>
      </rPr>
      <t>飛島漁港</t>
    </r>
    <phoneticPr fontId="1"/>
  </si>
  <si>
    <r>
      <rPr>
        <sz val="11"/>
        <rFont val="ＭＳ 明朝"/>
        <family val="1"/>
        <charset val="128"/>
      </rPr>
      <t>機能強化事業</t>
    </r>
    <rPh sb="0" eb="4">
      <t>キノウキョウカ</t>
    </rPh>
    <rPh sb="4" eb="6">
      <t>ジギョウ</t>
    </rPh>
    <phoneticPr fontId="1"/>
  </si>
  <si>
    <r>
      <rPr>
        <sz val="11"/>
        <rFont val="ＭＳ 明朝"/>
        <family val="1"/>
        <charset val="128"/>
      </rPr>
      <t>勝浦地区</t>
    </r>
    <phoneticPr fontId="1"/>
  </si>
  <si>
    <r>
      <rPr>
        <sz val="11"/>
        <rFont val="ＭＳ 明朝"/>
        <family val="1"/>
        <charset val="128"/>
      </rPr>
      <t>機能保全事業</t>
    </r>
    <rPh sb="0" eb="4">
      <t>キノウホゼン</t>
    </rPh>
    <rPh sb="4" eb="6">
      <t>ジギョウ</t>
    </rPh>
    <phoneticPr fontId="1"/>
  </si>
  <si>
    <r>
      <t>1</t>
    </r>
    <r>
      <rPr>
        <sz val="11"/>
        <rFont val="ＭＳ 明朝"/>
        <family val="1"/>
        <charset val="128"/>
      </rPr>
      <t>式</t>
    </r>
    <rPh sb="1" eb="2">
      <t>シキ</t>
    </rPh>
    <phoneticPr fontId="1"/>
  </si>
  <si>
    <r>
      <rPr>
        <sz val="11"/>
        <rFont val="ＭＳ 明朝"/>
        <family val="1"/>
        <charset val="128"/>
      </rPr>
      <t>吹浦漁港</t>
    </r>
    <rPh sb="0" eb="2">
      <t>フクラ</t>
    </rPh>
    <phoneticPr fontId="1"/>
  </si>
  <si>
    <r>
      <rPr>
        <sz val="11"/>
        <rFont val="ＭＳ 明朝"/>
        <family val="1"/>
        <charset val="128"/>
      </rPr>
      <t>機能増進事業</t>
    </r>
    <rPh sb="0" eb="4">
      <t>キノウゾウシン</t>
    </rPh>
    <rPh sb="4" eb="6">
      <t>ジギョウ</t>
    </rPh>
    <phoneticPr fontId="1"/>
  </si>
  <si>
    <r>
      <rPr>
        <sz val="11"/>
        <rFont val="ＭＳ 明朝"/>
        <family val="1"/>
        <charset val="128"/>
      </rPr>
      <t>由良漁港</t>
    </r>
    <phoneticPr fontId="1"/>
  </si>
  <si>
    <r>
      <rPr>
        <sz val="11"/>
        <rFont val="ＭＳ 明朝"/>
        <family val="1"/>
        <charset val="128"/>
      </rPr>
      <t>耐震補強</t>
    </r>
    <r>
      <rPr>
        <sz val="11"/>
        <rFont val="Century"/>
        <family val="1"/>
      </rPr>
      <t xml:space="preserve">   </t>
    </r>
    <phoneticPr fontId="1"/>
  </si>
  <si>
    <r>
      <rPr>
        <sz val="11"/>
        <rFont val="ＭＳ 明朝"/>
        <family val="1"/>
        <charset val="128"/>
      </rPr>
      <t>堅苔沢漁港</t>
    </r>
    <rPh sb="0" eb="3">
      <t>カタノリザワ</t>
    </rPh>
    <rPh sb="3" eb="5">
      <t>ギョコウ</t>
    </rPh>
    <phoneticPr fontId="1"/>
  </si>
  <si>
    <r>
      <rPr>
        <sz val="11"/>
        <rFont val="ＭＳ 明朝"/>
        <family val="1"/>
        <charset val="128"/>
      </rPr>
      <t>山形県沿岸</t>
    </r>
    <rPh sb="0" eb="3">
      <t>ヤマガタケン</t>
    </rPh>
    <rPh sb="3" eb="5">
      <t>エンガン</t>
    </rPh>
    <phoneticPr fontId="1"/>
  </si>
  <si>
    <r>
      <rPr>
        <sz val="11"/>
        <rFont val="ＭＳ 明朝"/>
        <family val="1"/>
        <charset val="128"/>
      </rPr>
      <t>増殖礁ブロック据付・製作</t>
    </r>
    <rPh sb="0" eb="2">
      <t>ゾウショク</t>
    </rPh>
    <rPh sb="7" eb="9">
      <t>スエツケ</t>
    </rPh>
    <rPh sb="10" eb="12">
      <t>セイサク</t>
    </rPh>
    <phoneticPr fontId="1"/>
  </si>
  <si>
    <r>
      <rPr>
        <sz val="11"/>
        <rFont val="ＭＳ 明朝"/>
        <family val="1"/>
        <charset val="128"/>
      </rPr>
      <t>国庫補助金</t>
    </r>
    <r>
      <rPr>
        <sz val="11"/>
        <rFont val="Century"/>
        <family val="1"/>
      </rPr>
      <t xml:space="preserve">           (</t>
    </r>
    <r>
      <rPr>
        <sz val="11"/>
        <rFont val="ＭＳ 明朝"/>
        <family val="1"/>
        <charset val="128"/>
      </rPr>
      <t>補助率</t>
    </r>
    <r>
      <rPr>
        <sz val="11"/>
        <rFont val="Century"/>
        <family val="1"/>
      </rPr>
      <t>)</t>
    </r>
    <phoneticPr fontId="1"/>
  </si>
  <si>
    <t>(2/3)</t>
    <phoneticPr fontId="1"/>
  </si>
  <si>
    <t>(1/3)</t>
    <phoneticPr fontId="1"/>
  </si>
  <si>
    <r>
      <rPr>
        <sz val="11"/>
        <rFont val="ＭＳ 明朝"/>
        <family val="1"/>
        <charset val="128"/>
      </rPr>
      <t>うち国補正　</t>
    </r>
    <r>
      <rPr>
        <sz val="11"/>
        <rFont val="Century"/>
        <family val="1"/>
      </rPr>
      <t>72,000</t>
    </r>
    <rPh sb="2" eb="3">
      <t>クニ</t>
    </rPh>
    <phoneticPr fontId="1"/>
  </si>
  <si>
    <r>
      <rPr>
        <sz val="11"/>
        <rFont val="ＭＳ 明朝"/>
        <family val="1"/>
        <charset val="128"/>
      </rPr>
      <t>うち国補正　</t>
    </r>
    <r>
      <rPr>
        <sz val="11"/>
        <rFont val="Century"/>
        <family val="1"/>
      </rPr>
      <t>327,000</t>
    </r>
    <rPh sb="2" eb="3">
      <t>クニ</t>
    </rPh>
    <rPh sb="3" eb="5">
      <t>ホセイ</t>
    </rPh>
    <phoneticPr fontId="1"/>
  </si>
  <si>
    <r>
      <rPr>
        <sz val="11"/>
        <rFont val="ＭＳ 明朝"/>
        <family val="1"/>
        <charset val="128"/>
      </rPr>
      <t>うち国補正　</t>
    </r>
    <r>
      <rPr>
        <sz val="11"/>
        <rFont val="Century"/>
        <family val="1"/>
      </rPr>
      <t>20,000</t>
    </r>
    <rPh sb="2" eb="3">
      <t>クニ</t>
    </rPh>
    <phoneticPr fontId="1"/>
  </si>
  <si>
    <r>
      <rPr>
        <sz val="11"/>
        <rFont val="ＭＳ 明朝"/>
        <family val="1"/>
        <charset val="128"/>
      </rPr>
      <t>うち国補正　</t>
    </r>
    <r>
      <rPr>
        <sz val="11"/>
        <rFont val="Century"/>
        <family val="1"/>
      </rPr>
      <t>14,000</t>
    </r>
    <rPh sb="2" eb="3">
      <t>クニ</t>
    </rPh>
    <rPh sb="3" eb="5">
      <t>ホセイ</t>
    </rPh>
    <phoneticPr fontId="1"/>
  </si>
  <si>
    <r>
      <rPr>
        <sz val="11"/>
        <rFont val="ＭＳ 明朝"/>
        <family val="1"/>
        <charset val="128"/>
      </rPr>
      <t>うち国補正　</t>
    </r>
    <r>
      <rPr>
        <sz val="11"/>
        <rFont val="Century"/>
        <family val="1"/>
      </rPr>
      <t>60,000</t>
    </r>
    <rPh sb="2" eb="3">
      <t>クニ</t>
    </rPh>
    <rPh sb="3" eb="5">
      <t>ホセイ</t>
    </rPh>
    <phoneticPr fontId="1"/>
  </si>
  <si>
    <t>L=120m</t>
    <phoneticPr fontId="1"/>
  </si>
  <si>
    <t>L=80m</t>
    <phoneticPr fontId="1"/>
  </si>
  <si>
    <r>
      <rPr>
        <sz val="11"/>
        <rFont val="ＭＳ 明朝"/>
        <family val="1"/>
        <charset val="128"/>
      </rPr>
      <t>耐震補強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防波堤</t>
    </r>
    <r>
      <rPr>
        <sz val="11"/>
        <rFont val="Century"/>
        <family val="1"/>
      </rPr>
      <t xml:space="preserve">(2)  </t>
    </r>
    <r>
      <rPr>
        <sz val="11"/>
        <rFont val="ＭＳ 明朝"/>
        <family val="1"/>
        <charset val="128"/>
      </rPr>
      <t>詳細設計</t>
    </r>
    <rPh sb="6" eb="9">
      <t>ボウハテイ</t>
    </rPh>
    <rPh sb="14" eb="18">
      <t>ショウサイセッケイ</t>
    </rPh>
    <phoneticPr fontId="1"/>
  </si>
  <si>
    <r>
      <rPr>
        <sz val="11"/>
        <rFont val="ＭＳ 明朝"/>
        <family val="1"/>
        <charset val="128"/>
      </rPr>
      <t>海岸メンテナンス事業</t>
    </r>
    <rPh sb="0" eb="2">
      <t>カイガン</t>
    </rPh>
    <rPh sb="8" eb="10">
      <t>ジギョウ</t>
    </rPh>
    <phoneticPr fontId="1"/>
  </si>
  <si>
    <r>
      <rPr>
        <sz val="11"/>
        <rFont val="ＭＳ 明朝"/>
        <family val="1"/>
        <charset val="128"/>
      </rPr>
      <t>長寿命化対策</t>
    </r>
    <rPh sb="0" eb="6">
      <t>チョウジュミョウカタイサク</t>
    </rPh>
    <phoneticPr fontId="1"/>
  </si>
  <si>
    <r>
      <rPr>
        <sz val="11"/>
        <rFont val="ＭＳ 明朝"/>
        <family val="1"/>
        <charset val="128"/>
      </rPr>
      <t>航路浚渫・サンドポケット</t>
    </r>
    <rPh sb="0" eb="2">
      <t>コウロ</t>
    </rPh>
    <phoneticPr fontId="1"/>
  </si>
  <si>
    <r>
      <rPr>
        <sz val="11"/>
        <rFont val="ＭＳ 明朝"/>
        <family val="1"/>
        <charset val="128"/>
      </rPr>
      <t>安全対策施設整備　外４港</t>
    </r>
    <rPh sb="0" eb="6">
      <t>アンゼンタイサクシセツ</t>
    </rPh>
    <rPh sb="6" eb="8">
      <t>セイビ</t>
    </rPh>
    <rPh sb="9" eb="10">
      <t>ホカ</t>
    </rPh>
    <rPh sb="11" eb="12">
      <t>ミナト</t>
    </rPh>
    <phoneticPr fontId="1"/>
  </si>
  <si>
    <r>
      <rPr>
        <sz val="11"/>
        <rFont val="ＭＳ 明朝"/>
        <family val="1"/>
        <charset val="128"/>
      </rPr>
      <t>機能増進事業</t>
    </r>
    <rPh sb="0" eb="2">
      <t>キノウ</t>
    </rPh>
    <rPh sb="2" eb="4">
      <t>ゾウシン</t>
    </rPh>
    <rPh sb="4" eb="6">
      <t>ジギョウ</t>
    </rPh>
    <phoneticPr fontId="1"/>
  </si>
  <si>
    <r>
      <rPr>
        <sz val="11"/>
        <rFont val="ＭＳ 明朝"/>
        <family val="1"/>
        <charset val="128"/>
      </rPr>
      <t>係船施設付属設備整備</t>
    </r>
    <rPh sb="0" eb="4">
      <t>ケイセンシセツ</t>
    </rPh>
    <rPh sb="4" eb="6">
      <t>フゾク</t>
    </rPh>
    <rPh sb="6" eb="10">
      <t>セツビセイビ</t>
    </rPh>
    <phoneticPr fontId="1"/>
  </si>
  <si>
    <r>
      <rPr>
        <sz val="11"/>
        <rFont val="ＭＳ 明朝"/>
        <family val="1"/>
        <charset val="128"/>
      </rPr>
      <t>機能保全対策工詳細設計</t>
    </r>
    <rPh sb="0" eb="2">
      <t>キノウ</t>
    </rPh>
    <rPh sb="2" eb="4">
      <t>ホゼン</t>
    </rPh>
    <rPh sb="4" eb="6">
      <t>タイサク</t>
    </rPh>
    <rPh sb="6" eb="7">
      <t>コウ</t>
    </rPh>
    <rPh sb="7" eb="9">
      <t>ショウサイ</t>
    </rPh>
    <rPh sb="9" eb="11">
      <t>セッケイ</t>
    </rPh>
    <phoneticPr fontId="1"/>
  </si>
  <si>
    <r>
      <rPr>
        <sz val="11"/>
        <rFont val="ＭＳ 明朝"/>
        <family val="1"/>
        <charset val="128"/>
      </rPr>
      <t>航路・泊地浚渫</t>
    </r>
    <rPh sb="0" eb="2">
      <t>コウロ</t>
    </rPh>
    <rPh sb="3" eb="5">
      <t>ハクチ</t>
    </rPh>
    <rPh sb="5" eb="7">
      <t>シュンセツ</t>
    </rPh>
    <phoneticPr fontId="1"/>
  </si>
  <si>
    <r>
      <rPr>
        <sz val="11"/>
        <rFont val="ＭＳ 明朝"/>
        <family val="1"/>
        <charset val="128"/>
      </rPr>
      <t>水産環境整備事業</t>
    </r>
    <rPh sb="0" eb="4">
      <t>スイサンカンキョウ</t>
    </rPh>
    <rPh sb="4" eb="8">
      <t>セイビジギョウ</t>
    </rPh>
    <phoneticPr fontId="1"/>
  </si>
  <si>
    <r>
      <rPr>
        <sz val="11"/>
        <rFont val="ＭＳ 明朝"/>
        <family val="1"/>
        <charset val="128"/>
      </rPr>
      <t>耐震補強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-4.0m</t>
    </r>
    <r>
      <rPr>
        <sz val="11"/>
        <rFont val="ＭＳ 明朝"/>
        <family val="1"/>
        <charset val="128"/>
      </rPr>
      <t>岸壁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改良</t>
    </r>
    <rPh sb="11" eb="13">
      <t>ガンペキ</t>
    </rPh>
    <rPh sb="14" eb="16">
      <t>カイリョウ</t>
    </rPh>
    <phoneticPr fontId="1"/>
  </si>
  <si>
    <r>
      <t>-4.5m</t>
    </r>
    <r>
      <rPr>
        <sz val="11"/>
        <rFont val="ＭＳ 明朝"/>
        <family val="1"/>
        <charset val="128"/>
      </rPr>
      <t>岸壁改良・東防波堤</t>
    </r>
    <r>
      <rPr>
        <sz val="11"/>
        <rFont val="Century"/>
        <family val="1"/>
      </rPr>
      <t>(D)</t>
    </r>
    <r>
      <rPr>
        <sz val="11"/>
        <rFont val="ＭＳ 明朝"/>
        <family val="1"/>
        <charset val="128"/>
      </rPr>
      <t>ブロック製作</t>
    </r>
    <rPh sb="5" eb="7">
      <t>ガンペキ</t>
    </rPh>
    <rPh sb="7" eb="9">
      <t>カイリョウ</t>
    </rPh>
    <rPh sb="10" eb="11">
      <t>ヒガシ</t>
    </rPh>
    <rPh sb="21" eb="23">
      <t>セイサク</t>
    </rPh>
    <phoneticPr fontId="1"/>
  </si>
  <si>
    <r>
      <t>(1)</t>
    </r>
    <r>
      <rPr>
        <sz val="12"/>
        <rFont val="ＭＳ 明朝"/>
        <family val="1"/>
        <charset val="128"/>
      </rPr>
      <t>漁港及び漁港海岸整備事業等</t>
    </r>
    <rPh sb="15" eb="16">
      <t>トウ</t>
    </rPh>
    <phoneticPr fontId="1"/>
  </si>
  <si>
    <r>
      <t xml:space="preserve"> </t>
    </r>
    <r>
      <rPr>
        <sz val="12"/>
        <rFont val="ＭＳ 明朝"/>
        <family val="1"/>
        <charset val="128"/>
      </rPr>
      <t>　山形県が事業主体となり、漁港内の静穏度と安全な航路確保の他、耐震化・耐津波化を進めるため、飛島漁港、由良漁港を整備する。
　機能保全事業として、飛島漁港、吹浦漁港、由良漁港、堅苔沢漁港において施設の長寿命化を図る。
　機能増進事業として、吹浦漁港、由良漁港・小波渡漁港・堅苔沢漁港・米子漁港において安全対策施設の整備を行う。
　さらに、水産環境整備事業として、暮坪・堅苔沢沿岸において増殖礁設置等の漁場整備を行う。</t>
    </r>
    <rPh sb="30" eb="31">
      <t>ホカ</t>
    </rPh>
    <rPh sb="32" eb="35">
      <t>タイシンカ</t>
    </rPh>
    <rPh sb="36" eb="40">
      <t>タイツナミカ</t>
    </rPh>
    <rPh sb="41" eb="42">
      <t>スス</t>
    </rPh>
    <rPh sb="52" eb="54">
      <t>ユラ</t>
    </rPh>
    <rPh sb="54" eb="56">
      <t>ギョコウ</t>
    </rPh>
    <rPh sb="64" eb="70">
      <t>キノウホゼンジギョウ</t>
    </rPh>
    <rPh sb="74" eb="75">
      <t>ト</t>
    </rPh>
    <rPh sb="75" eb="78">
      <t>シマギョコウ</t>
    </rPh>
    <rPh sb="79" eb="81">
      <t>フクウラ</t>
    </rPh>
    <rPh sb="81" eb="83">
      <t>ギョコウ</t>
    </rPh>
    <rPh sb="84" eb="88">
      <t>ユラギョコウ</t>
    </rPh>
    <rPh sb="89" eb="92">
      <t>カタノリザワ</t>
    </rPh>
    <rPh sb="92" eb="94">
      <t>ギョコウ</t>
    </rPh>
    <rPh sb="98" eb="100">
      <t>シセツ</t>
    </rPh>
    <rPh sb="101" eb="103">
      <t>チョウジュ</t>
    </rPh>
    <rPh sb="103" eb="104">
      <t>イノチ</t>
    </rPh>
    <rPh sb="104" eb="105">
      <t>カ</t>
    </rPh>
    <rPh sb="106" eb="107">
      <t>ハカ</t>
    </rPh>
    <rPh sb="111" eb="115">
      <t>キノウゾウシン</t>
    </rPh>
    <rPh sb="115" eb="117">
      <t>ジギョウ</t>
    </rPh>
    <rPh sb="126" eb="130">
      <t>ユラギョコウ</t>
    </rPh>
    <rPh sb="131" eb="134">
      <t>コバト</t>
    </rPh>
    <rPh sb="134" eb="136">
      <t>ギョコウ</t>
    </rPh>
    <rPh sb="137" eb="140">
      <t>カタノリザワ</t>
    </rPh>
    <rPh sb="140" eb="142">
      <t>ギョコウ</t>
    </rPh>
    <rPh sb="143" eb="145">
      <t>ヨナゴ</t>
    </rPh>
    <rPh sb="145" eb="147">
      <t>ギョコウ</t>
    </rPh>
    <rPh sb="151" eb="157">
      <t>アンゼンタイサクシセツ</t>
    </rPh>
    <rPh sb="158" eb="160">
      <t>セイビ</t>
    </rPh>
    <rPh sb="161" eb="162">
      <t>オコナ</t>
    </rPh>
    <rPh sb="182" eb="184">
      <t>クレツボ</t>
    </rPh>
    <rPh sb="185" eb="190">
      <t>カタノリザワエンガン</t>
    </rPh>
    <rPh sb="194" eb="197">
      <t>ゾウショクショウ</t>
    </rPh>
    <rPh sb="197" eb="199">
      <t>セッチ</t>
    </rPh>
    <rPh sb="199" eb="200">
      <t>トウ</t>
    </rPh>
    <phoneticPr fontId="1"/>
  </si>
  <si>
    <r>
      <rPr>
        <sz val="14"/>
        <rFont val="ＭＳ 明朝"/>
        <family val="1"/>
        <charset val="128"/>
      </rPr>
      <t>１３　水産基盤整備事業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</si>
</sst>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sz val="11"/>
      <name val="Century"/>
      <family val="1"/>
    </font>
    <font>
      <sz val="14"/>
      <name val="Century"/>
      <family val="1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5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5" fillId="0" borderId="9" xfId="0" applyNumberFormat="1" applyFont="1" applyBorder="1">
      <alignment vertical="center"/>
    </xf>
    <xf numFmtId="3" fontId="5" fillId="0" borderId="10" xfId="0" applyNumberFormat="1" applyFont="1" applyBorder="1">
      <alignment vertical="center"/>
    </xf>
    <xf numFmtId="3" fontId="5" fillId="0" borderId="6" xfId="0" applyNumberFormat="1" applyFont="1" applyBorder="1" applyAlignment="1">
      <alignment vertical="center" shrinkToFit="1"/>
    </xf>
    <xf numFmtId="3" fontId="5" fillId="0" borderId="3" xfId="0" applyNumberFormat="1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3" fontId="5" fillId="0" borderId="9" xfId="0" applyNumberFormat="1" applyFont="1" applyFill="1" applyBorder="1">
      <alignment vertical="center"/>
    </xf>
    <xf numFmtId="3" fontId="5" fillId="0" borderId="10" xfId="0" applyNumberFormat="1" applyFont="1" applyFill="1" applyBorder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6" xfId="0" applyNumberFormat="1" applyFont="1" applyBorder="1">
      <alignment vertical="center"/>
    </xf>
    <xf numFmtId="3" fontId="5" fillId="0" borderId="3" xfId="0" applyNumberFormat="1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Layout" zoomScaleNormal="75" workbookViewId="0">
      <selection activeCell="B1" sqref="B1"/>
    </sheetView>
  </sheetViews>
  <sheetFormatPr defaultColWidth="9" defaultRowHeight="14.25" x14ac:dyDescent="0.15"/>
  <cols>
    <col min="1" max="1" width="10.5" style="1" customWidth="1"/>
    <col min="2" max="2" width="12.125" style="1" customWidth="1"/>
    <col min="3" max="3" width="1.25" style="1" customWidth="1"/>
    <col min="4" max="4" width="9.75" style="1" customWidth="1"/>
    <col min="5" max="5" width="41.625" style="1" customWidth="1"/>
    <col min="6" max="7" width="8.5" style="1" customWidth="1"/>
    <col min="8" max="8" width="10.5" style="1" customWidth="1"/>
    <col min="9" max="9" width="8.125" style="1" customWidth="1"/>
    <col min="10" max="10" width="8.875" style="1" customWidth="1"/>
    <col min="11" max="11" width="8.125" style="1" customWidth="1"/>
    <col min="12" max="12" width="9.75" style="1" customWidth="1"/>
    <col min="13" max="13" width="11.5" style="1" customWidth="1"/>
    <col min="14" max="16384" width="9" style="1"/>
  </cols>
  <sheetData>
    <row r="1" spans="1:13" ht="21" customHeight="1" x14ac:dyDescent="0.15">
      <c r="A1" s="18" t="s">
        <v>51</v>
      </c>
      <c r="B1" s="2"/>
    </row>
    <row r="2" spans="1:13" ht="21" customHeight="1" x14ac:dyDescent="0.15">
      <c r="A2" s="4" t="s">
        <v>49</v>
      </c>
      <c r="B2" s="2"/>
      <c r="C2" s="2"/>
      <c r="D2" s="2"/>
    </row>
    <row r="3" spans="1:13" ht="67.5" customHeight="1" x14ac:dyDescent="0.15">
      <c r="A3" s="62" t="s">
        <v>50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8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3" t="s">
        <v>3</v>
      </c>
    </row>
    <row r="5" spans="1:13" ht="18" customHeight="1" x14ac:dyDescent="0.15">
      <c r="A5" s="51" t="s">
        <v>12</v>
      </c>
      <c r="B5" s="54" t="s">
        <v>13</v>
      </c>
      <c r="C5" s="35" t="s">
        <v>4</v>
      </c>
      <c r="D5" s="57"/>
      <c r="E5" s="57"/>
      <c r="F5" s="36"/>
      <c r="G5" s="51" t="s">
        <v>5</v>
      </c>
      <c r="H5" s="63" t="s">
        <v>6</v>
      </c>
      <c r="I5" s="64"/>
      <c r="J5" s="64"/>
      <c r="K5" s="65"/>
      <c r="L5" s="35" t="s">
        <v>7</v>
      </c>
      <c r="M5" s="36"/>
    </row>
    <row r="6" spans="1:13" ht="18" customHeight="1" x14ac:dyDescent="0.15">
      <c r="A6" s="52"/>
      <c r="B6" s="55"/>
      <c r="C6" s="58"/>
      <c r="D6" s="59"/>
      <c r="E6" s="59"/>
      <c r="F6" s="60"/>
      <c r="G6" s="52"/>
      <c r="H6" s="69" t="s">
        <v>27</v>
      </c>
      <c r="I6" s="70"/>
      <c r="J6" s="35" t="s">
        <v>8</v>
      </c>
      <c r="K6" s="36"/>
      <c r="L6" s="58"/>
      <c r="M6" s="60"/>
    </row>
    <row r="7" spans="1:13" ht="18" customHeight="1" x14ac:dyDescent="0.15">
      <c r="A7" s="53"/>
      <c r="B7" s="56"/>
      <c r="C7" s="37"/>
      <c r="D7" s="61"/>
      <c r="E7" s="61"/>
      <c r="F7" s="38"/>
      <c r="G7" s="53"/>
      <c r="H7" s="71"/>
      <c r="I7" s="72"/>
      <c r="J7" s="37"/>
      <c r="K7" s="38"/>
      <c r="L7" s="37"/>
      <c r="M7" s="38"/>
    </row>
    <row r="8" spans="1:13" ht="18" customHeight="1" x14ac:dyDescent="0.15">
      <c r="A8" s="51" t="s">
        <v>14</v>
      </c>
      <c r="B8" s="51" t="s">
        <v>15</v>
      </c>
      <c r="C8" s="5"/>
      <c r="D8" s="73" t="s">
        <v>16</v>
      </c>
      <c r="E8" s="73"/>
      <c r="F8" s="74"/>
      <c r="G8" s="25">
        <v>21000</v>
      </c>
      <c r="H8" s="27">
        <f>(G8*8/10)</f>
        <v>16800</v>
      </c>
      <c r="I8" s="29" t="s">
        <v>0</v>
      </c>
      <c r="J8" s="27">
        <f>(G8*2/10)</f>
        <v>4200</v>
      </c>
      <c r="K8" s="29" t="s">
        <v>1</v>
      </c>
      <c r="L8" s="19"/>
      <c r="M8" s="20"/>
    </row>
    <row r="9" spans="1:13" ht="18" customHeight="1" x14ac:dyDescent="0.15">
      <c r="A9" s="52"/>
      <c r="B9" s="52"/>
      <c r="C9" s="6"/>
      <c r="D9" s="7" t="s">
        <v>17</v>
      </c>
      <c r="E9" s="12" t="s">
        <v>37</v>
      </c>
      <c r="F9" s="15" t="s">
        <v>35</v>
      </c>
      <c r="G9" s="26"/>
      <c r="H9" s="28"/>
      <c r="I9" s="30"/>
      <c r="J9" s="28"/>
      <c r="K9" s="30"/>
      <c r="L9" s="21"/>
      <c r="M9" s="22"/>
    </row>
    <row r="10" spans="1:13" ht="18" customHeight="1" x14ac:dyDescent="0.15">
      <c r="A10" s="52"/>
      <c r="B10" s="52"/>
      <c r="C10" s="9"/>
      <c r="D10" s="73" t="s">
        <v>16</v>
      </c>
      <c r="E10" s="73"/>
      <c r="F10" s="74"/>
      <c r="G10" s="25">
        <v>72000</v>
      </c>
      <c r="H10" s="48">
        <v>48000</v>
      </c>
      <c r="I10" s="66" t="s">
        <v>28</v>
      </c>
      <c r="J10" s="48">
        <f>G10-H10</f>
        <v>24000</v>
      </c>
      <c r="K10" s="66" t="s">
        <v>29</v>
      </c>
      <c r="L10" s="19" t="s">
        <v>30</v>
      </c>
      <c r="M10" s="20"/>
    </row>
    <row r="11" spans="1:13" ht="18" customHeight="1" x14ac:dyDescent="0.15">
      <c r="A11" s="52"/>
      <c r="B11" s="52"/>
      <c r="C11" s="9"/>
      <c r="D11" s="7" t="s">
        <v>17</v>
      </c>
      <c r="E11" s="8" t="s">
        <v>47</v>
      </c>
      <c r="F11" s="15" t="s">
        <v>36</v>
      </c>
      <c r="G11" s="26"/>
      <c r="H11" s="49"/>
      <c r="I11" s="38"/>
      <c r="J11" s="49"/>
      <c r="K11" s="38"/>
      <c r="L11" s="21"/>
      <c r="M11" s="22"/>
    </row>
    <row r="12" spans="1:13" ht="18" customHeight="1" x14ac:dyDescent="0.15">
      <c r="A12" s="52"/>
      <c r="B12" s="52"/>
      <c r="C12" s="67"/>
      <c r="D12" s="39" t="s">
        <v>38</v>
      </c>
      <c r="E12" s="39"/>
      <c r="F12" s="40"/>
      <c r="G12" s="44">
        <v>3000</v>
      </c>
      <c r="H12" s="46">
        <f>(G12*0.8)</f>
        <v>2400</v>
      </c>
      <c r="I12" s="36" t="s">
        <v>11</v>
      </c>
      <c r="J12" s="48">
        <f>(G12*0.2)</f>
        <v>600</v>
      </c>
      <c r="K12" s="36" t="s">
        <v>9</v>
      </c>
      <c r="L12" s="35"/>
      <c r="M12" s="36"/>
    </row>
    <row r="13" spans="1:13" ht="18" customHeight="1" x14ac:dyDescent="0.15">
      <c r="A13" s="52"/>
      <c r="B13" s="53"/>
      <c r="C13" s="68"/>
      <c r="D13" s="41" t="s">
        <v>39</v>
      </c>
      <c r="E13" s="41"/>
      <c r="F13" s="14" t="s">
        <v>19</v>
      </c>
      <c r="G13" s="45"/>
      <c r="H13" s="47"/>
      <c r="I13" s="38"/>
      <c r="J13" s="49"/>
      <c r="K13" s="38"/>
      <c r="L13" s="37"/>
      <c r="M13" s="38"/>
    </row>
    <row r="14" spans="1:13" ht="18" customHeight="1" x14ac:dyDescent="0.15">
      <c r="A14" s="52"/>
      <c r="B14" s="51" t="s">
        <v>20</v>
      </c>
      <c r="C14" s="5"/>
      <c r="D14" s="24" t="s">
        <v>18</v>
      </c>
      <c r="E14" s="24"/>
      <c r="F14" s="20"/>
      <c r="G14" s="25">
        <v>327000</v>
      </c>
      <c r="H14" s="27">
        <f>(G14*5/10)</f>
        <v>163500</v>
      </c>
      <c r="I14" s="29" t="s">
        <v>2</v>
      </c>
      <c r="J14" s="27">
        <f>(G14*5/10)</f>
        <v>163500</v>
      </c>
      <c r="K14" s="29" t="s">
        <v>2</v>
      </c>
      <c r="L14" s="19" t="s">
        <v>31</v>
      </c>
      <c r="M14" s="20"/>
    </row>
    <row r="15" spans="1:13" ht="18" customHeight="1" x14ac:dyDescent="0.15">
      <c r="A15" s="52"/>
      <c r="B15" s="52"/>
      <c r="C15" s="6"/>
      <c r="D15" s="23" t="s">
        <v>40</v>
      </c>
      <c r="E15" s="23"/>
      <c r="F15" s="15" t="s">
        <v>19</v>
      </c>
      <c r="G15" s="26"/>
      <c r="H15" s="28"/>
      <c r="I15" s="30"/>
      <c r="J15" s="28"/>
      <c r="K15" s="30"/>
      <c r="L15" s="21"/>
      <c r="M15" s="22"/>
    </row>
    <row r="16" spans="1:13" ht="18" customHeight="1" x14ac:dyDescent="0.15">
      <c r="A16" s="52"/>
      <c r="B16" s="52"/>
      <c r="C16" s="10"/>
      <c r="D16" s="42" t="s">
        <v>21</v>
      </c>
      <c r="E16" s="24"/>
      <c r="F16" s="20"/>
      <c r="G16" s="44">
        <v>20000</v>
      </c>
      <c r="H16" s="27">
        <f>(G16*5/10)</f>
        <v>10000</v>
      </c>
      <c r="I16" s="29" t="s">
        <v>2</v>
      </c>
      <c r="J16" s="27">
        <f>(G16*5/10)</f>
        <v>10000</v>
      </c>
      <c r="K16" s="29" t="s">
        <v>2</v>
      </c>
      <c r="L16" s="19" t="s">
        <v>32</v>
      </c>
      <c r="M16" s="20"/>
    </row>
    <row r="17" spans="1:13" ht="18" customHeight="1" x14ac:dyDescent="0.15">
      <c r="A17" s="52"/>
      <c r="B17" s="53"/>
      <c r="C17" s="11"/>
      <c r="D17" s="75" t="s">
        <v>41</v>
      </c>
      <c r="E17" s="75"/>
      <c r="F17" s="15" t="s">
        <v>19</v>
      </c>
      <c r="G17" s="45"/>
      <c r="H17" s="28"/>
      <c r="I17" s="30"/>
      <c r="J17" s="28"/>
      <c r="K17" s="30"/>
      <c r="L17" s="21"/>
      <c r="M17" s="22"/>
    </row>
    <row r="18" spans="1:13" ht="18" customHeight="1" x14ac:dyDescent="0.15">
      <c r="A18" s="52"/>
      <c r="B18" s="51" t="s">
        <v>22</v>
      </c>
      <c r="C18" s="5"/>
      <c r="D18" s="73" t="s">
        <v>16</v>
      </c>
      <c r="E18" s="73"/>
      <c r="F18" s="74"/>
      <c r="G18" s="25">
        <f>150000</f>
        <v>150000</v>
      </c>
      <c r="H18" s="27">
        <f>(G18*5/10)</f>
        <v>75000</v>
      </c>
      <c r="I18" s="29" t="s">
        <v>2</v>
      </c>
      <c r="J18" s="27">
        <f>(G18*5/10)</f>
        <v>75000</v>
      </c>
      <c r="K18" s="29" t="s">
        <v>2</v>
      </c>
      <c r="L18" s="19"/>
      <c r="M18" s="20"/>
    </row>
    <row r="19" spans="1:13" ht="18" customHeight="1" x14ac:dyDescent="0.15">
      <c r="A19" s="52"/>
      <c r="B19" s="52"/>
      <c r="C19" s="6"/>
      <c r="D19" s="15" t="s">
        <v>23</v>
      </c>
      <c r="E19" s="16" t="s">
        <v>48</v>
      </c>
      <c r="F19" s="15" t="s">
        <v>19</v>
      </c>
      <c r="G19" s="26"/>
      <c r="H19" s="28"/>
      <c r="I19" s="30"/>
      <c r="J19" s="28"/>
      <c r="K19" s="30"/>
      <c r="L19" s="21"/>
      <c r="M19" s="22"/>
    </row>
    <row r="20" spans="1:13" ht="18" customHeight="1" x14ac:dyDescent="0.15">
      <c r="A20" s="52"/>
      <c r="B20" s="52"/>
      <c r="C20" s="5"/>
      <c r="D20" s="73" t="s">
        <v>42</v>
      </c>
      <c r="E20" s="73"/>
      <c r="F20" s="74"/>
      <c r="G20" s="25">
        <v>14000</v>
      </c>
      <c r="H20" s="27">
        <f>(G20*5/10)</f>
        <v>7000</v>
      </c>
      <c r="I20" s="29" t="s">
        <v>2</v>
      </c>
      <c r="J20" s="27">
        <f>(G20*5/10)</f>
        <v>7000</v>
      </c>
      <c r="K20" s="29" t="s">
        <v>2</v>
      </c>
      <c r="L20" s="19" t="s">
        <v>33</v>
      </c>
      <c r="M20" s="20"/>
    </row>
    <row r="21" spans="1:13" ht="18" customHeight="1" x14ac:dyDescent="0.15">
      <c r="A21" s="52"/>
      <c r="B21" s="52"/>
      <c r="C21" s="6"/>
      <c r="D21" s="13" t="s">
        <v>43</v>
      </c>
      <c r="E21" s="17"/>
      <c r="F21" s="15" t="s">
        <v>19</v>
      </c>
      <c r="G21" s="26"/>
      <c r="H21" s="28"/>
      <c r="I21" s="30"/>
      <c r="J21" s="28"/>
      <c r="K21" s="30"/>
      <c r="L21" s="21"/>
      <c r="M21" s="22"/>
    </row>
    <row r="22" spans="1:13" ht="18" customHeight="1" x14ac:dyDescent="0.15">
      <c r="A22" s="52"/>
      <c r="B22" s="52"/>
      <c r="C22" s="5"/>
      <c r="D22" s="24" t="s">
        <v>18</v>
      </c>
      <c r="E22" s="24"/>
      <c r="F22" s="20"/>
      <c r="G22" s="25">
        <v>11000</v>
      </c>
      <c r="H22" s="27">
        <f>(G22*5/10)</f>
        <v>5500</v>
      </c>
      <c r="I22" s="29" t="s">
        <v>2</v>
      </c>
      <c r="J22" s="27">
        <f>(G22*5/10)</f>
        <v>5500</v>
      </c>
      <c r="K22" s="29" t="s">
        <v>2</v>
      </c>
      <c r="L22" s="19"/>
      <c r="M22" s="20"/>
    </row>
    <row r="23" spans="1:13" ht="18" customHeight="1" x14ac:dyDescent="0.15">
      <c r="A23" s="52"/>
      <c r="B23" s="52"/>
      <c r="C23" s="6"/>
      <c r="D23" s="23" t="s">
        <v>44</v>
      </c>
      <c r="E23" s="23"/>
      <c r="F23" s="15" t="s">
        <v>19</v>
      </c>
      <c r="G23" s="26"/>
      <c r="H23" s="28"/>
      <c r="I23" s="30"/>
      <c r="J23" s="28"/>
      <c r="K23" s="30"/>
      <c r="L23" s="21"/>
      <c r="M23" s="22"/>
    </row>
    <row r="24" spans="1:13" ht="18" customHeight="1" x14ac:dyDescent="0.15">
      <c r="A24" s="52"/>
      <c r="B24" s="52"/>
      <c r="C24" s="5"/>
      <c r="D24" s="39" t="s">
        <v>38</v>
      </c>
      <c r="E24" s="39"/>
      <c r="F24" s="40"/>
      <c r="G24" s="44">
        <v>27800</v>
      </c>
      <c r="H24" s="27">
        <f>(G24*5/10)</f>
        <v>13900</v>
      </c>
      <c r="I24" s="29" t="s">
        <v>2</v>
      </c>
      <c r="J24" s="27">
        <f>(G24*5/10)</f>
        <v>13900</v>
      </c>
      <c r="K24" s="29" t="s">
        <v>2</v>
      </c>
      <c r="L24" s="35"/>
      <c r="M24" s="36"/>
    </row>
    <row r="25" spans="1:13" ht="18" customHeight="1" x14ac:dyDescent="0.15">
      <c r="A25" s="52"/>
      <c r="B25" s="53"/>
      <c r="C25" s="6"/>
      <c r="D25" s="41" t="s">
        <v>39</v>
      </c>
      <c r="E25" s="41"/>
      <c r="F25" s="14" t="s">
        <v>19</v>
      </c>
      <c r="G25" s="45"/>
      <c r="H25" s="28"/>
      <c r="I25" s="30"/>
      <c r="J25" s="28"/>
      <c r="K25" s="30"/>
      <c r="L25" s="37"/>
      <c r="M25" s="38"/>
    </row>
    <row r="26" spans="1:13" ht="18" customHeight="1" x14ac:dyDescent="0.15">
      <c r="A26" s="52"/>
      <c r="B26" s="51" t="s">
        <v>24</v>
      </c>
      <c r="C26" s="5"/>
      <c r="D26" s="24" t="s">
        <v>42</v>
      </c>
      <c r="E26" s="24"/>
      <c r="F26" s="20"/>
      <c r="G26" s="25">
        <v>60000</v>
      </c>
      <c r="H26" s="27">
        <f>(G26*5/10)</f>
        <v>30000</v>
      </c>
      <c r="I26" s="29" t="s">
        <v>2</v>
      </c>
      <c r="J26" s="27">
        <f>(G26*5/10)</f>
        <v>30000</v>
      </c>
      <c r="K26" s="29" t="s">
        <v>2</v>
      </c>
      <c r="L26" s="19" t="s">
        <v>34</v>
      </c>
      <c r="M26" s="20"/>
    </row>
    <row r="27" spans="1:13" ht="18" customHeight="1" x14ac:dyDescent="0.15">
      <c r="A27" s="52"/>
      <c r="B27" s="52"/>
      <c r="C27" s="6"/>
      <c r="D27" s="23" t="s">
        <v>45</v>
      </c>
      <c r="E27" s="23"/>
      <c r="F27" s="15" t="s">
        <v>19</v>
      </c>
      <c r="G27" s="26"/>
      <c r="H27" s="28"/>
      <c r="I27" s="30"/>
      <c r="J27" s="28"/>
      <c r="K27" s="30"/>
      <c r="L27" s="21"/>
      <c r="M27" s="22"/>
    </row>
    <row r="28" spans="1:13" ht="18" customHeight="1" x14ac:dyDescent="0.15">
      <c r="A28" s="52"/>
      <c r="B28" s="52"/>
      <c r="C28" s="5"/>
      <c r="D28" s="24" t="s">
        <v>18</v>
      </c>
      <c r="E28" s="24"/>
      <c r="F28" s="20"/>
      <c r="G28" s="25">
        <v>2000</v>
      </c>
      <c r="H28" s="27">
        <f>(G28*5/10)</f>
        <v>1000</v>
      </c>
      <c r="I28" s="29" t="s">
        <v>2</v>
      </c>
      <c r="J28" s="27">
        <f>(G28*5/10)</f>
        <v>1000</v>
      </c>
      <c r="K28" s="29" t="s">
        <v>2</v>
      </c>
      <c r="L28" s="19"/>
      <c r="M28" s="20"/>
    </row>
    <row r="29" spans="1:13" ht="18" customHeight="1" x14ac:dyDescent="0.15">
      <c r="A29" s="52"/>
      <c r="B29" s="53"/>
      <c r="C29" s="6"/>
      <c r="D29" s="23" t="s">
        <v>44</v>
      </c>
      <c r="E29" s="23"/>
      <c r="F29" s="15" t="s">
        <v>19</v>
      </c>
      <c r="G29" s="26"/>
      <c r="H29" s="28"/>
      <c r="I29" s="30"/>
      <c r="J29" s="28"/>
      <c r="K29" s="30"/>
      <c r="L29" s="21"/>
      <c r="M29" s="22"/>
    </row>
    <row r="30" spans="1:13" ht="18" customHeight="1" x14ac:dyDescent="0.15">
      <c r="A30" s="52"/>
      <c r="B30" s="36" t="s">
        <v>25</v>
      </c>
      <c r="C30" s="10"/>
      <c r="D30" s="42" t="s">
        <v>46</v>
      </c>
      <c r="E30" s="42"/>
      <c r="F30" s="43"/>
      <c r="G30" s="44">
        <v>122000</v>
      </c>
      <c r="H30" s="48">
        <f>(G30*5/10)</f>
        <v>61000</v>
      </c>
      <c r="I30" s="32" t="s">
        <v>10</v>
      </c>
      <c r="J30" s="48">
        <f>(G30*5/10)</f>
        <v>61000</v>
      </c>
      <c r="K30" s="32" t="s">
        <v>10</v>
      </c>
      <c r="L30" s="31"/>
      <c r="M30" s="32"/>
    </row>
    <row r="31" spans="1:13" ht="18" customHeight="1" x14ac:dyDescent="0.15">
      <c r="A31" s="53"/>
      <c r="B31" s="38"/>
      <c r="C31" s="11"/>
      <c r="D31" s="50" t="s">
        <v>26</v>
      </c>
      <c r="E31" s="50"/>
      <c r="F31" s="15" t="s">
        <v>19</v>
      </c>
      <c r="G31" s="45"/>
      <c r="H31" s="49"/>
      <c r="I31" s="34"/>
      <c r="J31" s="49"/>
      <c r="K31" s="34"/>
      <c r="L31" s="33"/>
      <c r="M31" s="34"/>
    </row>
    <row r="32" spans="1:13" ht="18" customHeight="1" x14ac:dyDescent="0.15"/>
  </sheetData>
  <sheetProtection selectLockedCells="1" selectUnlockedCells="1"/>
  <mergeCells count="108">
    <mergeCell ref="J30:J31"/>
    <mergeCell ref="I24:I25"/>
    <mergeCell ref="B30:B31"/>
    <mergeCell ref="H30:H31"/>
    <mergeCell ref="G30:G31"/>
    <mergeCell ref="D20:F20"/>
    <mergeCell ref="G20:G21"/>
    <mergeCell ref="A8:A31"/>
    <mergeCell ref="B8:B13"/>
    <mergeCell ref="B14:B17"/>
    <mergeCell ref="B18:B25"/>
    <mergeCell ref="D8:F8"/>
    <mergeCell ref="D10:F10"/>
    <mergeCell ref="D14:F14"/>
    <mergeCell ref="D16:F16"/>
    <mergeCell ref="D18:F18"/>
    <mergeCell ref="D24:F24"/>
    <mergeCell ref="D28:F28"/>
    <mergeCell ref="D25:E25"/>
    <mergeCell ref="D17:E17"/>
    <mergeCell ref="H18:H19"/>
    <mergeCell ref="G18:G19"/>
    <mergeCell ref="J18:J19"/>
    <mergeCell ref="B26:B29"/>
    <mergeCell ref="J6:K7"/>
    <mergeCell ref="L5:M7"/>
    <mergeCell ref="H6:I7"/>
    <mergeCell ref="L14:M15"/>
    <mergeCell ref="L16:M17"/>
    <mergeCell ref="J16:J17"/>
    <mergeCell ref="K16:K17"/>
    <mergeCell ref="G16:G17"/>
    <mergeCell ref="H16:H17"/>
    <mergeCell ref="I16:I17"/>
    <mergeCell ref="J10:J11"/>
    <mergeCell ref="A5:A7"/>
    <mergeCell ref="B5:B7"/>
    <mergeCell ref="C5:F7"/>
    <mergeCell ref="G5:G7"/>
    <mergeCell ref="A3:M3"/>
    <mergeCell ref="I18:I19"/>
    <mergeCell ref="K14:K15"/>
    <mergeCell ref="H5:K5"/>
    <mergeCell ref="K10:K11"/>
    <mergeCell ref="I10:I11"/>
    <mergeCell ref="G10:G11"/>
    <mergeCell ref="L8:M9"/>
    <mergeCell ref="L18:M19"/>
    <mergeCell ref="J14:J15"/>
    <mergeCell ref="D15:E15"/>
    <mergeCell ref="J8:J9"/>
    <mergeCell ref="K8:K9"/>
    <mergeCell ref="L10:M11"/>
    <mergeCell ref="C12:C13"/>
    <mergeCell ref="G8:G9"/>
    <mergeCell ref="H8:H9"/>
    <mergeCell ref="I8:I9"/>
    <mergeCell ref="H10:H11"/>
    <mergeCell ref="G14:G15"/>
    <mergeCell ref="K18:K19"/>
    <mergeCell ref="H14:H15"/>
    <mergeCell ref="I28:I29"/>
    <mergeCell ref="J28:J29"/>
    <mergeCell ref="K28:K29"/>
    <mergeCell ref="G24:G25"/>
    <mergeCell ref="H24:H25"/>
    <mergeCell ref="G28:G29"/>
    <mergeCell ref="H28:H29"/>
    <mergeCell ref="K24:K25"/>
    <mergeCell ref="I20:I21"/>
    <mergeCell ref="J20:J21"/>
    <mergeCell ref="K20:K21"/>
    <mergeCell ref="L30:M31"/>
    <mergeCell ref="L12:M13"/>
    <mergeCell ref="D12:F12"/>
    <mergeCell ref="D13:E13"/>
    <mergeCell ref="I14:I15"/>
    <mergeCell ref="D30:F30"/>
    <mergeCell ref="K12:K13"/>
    <mergeCell ref="I30:I31"/>
    <mergeCell ref="G12:G13"/>
    <mergeCell ref="H12:H13"/>
    <mergeCell ref="J12:J13"/>
    <mergeCell ref="I12:I13"/>
    <mergeCell ref="D31:E31"/>
    <mergeCell ref="D22:F22"/>
    <mergeCell ref="G22:G23"/>
    <mergeCell ref="H22:H23"/>
    <mergeCell ref="I22:I23"/>
    <mergeCell ref="J22:J23"/>
    <mergeCell ref="K22:K23"/>
    <mergeCell ref="L28:M29"/>
    <mergeCell ref="D29:E29"/>
    <mergeCell ref="L24:M25"/>
    <mergeCell ref="K30:K31"/>
    <mergeCell ref="H20:H21"/>
    <mergeCell ref="L20:M21"/>
    <mergeCell ref="L22:M23"/>
    <mergeCell ref="D23:E23"/>
    <mergeCell ref="D26:F26"/>
    <mergeCell ref="G26:G27"/>
    <mergeCell ref="H26:H27"/>
    <mergeCell ref="I26:I27"/>
    <mergeCell ref="J26:J27"/>
    <mergeCell ref="K26:K27"/>
    <mergeCell ref="L26:M27"/>
    <mergeCell ref="D27:E27"/>
    <mergeCell ref="J24:J25"/>
  </mergeCells>
  <phoneticPr fontId="1"/>
  <printOptions verticalCentered="1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明朝,標準"&amp;10－２３－</oddFooter>
  </headerFooter>
  <ignoredErrors>
    <ignoredError sqref="H18 J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2024-07-09T23:58:54Z</cp:lastPrinted>
  <dcterms:created xsi:type="dcterms:W3CDTF">2022-03-17T02:20:17Z</dcterms:created>
  <dcterms:modified xsi:type="dcterms:W3CDTF">2024-07-16T05:35:40Z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ator">
    <vt:lpwstr>Microsoft Word 10</vt:lpwstr>
  </property>
  <property fmtid="{D5CDD505-2E9C-101B-9397-08002B2CF9AE}" pid="3" name="ProgId">
    <vt:lpwstr>Word.Document</vt:lpwstr>
  </property>
</Properties>
</file>