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6\04 テクノロジー定着支援事業要綱\01県要綱\00 要綱\01テクノロジー\01 様式\様式\"/>
    </mc:Choice>
  </mc:AlternateContent>
  <bookViews>
    <workbookView xWindow="0" yWindow="0" windowWidth="20490" windowHeight="7560" activeTab="3"/>
  </bookViews>
  <sheets>
    <sheet name="所要額調書（ロボット）" sheetId="1" r:id="rId1"/>
    <sheet name="所要額調書（ＩＣＴ）" sheetId="3" r:id="rId2"/>
    <sheet name="精算額調書（ロボット）" sheetId="4" r:id="rId3"/>
    <sheet name="精算額調書（ＩＣＴ）" sheetId="5" r:id="rId4"/>
  </sheets>
  <definedNames>
    <definedName name="_xlnm.Print_Area" localSheetId="1">'所要額調書（ＩＣＴ）'!$A$1:$J$20</definedName>
    <definedName name="_xlnm.Print_Area" localSheetId="0">'所要額調書（ロボット）'!$A$1:$K$20</definedName>
    <definedName name="_xlnm.Print_Area" localSheetId="3">'精算額調書（ＩＣＴ）'!$A$1:$J$20</definedName>
    <definedName name="_xlnm.Print_Area" localSheetId="2">'精算額調書（ロボット）'!$A$1:$K$20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5" l="1"/>
  <c r="I11" i="5" s="1"/>
  <c r="G11" i="5"/>
  <c r="F11" i="5"/>
  <c r="H10" i="5"/>
  <c r="I10" i="5" s="1"/>
  <c r="G10" i="5"/>
  <c r="F10" i="5"/>
  <c r="H9" i="5"/>
  <c r="I9" i="5" s="1"/>
  <c r="G9" i="5"/>
  <c r="F9" i="5"/>
  <c r="H8" i="5"/>
  <c r="I8" i="5" s="1"/>
  <c r="G8" i="5"/>
  <c r="F8" i="5"/>
  <c r="G7" i="5"/>
  <c r="H7" i="5" s="1"/>
  <c r="F7" i="5"/>
  <c r="I12" i="4"/>
  <c r="G11" i="4"/>
  <c r="H11" i="4" s="1"/>
  <c r="J11" i="4" s="1"/>
  <c r="K11" i="4" s="1"/>
  <c r="F11" i="4"/>
  <c r="G10" i="4"/>
  <c r="H10" i="4" s="1"/>
  <c r="J10" i="4" s="1"/>
  <c r="K10" i="4" s="1"/>
  <c r="F10" i="4"/>
  <c r="G9" i="4"/>
  <c r="H9" i="4" s="1"/>
  <c r="J9" i="4" s="1"/>
  <c r="K9" i="4" s="1"/>
  <c r="F9" i="4"/>
  <c r="G8" i="4"/>
  <c r="H8" i="4" s="1"/>
  <c r="J8" i="4" s="1"/>
  <c r="K8" i="4" s="1"/>
  <c r="F8" i="4"/>
  <c r="G7" i="4"/>
  <c r="F7" i="4"/>
  <c r="H7" i="4" s="1"/>
  <c r="J7" i="4" s="1"/>
  <c r="K7" i="4" l="1"/>
  <c r="K12" i="4" s="1"/>
  <c r="J12" i="4"/>
  <c r="H12" i="5"/>
  <c r="I7" i="5"/>
  <c r="I12" i="5" s="1"/>
  <c r="G11" i="3"/>
  <c r="H7" i="3"/>
  <c r="I7" i="3"/>
  <c r="F7" i="3" l="1"/>
  <c r="G8" i="1"/>
  <c r="G9" i="1"/>
  <c r="G10" i="1"/>
  <c r="G11" i="1"/>
  <c r="G7" i="1"/>
  <c r="G7" i="3"/>
  <c r="F8" i="3"/>
  <c r="F9" i="3"/>
  <c r="F10" i="3"/>
  <c r="F11" i="3"/>
  <c r="G10" i="3"/>
  <c r="G9" i="3"/>
  <c r="H9" i="3" s="1"/>
  <c r="I9" i="3" s="1"/>
  <c r="G8" i="3"/>
  <c r="H8" i="3" s="1"/>
  <c r="I8" i="3" s="1"/>
  <c r="F8" i="1"/>
  <c r="F9" i="1"/>
  <c r="F10" i="1"/>
  <c r="F11" i="1"/>
  <c r="F7" i="1"/>
  <c r="H10" i="3" l="1"/>
  <c r="I10" i="3" s="1"/>
  <c r="H11" i="3"/>
  <c r="I11" i="3" s="1"/>
  <c r="I12" i="3" s="1"/>
  <c r="H12" i="3" l="1"/>
  <c r="I12" i="1" l="1"/>
  <c r="H7" i="1" l="1"/>
  <c r="J7" i="1" s="1"/>
  <c r="K7" i="1" s="1"/>
  <c r="H9" i="1"/>
  <c r="J9" i="1" s="1"/>
  <c r="K9" i="1" s="1"/>
  <c r="H8" i="1"/>
  <c r="J8" i="1" s="1"/>
  <c r="K8" i="1" s="1"/>
  <c r="H11" i="1"/>
  <c r="J11" i="1" l="1"/>
  <c r="K11" i="1" s="1"/>
  <c r="H10" i="1"/>
  <c r="J10" i="1" s="1"/>
  <c r="K10" i="1" s="1"/>
  <c r="K12" i="1" l="1"/>
  <c r="J12" i="1"/>
</calcChain>
</file>

<file path=xl/sharedStrings.xml><?xml version="1.0" encoding="utf-8"?>
<sst xmlns="http://schemas.openxmlformats.org/spreadsheetml/2006/main" count="252" uniqueCount="87">
  <si>
    <t>導入事業所名</t>
    <rPh sb="0" eb="2">
      <t>ドウニュウ</t>
    </rPh>
    <rPh sb="2" eb="5">
      <t>ジギョウショ</t>
    </rPh>
    <rPh sb="5" eb="6">
      <t>メイ</t>
    </rPh>
    <phoneticPr fontId="2"/>
  </si>
  <si>
    <t>（台）</t>
    <rPh sb="1" eb="2">
      <t>ダイ</t>
    </rPh>
    <phoneticPr fontId="2"/>
  </si>
  <si>
    <t>Ｄ</t>
    <phoneticPr fontId="2"/>
  </si>
  <si>
    <t>Ｅ</t>
    <phoneticPr fontId="2"/>
  </si>
  <si>
    <t>（円）</t>
    <rPh sb="1" eb="2">
      <t>エン</t>
    </rPh>
    <phoneticPr fontId="2"/>
  </si>
  <si>
    <t>（円）</t>
    <rPh sb="1" eb="2">
      <t>エン</t>
    </rPh>
    <phoneticPr fontId="6"/>
  </si>
  <si>
    <t>合計</t>
    <rPh sb="0" eb="2">
      <t>ゴウケイ</t>
    </rPh>
    <phoneticPr fontId="2"/>
  </si>
  <si>
    <t>移乗介護</t>
    <rPh sb="0" eb="2">
      <t>イジョウ</t>
    </rPh>
    <rPh sb="2" eb="4">
      <t>カイゴ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</si>
  <si>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</si>
  <si>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</si>
  <si>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</si>
  <si>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</si>
  <si>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入浴支援</t>
    <rPh sb="0" eb="2">
      <t>ニュウヨク</t>
    </rPh>
    <rPh sb="2" eb="4">
      <t>シエン</t>
    </rPh>
    <phoneticPr fontId="2"/>
  </si>
  <si>
    <t>介護業務支援</t>
    <rPh sb="0" eb="2">
      <t>カイゴ</t>
    </rPh>
    <rPh sb="2" eb="4">
      <t>ギョウム</t>
    </rPh>
    <rPh sb="4" eb="6">
      <t>シエン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</si>
  <si>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</si>
  <si>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</si>
  <si>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</si>
  <si>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</si>
  <si>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</si>
  <si>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</si>
  <si>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</si>
  <si>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</si>
  <si>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</si>
  <si>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</si>
  <si>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</si>
  <si>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</si>
  <si>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</si>
  <si>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</si>
  <si>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</si>
  <si>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</si>
  <si>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</si>
  <si>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</si>
  <si>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</si>
  <si>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</si>
  <si>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</si>
  <si>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</si>
  <si>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</si>
  <si>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</si>
  <si>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r>
      <t xml:space="preserve">製品名
</t>
    </r>
    <r>
      <rPr>
        <sz val="10"/>
        <rFont val="游ゴシック"/>
        <family val="3"/>
        <charset val="128"/>
        <scheme val="minor"/>
      </rPr>
      <t>（見守り機器の導入に伴う通信環境整備の内容）</t>
    </r>
    <rPh sb="0" eb="3">
      <t>セイヒンメイ</t>
    </rPh>
    <rPh sb="23" eb="25">
      <t>ナイヨウ</t>
    </rPh>
    <phoneticPr fontId="2"/>
  </si>
  <si>
    <t>ロボット種別
（リストから選択）</t>
    <rPh sb="4" eb="6">
      <t>シュベツ</t>
    </rPh>
    <rPh sb="13" eb="15">
      <t>センタク</t>
    </rPh>
    <phoneticPr fontId="2"/>
  </si>
  <si>
    <t>施設種別
（リストから選択）</t>
    <rPh sb="0" eb="2">
      <t>シセツ</t>
    </rPh>
    <rPh sb="2" eb="4">
      <t>シュベツ</t>
    </rPh>
    <rPh sb="11" eb="13">
      <t>センタク</t>
    </rPh>
    <phoneticPr fontId="2"/>
  </si>
  <si>
    <t>Ａ</t>
    <phoneticPr fontId="2"/>
  </si>
  <si>
    <t>Ｂ</t>
    <phoneticPr fontId="2"/>
  </si>
  <si>
    <t>Ｃ</t>
    <phoneticPr fontId="2"/>
  </si>
  <si>
    <t>Ｆ</t>
    <phoneticPr fontId="6"/>
  </si>
  <si>
    <t>補助所要額
（Ｄ×Ｅ）</t>
    <rPh sb="0" eb="2">
      <t>ホジョ</t>
    </rPh>
    <rPh sb="2" eb="4">
      <t>ショヨウ</t>
    </rPh>
    <rPh sb="4" eb="5">
      <t>ガク</t>
    </rPh>
    <phoneticPr fontId="6"/>
  </si>
  <si>
    <t>見守機器の導入に伴う通信環境整備</t>
  </si>
  <si>
    <t>1機器（一式）あたりの
補助基本額
（Ｂ又はＣのいずれか低い額）</t>
    <rPh sb="1" eb="3">
      <t>キキ</t>
    </rPh>
    <rPh sb="4" eb="6">
      <t>イッシキ</t>
    </rPh>
    <rPh sb="12" eb="14">
      <t>ホジョ</t>
    </rPh>
    <rPh sb="14" eb="16">
      <t>キホン</t>
    </rPh>
    <rPh sb="16" eb="17">
      <t>ガク</t>
    </rPh>
    <rPh sb="20" eb="21">
      <t>マタ</t>
    </rPh>
    <rPh sb="28" eb="29">
      <t>ヒク</t>
    </rPh>
    <rPh sb="30" eb="31">
      <t>ガク</t>
    </rPh>
    <phoneticPr fontId="2"/>
  </si>
  <si>
    <t xml:space="preserve">     (注)１ １機器ごとに行とすること。（機器を数種類申請する場合は適宜行を追加すること。）</t>
    <rPh sb="6" eb="7">
      <t>チュウ</t>
    </rPh>
    <rPh sb="11" eb="13">
      <t>キキ</t>
    </rPh>
    <rPh sb="16" eb="17">
      <t>イ</t>
    </rPh>
    <rPh sb="24" eb="26">
      <t>キキ</t>
    </rPh>
    <rPh sb="27" eb="30">
      <t>スウシュルイ</t>
    </rPh>
    <rPh sb="30" eb="32">
      <t>シンセイ</t>
    </rPh>
    <rPh sb="34" eb="36">
      <t>バアイ</t>
    </rPh>
    <rPh sb="37" eb="39">
      <t>テキギ</t>
    </rPh>
    <rPh sb="39" eb="40">
      <t>ギョウ</t>
    </rPh>
    <rPh sb="41" eb="43">
      <t>ツイカ</t>
    </rPh>
    <phoneticPr fontId="6"/>
  </si>
  <si>
    <t>　　　 ２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6"/>
  </si>
  <si>
    <t>　　　 ３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6"/>
  </si>
  <si>
    <t>　　　 ５ C欄は、「移乗介護」及び「入浴支援」については1,000,000円、それ以外は300,000円とする。　</t>
    <phoneticPr fontId="6"/>
  </si>
  <si>
    <t>1機器（一式）あたりの
対象経費（税抜）
※（注3,4）</t>
    <rPh sb="1" eb="3">
      <t>キキ</t>
    </rPh>
    <rPh sb="4" eb="6">
      <t>イッシキ</t>
    </rPh>
    <rPh sb="12" eb="14">
      <t>タイショウ</t>
    </rPh>
    <rPh sb="14" eb="16">
      <t>ケイヒ</t>
    </rPh>
    <rPh sb="17" eb="18">
      <t>ゼイ</t>
    </rPh>
    <rPh sb="18" eb="19">
      <t>ヌ</t>
    </rPh>
    <phoneticPr fontId="2"/>
  </si>
  <si>
    <t>1機器（一式）あたりの
補助限度額※（注5）</t>
    <rPh sb="1" eb="3">
      <t>キキ</t>
    </rPh>
    <rPh sb="4" eb="6">
      <t>イッシキ</t>
    </rPh>
    <rPh sb="12" eb="14">
      <t>ホジョ</t>
    </rPh>
    <rPh sb="14" eb="16">
      <t>ゲンド</t>
    </rPh>
    <rPh sb="16" eb="17">
      <t>ガク</t>
    </rPh>
    <rPh sb="19" eb="20">
      <t>チュウ</t>
    </rPh>
    <phoneticPr fontId="2"/>
  </si>
  <si>
    <t>台数
※（注6）</t>
    <rPh sb="0" eb="2">
      <t>ダイスウ</t>
    </rPh>
    <phoneticPr fontId="2"/>
  </si>
  <si>
    <t>　　　 ６ E欄は、見守機器の導入に伴う通信環境整備の場合は１と記載すること。　</t>
    <rPh sb="27" eb="29">
      <t>バアイ</t>
    </rPh>
    <rPh sb="32" eb="34">
      <t>キサイ</t>
    </rPh>
    <phoneticPr fontId="6"/>
  </si>
  <si>
    <t>　　　 ７ 導入する介護ロボットのカタログ（通信環境整備の場合にあっては工事関係資料・図面等）及び見積書の写しを添付すること。　</t>
    <phoneticPr fontId="6"/>
  </si>
  <si>
    <t>Ｇ</t>
    <phoneticPr fontId="2"/>
  </si>
  <si>
    <t>Ａ×３/４
（千円未満切捨て）</t>
    <rPh sb="7" eb="9">
      <t>センエン</t>
    </rPh>
    <rPh sb="9" eb="11">
      <t>ミマン</t>
    </rPh>
    <rPh sb="11" eb="13">
      <t>キリス</t>
    </rPh>
    <phoneticPr fontId="2"/>
  </si>
  <si>
    <t>職員数
（リストから選択）</t>
    <rPh sb="0" eb="2">
      <t>ショクイン</t>
    </rPh>
    <rPh sb="2" eb="3">
      <t>スウ</t>
    </rPh>
    <rPh sb="10" eb="12">
      <t>センタク</t>
    </rPh>
    <phoneticPr fontId="2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</si>
  <si>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</si>
  <si>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補助対象経費（税抜）
※（注4,5）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2"/>
  </si>
  <si>
    <t>事業所あたりの
補助限度額※（注6）</t>
    <rPh sb="0" eb="3">
      <t>ジギョウショ</t>
    </rPh>
    <rPh sb="8" eb="10">
      <t>ホジョ</t>
    </rPh>
    <rPh sb="10" eb="12">
      <t>ゲンド</t>
    </rPh>
    <rPh sb="12" eb="13">
      <t>ガク</t>
    </rPh>
    <rPh sb="15" eb="16">
      <t>チュウ</t>
    </rPh>
    <phoneticPr fontId="2"/>
  </si>
  <si>
    <t>事業所あたりの
補助基本額
（Ｂ又はＣのいずれか低い額）</t>
    <rPh sb="0" eb="2">
      <t>ジギョウ</t>
    </rPh>
    <rPh sb="2" eb="3">
      <t>ショ</t>
    </rPh>
    <rPh sb="8" eb="10">
      <t>ホジョ</t>
    </rPh>
    <rPh sb="10" eb="12">
      <t>キホン</t>
    </rPh>
    <rPh sb="12" eb="13">
      <t>ガク</t>
    </rPh>
    <rPh sb="16" eb="17">
      <t>マタ</t>
    </rPh>
    <rPh sb="24" eb="25">
      <t>ヒク</t>
    </rPh>
    <rPh sb="26" eb="27">
      <t>ガク</t>
    </rPh>
    <phoneticPr fontId="2"/>
  </si>
  <si>
    <t>E</t>
    <phoneticPr fontId="2"/>
  </si>
  <si>
    <t xml:space="preserve">     (注)１ 事業所ごとに行とすること。（複数事業所の申請をする場合は適宜行を追加すること。）</t>
    <rPh sb="6" eb="7">
      <t>チュウ</t>
    </rPh>
    <rPh sb="10" eb="13">
      <t>ジギョウショ</t>
    </rPh>
    <rPh sb="16" eb="17">
      <t>イ</t>
    </rPh>
    <rPh sb="24" eb="26">
      <t>フクスウ</t>
    </rPh>
    <rPh sb="26" eb="29">
      <t>ジギョウショ</t>
    </rPh>
    <rPh sb="30" eb="32">
      <t>シンセイ</t>
    </rPh>
    <rPh sb="35" eb="37">
      <t>バアイ</t>
    </rPh>
    <rPh sb="38" eb="40">
      <t>テキギ</t>
    </rPh>
    <rPh sb="40" eb="41">
      <t>ギョウ</t>
    </rPh>
    <rPh sb="42" eb="44">
      <t>ツイカ</t>
    </rPh>
    <phoneticPr fontId="6"/>
  </si>
  <si>
    <t>　　　 ３ 導入内容は、ソフトウェアやハードウェアの製品名や台数、その他ネットワーク機器等の名称を記入すること。</t>
    <rPh sb="6" eb="8">
      <t>ドウニュウ</t>
    </rPh>
    <rPh sb="8" eb="10">
      <t>ナイヨウ</t>
    </rPh>
    <rPh sb="26" eb="29">
      <t>セイヒンメイ</t>
    </rPh>
    <rPh sb="30" eb="32">
      <t>ダイスウ</t>
    </rPh>
    <rPh sb="35" eb="36">
      <t>タ</t>
    </rPh>
    <rPh sb="42" eb="44">
      <t>キキ</t>
    </rPh>
    <rPh sb="44" eb="45">
      <t>トウ</t>
    </rPh>
    <rPh sb="46" eb="48">
      <t>メイショウ</t>
    </rPh>
    <rPh sb="49" eb="51">
      <t>キニュウ</t>
    </rPh>
    <phoneticPr fontId="6"/>
  </si>
  <si>
    <t>　　　 ４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6"/>
  </si>
  <si>
    <t>　　　 ６ C欄は、1人～10人:100万円、11人～20人:160万円、21人～30人:200万円、31人以上260万円とする。　</t>
    <rPh sb="53" eb="54">
      <t>ニン</t>
    </rPh>
    <rPh sb="54" eb="56">
      <t>イジョウ</t>
    </rPh>
    <rPh sb="59" eb="61">
      <t>マンエン</t>
    </rPh>
    <phoneticPr fontId="6"/>
  </si>
  <si>
    <t xml:space="preserve">           ７ 導入するＩＣＴ製品のカタログ等及び見積書の写し、申請月の業務形態一覧表を添付すること。</t>
    <phoneticPr fontId="2"/>
  </si>
  <si>
    <t>職員１～10名</t>
    <rPh sb="0" eb="2">
      <t>ショクイン</t>
    </rPh>
    <rPh sb="6" eb="7">
      <t>メイ</t>
    </rPh>
    <phoneticPr fontId="2"/>
  </si>
  <si>
    <t>職員11名～20名</t>
    <rPh sb="0" eb="2">
      <t>ショクイン</t>
    </rPh>
    <rPh sb="4" eb="5">
      <t>メイ</t>
    </rPh>
    <rPh sb="8" eb="9">
      <t>メイ</t>
    </rPh>
    <phoneticPr fontId="2"/>
  </si>
  <si>
    <t>職員21名～30名</t>
    <rPh sb="0" eb="2">
      <t>ショクイン</t>
    </rPh>
    <rPh sb="4" eb="5">
      <t>メイ</t>
    </rPh>
    <rPh sb="8" eb="9">
      <t>メイ</t>
    </rPh>
    <phoneticPr fontId="2"/>
  </si>
  <si>
    <t>職員31名以上</t>
    <rPh sb="0" eb="2">
      <t>ショクイン</t>
    </rPh>
    <rPh sb="4" eb="5">
      <t>メイ</t>
    </rPh>
    <rPh sb="5" eb="7">
      <t>イジョウ</t>
    </rPh>
    <phoneticPr fontId="2"/>
  </si>
  <si>
    <t>令和６年度山形県介護テクノロジー定着支援事業費補助金　所要額調書（ＩＣＴ用）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ショヨウ</t>
    </rPh>
    <rPh sb="29" eb="30">
      <t>ガク</t>
    </rPh>
    <rPh sb="30" eb="32">
      <t>チョウショ</t>
    </rPh>
    <rPh sb="36" eb="37">
      <t>ヨウ</t>
    </rPh>
    <phoneticPr fontId="2"/>
  </si>
  <si>
    <t>パッケージ型</t>
    <rPh sb="5" eb="6">
      <t>ガタ</t>
    </rPh>
    <phoneticPr fontId="2"/>
  </si>
  <si>
    <t>その他</t>
    <rPh sb="2" eb="3">
      <t>タ</t>
    </rPh>
    <phoneticPr fontId="2"/>
  </si>
  <si>
    <t>令和６年度山形県介護テクノロジー定着支援事業費補助金　所要額調書（ロボット、見守り、パッケージ用）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ショヨウ</t>
    </rPh>
    <rPh sb="29" eb="30">
      <t>ガク</t>
    </rPh>
    <rPh sb="30" eb="32">
      <t>チョウショ</t>
    </rPh>
    <rPh sb="38" eb="40">
      <t>ミマモ</t>
    </rPh>
    <rPh sb="47" eb="48">
      <t>ヨウ</t>
    </rPh>
    <phoneticPr fontId="2"/>
  </si>
  <si>
    <t>令和６年度山形県介護テクノロジー定着支援事業費補助金　精算額調書（ロボット、見守り、パッケージ用）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セイサン</t>
    </rPh>
    <rPh sb="29" eb="30">
      <t>ガク</t>
    </rPh>
    <rPh sb="30" eb="32">
      <t>チョウショ</t>
    </rPh>
    <rPh sb="38" eb="40">
      <t>ミマモ</t>
    </rPh>
    <rPh sb="47" eb="48">
      <t>ヨウ</t>
    </rPh>
    <phoneticPr fontId="2"/>
  </si>
  <si>
    <t>令和６年度山形県介護テクノロジー定着支援事業費補助金　精算額調書（ＩＣＴ用）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セイサン</t>
    </rPh>
    <rPh sb="29" eb="30">
      <t>ガク</t>
    </rPh>
    <rPh sb="30" eb="32">
      <t>チョウショ</t>
    </rPh>
    <rPh sb="36" eb="37">
      <t>ヨウ</t>
    </rPh>
    <phoneticPr fontId="2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</si>
  <si>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</si>
  <si>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</si>
  <si>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　　　 ４ リース又はレンタルの場合、A欄には初期費用及び交付決定日の属する月から令和7年３月までのレンタル・リース料総額を記載する。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6"/>
  </si>
  <si>
    <t>　　　 ５ リース又はレンタルの場合、A欄には初期費用及び交付決定日の属する月から令和7年３月までのレンタル・リース料総額を記載する。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6"/>
  </si>
  <si>
    <t>所要額
（法人上限15,000,000円）</t>
    <rPh sb="0" eb="2">
      <t>ショヨウ</t>
    </rPh>
    <rPh sb="2" eb="3">
      <t>ガク</t>
    </rPh>
    <rPh sb="5" eb="7">
      <t>ホウジン</t>
    </rPh>
    <rPh sb="7" eb="9">
      <t>ジョウゲン</t>
    </rPh>
    <rPh sb="19" eb="20">
      <t>エン</t>
    </rPh>
    <phoneticPr fontId="2"/>
  </si>
  <si>
    <t>精算額
（法人上限15,000,000円）</t>
    <rPh sb="0" eb="3">
      <t>セイサンガク</t>
    </rPh>
    <rPh sb="2" eb="3">
      <t>ガク</t>
    </rPh>
    <rPh sb="5" eb="7">
      <t>ホウジン</t>
    </rPh>
    <rPh sb="7" eb="9">
      <t>ジョウゲン</t>
    </rPh>
    <rPh sb="19" eb="20">
      <t>エン</t>
    </rPh>
    <phoneticPr fontId="2"/>
  </si>
  <si>
    <t>精算額
（法人上限15,000,000円）</t>
    <rPh sb="0" eb="2">
      <t>セイサン</t>
    </rPh>
    <rPh sb="2" eb="3">
      <t>ガク</t>
    </rPh>
    <rPh sb="5" eb="7">
      <t>ホウジン</t>
    </rPh>
    <rPh sb="7" eb="9">
      <t>ジョウゲン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</si>
</sst>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176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7" fillId="0" borderId="0" xfId="1" applyFont="1" applyFill="1" applyAlignment="1">
      <alignment horizontal="lef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 applyProtection="1">
      <alignment horizontal="right" vertical="center"/>
    </xf>
    <xf numFmtId="3" fontId="4" fillId="0" borderId="11" xfId="0" applyNumberFormat="1" applyFont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3" fontId="3" fillId="0" borderId="22" xfId="0" applyNumberFormat="1" applyFont="1" applyBorder="1" applyAlignment="1">
      <alignment horizontal="right" vertical="center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3" fontId="4" fillId="2" borderId="23" xfId="0" applyNumberFormat="1" applyFont="1" applyFill="1" applyBorder="1" applyAlignment="1" applyProtection="1">
      <alignment horizontal="right" vertical="center"/>
      <protection locked="0"/>
    </xf>
    <xf numFmtId="176" fontId="3" fillId="2" borderId="11" xfId="0" applyNumberFormat="1" applyFont="1" applyFill="1" applyBorder="1" applyAlignment="1">
      <alignment horizontal="right" vertical="center"/>
    </xf>
    <xf numFmtId="0" fontId="3" fillId="3" borderId="24" xfId="0" applyFont="1" applyFill="1" applyBorder="1" applyAlignment="1" applyProtection="1">
      <alignment vertical="center" wrapText="1"/>
      <protection locked="0"/>
    </xf>
    <xf numFmtId="38" fontId="7" fillId="0" borderId="0" xfId="2" applyFont="1">
      <alignment vertical="center"/>
    </xf>
    <xf numFmtId="0" fontId="7" fillId="0" borderId="7" xfId="0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>
      <alignment horizontal="right" vertical="center"/>
    </xf>
    <xf numFmtId="38" fontId="4" fillId="0" borderId="10" xfId="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C1" zoomScale="70" zoomScaleNormal="80" zoomScaleSheetLayoutView="70" workbookViewId="0">
      <selection activeCell="L1" sqref="L1:N1048576"/>
    </sheetView>
  </sheetViews>
  <sheetFormatPr defaultRowHeight="18.75" x14ac:dyDescent="0.4"/>
  <cols>
    <col min="1" max="1" width="31.625" style="23" customWidth="1"/>
    <col min="2" max="2" width="25.5" style="23" bestFit="1" customWidth="1"/>
    <col min="3" max="3" width="20.375" style="23" customWidth="1"/>
    <col min="4" max="4" width="21" style="23" bestFit="1" customWidth="1"/>
    <col min="5" max="5" width="30" style="23" bestFit="1" customWidth="1"/>
    <col min="6" max="6" width="26.25" style="23" bestFit="1" customWidth="1"/>
    <col min="7" max="7" width="22.25" style="23" bestFit="1" customWidth="1"/>
    <col min="8" max="8" width="30" style="23" bestFit="1" customWidth="1"/>
    <col min="9" max="9" width="10.25" style="23" customWidth="1"/>
    <col min="10" max="10" width="16.375" style="23" customWidth="1"/>
    <col min="11" max="11" width="30.875" style="23" customWidth="1"/>
    <col min="12" max="12" width="9" style="23" hidden="1" customWidth="1"/>
    <col min="13" max="13" width="10.625" style="23" hidden="1" customWidth="1"/>
    <col min="14" max="14" width="9" style="23" hidden="1" customWidth="1"/>
    <col min="15" max="16384" width="9" style="23"/>
  </cols>
  <sheetData>
    <row r="1" spans="1:13" ht="21" customHeight="1" x14ac:dyDescent="0.4">
      <c r="A1" s="24" t="s">
        <v>80</v>
      </c>
      <c r="B1" s="24"/>
      <c r="G1" s="25"/>
    </row>
    <row r="2" spans="1:13" ht="25.5" x14ac:dyDescent="0.4">
      <c r="A2" s="64" t="s">
        <v>77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9.5" thickBot="1" x14ac:dyDescent="0.45"/>
    <row r="4" spans="1:13" ht="66.75" customHeight="1" x14ac:dyDescent="0.4">
      <c r="A4" s="60" t="s">
        <v>0</v>
      </c>
      <c r="B4" s="58" t="s">
        <v>40</v>
      </c>
      <c r="C4" s="62" t="s">
        <v>38</v>
      </c>
      <c r="D4" s="65" t="s">
        <v>39</v>
      </c>
      <c r="E4" s="1" t="s">
        <v>52</v>
      </c>
      <c r="F4" s="2" t="s">
        <v>58</v>
      </c>
      <c r="G4" s="2" t="s">
        <v>53</v>
      </c>
      <c r="H4" s="2" t="s">
        <v>47</v>
      </c>
      <c r="I4" s="2" t="s">
        <v>54</v>
      </c>
      <c r="J4" s="2" t="s">
        <v>45</v>
      </c>
      <c r="K4" s="3" t="s">
        <v>84</v>
      </c>
    </row>
    <row r="5" spans="1:13" ht="19.5" x14ac:dyDescent="0.4">
      <c r="A5" s="61"/>
      <c r="B5" s="59"/>
      <c r="C5" s="63"/>
      <c r="D5" s="66"/>
      <c r="E5" s="4" t="s">
        <v>41</v>
      </c>
      <c r="F5" s="5" t="s">
        <v>42</v>
      </c>
      <c r="G5" s="5" t="s">
        <v>43</v>
      </c>
      <c r="H5" s="5" t="s">
        <v>2</v>
      </c>
      <c r="I5" s="5" t="s">
        <v>3</v>
      </c>
      <c r="J5" s="5" t="s">
        <v>44</v>
      </c>
      <c r="K5" s="6" t="s">
        <v>57</v>
      </c>
    </row>
    <row r="6" spans="1:13" ht="19.5" x14ac:dyDescent="0.4">
      <c r="A6" s="45"/>
      <c r="B6" s="35"/>
      <c r="C6" s="34"/>
      <c r="D6" s="10"/>
      <c r="E6" s="7" t="s">
        <v>4</v>
      </c>
      <c r="F6" s="8" t="s">
        <v>4</v>
      </c>
      <c r="G6" s="8" t="s">
        <v>4</v>
      </c>
      <c r="H6" s="8" t="s">
        <v>4</v>
      </c>
      <c r="I6" s="8" t="s">
        <v>1</v>
      </c>
      <c r="J6" s="8" t="s">
        <v>5</v>
      </c>
      <c r="K6" s="9" t="s">
        <v>4</v>
      </c>
    </row>
    <row r="7" spans="1:13" ht="48" customHeight="1" x14ac:dyDescent="0.4">
      <c r="A7" s="46"/>
      <c r="B7" s="37"/>
      <c r="C7" s="38"/>
      <c r="D7" s="40"/>
      <c r="E7" s="32"/>
      <c r="F7" s="30">
        <f>ROUNDDOWN(E7*0.75,-3)</f>
        <v>0</v>
      </c>
      <c r="G7" s="30" t="str">
        <f>IF(D7="","",VLOOKUP(D7,$A$22:$B$31,2,0))</f>
        <v/>
      </c>
      <c r="H7" s="30">
        <f>IF(G7&gt;F7,F7,G7)</f>
        <v>0</v>
      </c>
      <c r="I7" s="33"/>
      <c r="J7" s="11">
        <f>H7*I7</f>
        <v>0</v>
      </c>
      <c r="K7" s="12">
        <f>J7</f>
        <v>0</v>
      </c>
      <c r="M7" s="44">
        <v>15000000</v>
      </c>
    </row>
    <row r="8" spans="1:13" ht="48" customHeight="1" x14ac:dyDescent="0.4">
      <c r="A8" s="46"/>
      <c r="B8" s="37"/>
      <c r="C8" s="38"/>
      <c r="D8" s="40"/>
      <c r="E8" s="32"/>
      <c r="F8" s="30">
        <f t="shared" ref="F8:F11" si="0">ROUNDDOWN(E8*0.75,-3)</f>
        <v>0</v>
      </c>
      <c r="G8" s="30" t="str">
        <f>IF(D8="","",VLOOKUP(D8,$A$22:$B$31,2,0))</f>
        <v/>
      </c>
      <c r="H8" s="30">
        <f>IF(G8&gt;F8,F8,G8)</f>
        <v>0</v>
      </c>
      <c r="I8" s="33"/>
      <c r="J8" s="11">
        <f>H8*I8</f>
        <v>0</v>
      </c>
      <c r="K8" s="12">
        <f t="shared" ref="K8:K11" si="1">J8</f>
        <v>0</v>
      </c>
    </row>
    <row r="9" spans="1:13" ht="48" customHeight="1" x14ac:dyDescent="0.4">
      <c r="A9" s="46"/>
      <c r="B9" s="37"/>
      <c r="C9" s="38"/>
      <c r="D9" s="40"/>
      <c r="E9" s="32"/>
      <c r="F9" s="30">
        <f t="shared" si="0"/>
        <v>0</v>
      </c>
      <c r="G9" s="30" t="str">
        <f t="shared" ref="G9:G11" si="2">IF(D9="","",VLOOKUP(D9,$A$22:$B$31,2,0))</f>
        <v/>
      </c>
      <c r="H9" s="30">
        <f>IF(G9&gt;F9,F9,G9)</f>
        <v>0</v>
      </c>
      <c r="I9" s="33"/>
      <c r="J9" s="11">
        <f>H9*I9</f>
        <v>0</v>
      </c>
      <c r="K9" s="12">
        <f t="shared" si="1"/>
        <v>0</v>
      </c>
    </row>
    <row r="10" spans="1:13" ht="48" customHeight="1" x14ac:dyDescent="0.4">
      <c r="A10" s="46"/>
      <c r="B10" s="37"/>
      <c r="C10" s="38"/>
      <c r="D10" s="40"/>
      <c r="E10" s="32"/>
      <c r="F10" s="30">
        <f t="shared" si="0"/>
        <v>0</v>
      </c>
      <c r="G10" s="30" t="str">
        <f t="shared" si="2"/>
        <v/>
      </c>
      <c r="H10" s="30">
        <f>IF(G10&gt;F10,F10,G10)</f>
        <v>0</v>
      </c>
      <c r="I10" s="33"/>
      <c r="J10" s="11">
        <f>H10*I10</f>
        <v>0</v>
      </c>
      <c r="K10" s="12">
        <f t="shared" si="1"/>
        <v>0</v>
      </c>
    </row>
    <row r="11" spans="1:13" ht="48" customHeight="1" thickBot="1" x14ac:dyDescent="0.45">
      <c r="A11" s="47"/>
      <c r="B11" s="43"/>
      <c r="C11" s="36"/>
      <c r="D11" s="40"/>
      <c r="E11" s="41"/>
      <c r="F11" s="31">
        <f t="shared" si="0"/>
        <v>0</v>
      </c>
      <c r="G11" s="31" t="str">
        <f t="shared" si="2"/>
        <v/>
      </c>
      <c r="H11" s="31">
        <f>IF(G11&gt;F11,F11,G11)</f>
        <v>0</v>
      </c>
      <c r="I11" s="42"/>
      <c r="J11" s="13">
        <f>H11*I11</f>
        <v>0</v>
      </c>
      <c r="K11" s="12">
        <f t="shared" si="1"/>
        <v>0</v>
      </c>
    </row>
    <row r="12" spans="1:13" ht="39.75" customHeight="1" thickTop="1" thickBot="1" x14ac:dyDescent="0.45">
      <c r="A12" s="14"/>
      <c r="B12" s="14"/>
      <c r="C12" s="15"/>
      <c r="D12" s="16" t="s">
        <v>6</v>
      </c>
      <c r="E12" s="39"/>
      <c r="F12" s="39"/>
      <c r="G12" s="17"/>
      <c r="H12" s="18"/>
      <c r="I12" s="19">
        <f>SUM(I7:I11)</f>
        <v>0</v>
      </c>
      <c r="J12" s="20">
        <f>SUM(J7:J11)</f>
        <v>0</v>
      </c>
      <c r="K12" s="29">
        <f>IF(SUM(K7:K11)&gt;M7,M7,SUM(K7:K11))</f>
        <v>0</v>
      </c>
    </row>
    <row r="13" spans="1:13" ht="13.5" customHeight="1" x14ac:dyDescent="0.4">
      <c r="A13" s="14"/>
      <c r="B13" s="14"/>
      <c r="C13" s="15"/>
      <c r="D13" s="15"/>
      <c r="E13" s="15"/>
      <c r="F13" s="15"/>
      <c r="G13" s="26"/>
      <c r="H13" s="27"/>
    </row>
    <row r="14" spans="1:13" x14ac:dyDescent="0.4">
      <c r="A14" s="28" t="s">
        <v>48</v>
      </c>
      <c r="B14" s="28"/>
    </row>
    <row r="15" spans="1:13" x14ac:dyDescent="0.4">
      <c r="A15" s="28" t="s">
        <v>49</v>
      </c>
      <c r="B15" s="28"/>
    </row>
    <row r="16" spans="1:13" x14ac:dyDescent="0.4">
      <c r="A16" s="28" t="s">
        <v>50</v>
      </c>
      <c r="B16" s="28"/>
    </row>
    <row r="17" spans="1:2" x14ac:dyDescent="0.4">
      <c r="A17" s="28" t="s">
        <v>82</v>
      </c>
      <c r="B17" s="28"/>
    </row>
    <row r="18" spans="1:2" x14ac:dyDescent="0.4">
      <c r="A18" s="28" t="s">
        <v>51</v>
      </c>
    </row>
    <row r="19" spans="1:2" x14ac:dyDescent="0.4">
      <c r="A19" s="28" t="s">
        <v>55</v>
      </c>
    </row>
    <row r="20" spans="1:2" x14ac:dyDescent="0.4">
      <c r="A20" s="28" t="s">
        <v>56</v>
      </c>
    </row>
    <row r="22" spans="1:2" hidden="1" x14ac:dyDescent="0.4">
      <c r="A22" s="21" t="s">
        <v>7</v>
      </c>
      <c r="B22" s="21">
        <v>1000000</v>
      </c>
    </row>
    <row r="23" spans="1:2" hidden="1" x14ac:dyDescent="0.4">
      <c r="A23" s="21" t="s">
        <v>8</v>
      </c>
      <c r="B23" s="21">
        <v>300000</v>
      </c>
    </row>
    <row r="24" spans="1:2" hidden="1" x14ac:dyDescent="0.4">
      <c r="A24" s="21" t="s">
        <v>9</v>
      </c>
      <c r="B24" s="21">
        <v>300000</v>
      </c>
    </row>
    <row r="25" spans="1:2" hidden="1" x14ac:dyDescent="0.4">
      <c r="A25" s="21" t="s">
        <v>10</v>
      </c>
      <c r="B25" s="21">
        <v>300000</v>
      </c>
    </row>
    <row r="26" spans="1:2" hidden="1" x14ac:dyDescent="0.4">
      <c r="A26" s="21" t="s">
        <v>11</v>
      </c>
      <c r="B26" s="21">
        <v>300000</v>
      </c>
    </row>
    <row r="27" spans="1:2" hidden="1" x14ac:dyDescent="0.4">
      <c r="A27" s="21" t="s">
        <v>12</v>
      </c>
      <c r="B27" s="21">
        <v>1000000</v>
      </c>
    </row>
    <row r="28" spans="1:2" hidden="1" x14ac:dyDescent="0.4">
      <c r="A28" s="21" t="s">
        <v>13</v>
      </c>
      <c r="B28" s="21">
        <v>300000</v>
      </c>
    </row>
    <row r="29" spans="1:2" hidden="1" x14ac:dyDescent="0.4">
      <c r="A29" s="21" t="s">
        <v>76</v>
      </c>
      <c r="B29" s="21">
        <v>1000000</v>
      </c>
    </row>
    <row r="30" spans="1:2" hidden="1" x14ac:dyDescent="0.4">
      <c r="A30" s="21" t="s">
        <v>46</v>
      </c>
      <c r="B30" s="21">
        <v>10000000</v>
      </c>
    </row>
    <row r="31" spans="1:2" hidden="1" x14ac:dyDescent="0.4">
      <c r="A31" s="21" t="s">
        <v>75</v>
      </c>
      <c r="B31" s="21">
        <v>10000000</v>
      </c>
    </row>
    <row r="32" spans="1:2" hidden="1" x14ac:dyDescent="0.4"/>
    <row r="33" spans="1:1" hidden="1" x14ac:dyDescent="0.4">
      <c r="A33" s="22" t="s">
        <v>34</v>
      </c>
    </row>
    <row r="34" spans="1:1" hidden="1" x14ac:dyDescent="0.4">
      <c r="A34" s="22" t="s">
        <v>35</v>
      </c>
    </row>
    <row r="35" spans="1:1" hidden="1" x14ac:dyDescent="0.4">
      <c r="A35" s="22" t="s">
        <v>14</v>
      </c>
    </row>
    <row r="36" spans="1:1" hidden="1" x14ac:dyDescent="0.4">
      <c r="A36" s="22" t="s">
        <v>36</v>
      </c>
    </row>
    <row r="37" spans="1:1" hidden="1" x14ac:dyDescent="0.4">
      <c r="A37" s="22" t="s">
        <v>15</v>
      </c>
    </row>
    <row r="38" spans="1:1" hidden="1" x14ac:dyDescent="0.4">
      <c r="A38" s="22" t="s">
        <v>16</v>
      </c>
    </row>
    <row r="39" spans="1:1" hidden="1" x14ac:dyDescent="0.4">
      <c r="A39" s="22" t="s">
        <v>17</v>
      </c>
    </row>
    <row r="40" spans="1:1" hidden="1" x14ac:dyDescent="0.4">
      <c r="A40" s="22" t="s">
        <v>18</v>
      </c>
    </row>
    <row r="41" spans="1:1" hidden="1" x14ac:dyDescent="0.4">
      <c r="A41" s="22" t="s">
        <v>19</v>
      </c>
    </row>
    <row r="42" spans="1:1" hidden="1" x14ac:dyDescent="0.4">
      <c r="A42" s="22" t="s">
        <v>20</v>
      </c>
    </row>
    <row r="43" spans="1:1" hidden="1" x14ac:dyDescent="0.4">
      <c r="A43" s="22" t="s">
        <v>21</v>
      </c>
    </row>
    <row r="44" spans="1:1" hidden="1" x14ac:dyDescent="0.4">
      <c r="A44" s="22" t="s">
        <v>22</v>
      </c>
    </row>
    <row r="45" spans="1:1" hidden="1" x14ac:dyDescent="0.4">
      <c r="A45" s="22" t="s">
        <v>23</v>
      </c>
    </row>
    <row r="46" spans="1:1" hidden="1" x14ac:dyDescent="0.4">
      <c r="A46" s="22" t="s">
        <v>24</v>
      </c>
    </row>
    <row r="47" spans="1:1" hidden="1" x14ac:dyDescent="0.4">
      <c r="A47" s="22" t="s">
        <v>25</v>
      </c>
    </row>
    <row r="48" spans="1:1" hidden="1" x14ac:dyDescent="0.4">
      <c r="A48" s="22" t="s">
        <v>26</v>
      </c>
    </row>
    <row r="49" spans="1:1" hidden="1" x14ac:dyDescent="0.4">
      <c r="A49" s="22" t="s">
        <v>27</v>
      </c>
    </row>
    <row r="50" spans="1:1" hidden="1" x14ac:dyDescent="0.4">
      <c r="A50" s="22" t="s">
        <v>28</v>
      </c>
    </row>
    <row r="51" spans="1:1" hidden="1" x14ac:dyDescent="0.4">
      <c r="A51" s="22" t="s">
        <v>29</v>
      </c>
    </row>
    <row r="52" spans="1:1" hidden="1" x14ac:dyDescent="0.4">
      <c r="A52" s="22" t="s">
        <v>30</v>
      </c>
    </row>
    <row r="53" spans="1:1" hidden="1" x14ac:dyDescent="0.4">
      <c r="A53" s="22" t="s">
        <v>31</v>
      </c>
    </row>
    <row r="54" spans="1:1" hidden="1" x14ac:dyDescent="0.4">
      <c r="A54" s="22" t="s">
        <v>32</v>
      </c>
    </row>
    <row r="55" spans="1:1" hidden="1" x14ac:dyDescent="0.4">
      <c r="A55" s="22" t="s">
        <v>33</v>
      </c>
    </row>
    <row r="56" spans="1:1" hidden="1" x14ac:dyDescent="0.4">
      <c r="A56" s="23" t="s">
        <v>37</v>
      </c>
    </row>
  </sheetData>
  <sheetProtection formatCells="0" formatColumns="0" formatRows="0" insertColumns="0" insertRows="0" insertHyperlinks="0" autoFilter="0"/>
  <mergeCells count="5">
    <mergeCell ref="B4:B5"/>
    <mergeCell ref="A4:A5"/>
    <mergeCell ref="C4:C5"/>
    <mergeCell ref="A2:K2"/>
    <mergeCell ref="D4:D5"/>
  </mergeCells>
  <phoneticPr fontId="2"/>
  <dataValidations count="2">
    <dataValidation type="list" allowBlank="1" showInputMessage="1" showErrorMessage="1" sqref="B7:B11">
      <formula1>$A$33:$A$56</formula1>
    </dataValidation>
    <dataValidation type="list" allowBlank="1" showInputMessage="1" showErrorMessage="1" sqref="D7:D11">
      <formula1>$A$22:$A$31</formula1>
    </dataValidation>
  </dataValidation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topLeftCell="D1" zoomScale="70" zoomScaleNormal="80" zoomScaleSheetLayoutView="70" workbookViewId="0">
      <selection activeCell="K1" sqref="K1:L1048576"/>
    </sheetView>
  </sheetViews>
  <sheetFormatPr defaultRowHeight="18.75" x14ac:dyDescent="0.4"/>
  <cols>
    <col min="1" max="1" width="31.625" style="23" customWidth="1"/>
    <col min="2" max="2" width="25.5" style="23" bestFit="1" customWidth="1"/>
    <col min="3" max="3" width="21" style="23" bestFit="1" customWidth="1"/>
    <col min="4" max="4" width="37.125" style="23" customWidth="1"/>
    <col min="5" max="5" width="30" style="23" bestFit="1" customWidth="1"/>
    <col min="6" max="6" width="26.25" style="23" bestFit="1" customWidth="1"/>
    <col min="7" max="7" width="22.25" style="23" bestFit="1" customWidth="1"/>
    <col min="8" max="8" width="30" style="23" bestFit="1" customWidth="1"/>
    <col min="9" max="9" width="32.375" style="23" customWidth="1"/>
    <col min="10" max="10" width="9" style="23"/>
    <col min="11" max="11" width="10.625" style="23" hidden="1" customWidth="1"/>
    <col min="12" max="12" width="0" style="23" hidden="1" customWidth="1"/>
    <col min="13" max="16384" width="9" style="23"/>
  </cols>
  <sheetData>
    <row r="1" spans="1:11" ht="21" customHeight="1" x14ac:dyDescent="0.4">
      <c r="A1" s="24" t="s">
        <v>80</v>
      </c>
      <c r="B1" s="24"/>
      <c r="C1" s="24"/>
      <c r="G1" s="25"/>
    </row>
    <row r="2" spans="1:11" ht="25.5" x14ac:dyDescent="0.4">
      <c r="A2" s="64" t="s">
        <v>74</v>
      </c>
      <c r="B2" s="64"/>
      <c r="C2" s="64"/>
      <c r="D2" s="64"/>
      <c r="E2" s="64"/>
      <c r="F2" s="64"/>
      <c r="G2" s="64"/>
      <c r="H2" s="64"/>
      <c r="I2" s="64"/>
    </row>
    <row r="3" spans="1:11" ht="19.5" thickBot="1" x14ac:dyDescent="0.45"/>
    <row r="4" spans="1:11" ht="66.75" customHeight="1" x14ac:dyDescent="0.4">
      <c r="A4" s="60" t="s">
        <v>0</v>
      </c>
      <c r="B4" s="58" t="s">
        <v>40</v>
      </c>
      <c r="C4" s="62" t="s">
        <v>59</v>
      </c>
      <c r="D4" s="58" t="s">
        <v>60</v>
      </c>
      <c r="E4" s="48" t="s">
        <v>61</v>
      </c>
      <c r="F4" s="49" t="s">
        <v>58</v>
      </c>
      <c r="G4" s="49" t="s">
        <v>62</v>
      </c>
      <c r="H4" s="49" t="s">
        <v>63</v>
      </c>
      <c r="I4" s="50" t="s">
        <v>84</v>
      </c>
    </row>
    <row r="5" spans="1:11" ht="19.5" x14ac:dyDescent="0.4">
      <c r="A5" s="61"/>
      <c r="B5" s="59"/>
      <c r="C5" s="63"/>
      <c r="D5" s="59"/>
      <c r="E5" s="4" t="s">
        <v>41</v>
      </c>
      <c r="F5" s="5" t="s">
        <v>42</v>
      </c>
      <c r="G5" s="5" t="s">
        <v>43</v>
      </c>
      <c r="H5" s="5" t="s">
        <v>2</v>
      </c>
      <c r="I5" s="6" t="s">
        <v>64</v>
      </c>
    </row>
    <row r="6" spans="1:11" ht="19.5" x14ac:dyDescent="0.4">
      <c r="A6" s="45"/>
      <c r="B6" s="35"/>
      <c r="C6" s="35"/>
      <c r="D6" s="34"/>
      <c r="E6" s="7" t="s">
        <v>4</v>
      </c>
      <c r="F6" s="8" t="s">
        <v>4</v>
      </c>
      <c r="G6" s="8" t="s">
        <v>4</v>
      </c>
      <c r="H6" s="8" t="s">
        <v>4</v>
      </c>
      <c r="I6" s="9" t="s">
        <v>4</v>
      </c>
    </row>
    <row r="7" spans="1:11" ht="48" customHeight="1" x14ac:dyDescent="0.4">
      <c r="A7" s="46"/>
      <c r="B7" s="37"/>
      <c r="C7" s="51"/>
      <c r="D7" s="38"/>
      <c r="E7" s="32"/>
      <c r="F7" s="30">
        <f>ROUNDDOWN(E7*0.75,-3)</f>
        <v>0</v>
      </c>
      <c r="G7" s="30" t="str">
        <f>IF(C7="","",VLOOKUP(C7,$A$21:$B$24,2,0))</f>
        <v/>
      </c>
      <c r="H7" s="30">
        <f>IF(G7&gt;F7,F7,G7)</f>
        <v>0</v>
      </c>
      <c r="I7" s="12">
        <f>H7</f>
        <v>0</v>
      </c>
      <c r="K7" s="44">
        <v>15000000</v>
      </c>
    </row>
    <row r="8" spans="1:11" ht="48" customHeight="1" x14ac:dyDescent="0.4">
      <c r="A8" s="46"/>
      <c r="B8" s="37"/>
      <c r="C8" s="51"/>
      <c r="D8" s="38"/>
      <c r="E8" s="32"/>
      <c r="F8" s="30">
        <f t="shared" ref="F8:F11" si="0">ROUNDDOWN(E8*0.75,-3)</f>
        <v>0</v>
      </c>
      <c r="G8" s="30" t="str">
        <f>IF(C8="","",VLOOKUP(C8,$A$21:$B$24,2,0))</f>
        <v/>
      </c>
      <c r="H8" s="30">
        <f>IF(G8&gt;F8,F8,G8)</f>
        <v>0</v>
      </c>
      <c r="I8" s="12">
        <f t="shared" ref="I8:I11" si="1">H8</f>
        <v>0</v>
      </c>
      <c r="K8" s="44">
        <v>15000000</v>
      </c>
    </row>
    <row r="9" spans="1:11" ht="48" customHeight="1" x14ac:dyDescent="0.4">
      <c r="A9" s="46"/>
      <c r="B9" s="37"/>
      <c r="C9" s="51"/>
      <c r="D9" s="38"/>
      <c r="E9" s="32"/>
      <c r="F9" s="30">
        <f t="shared" si="0"/>
        <v>0</v>
      </c>
      <c r="G9" s="30" t="str">
        <f>IF(C9="","",VLOOKUP(C9,$A$21:$B$24,2,0))</f>
        <v/>
      </c>
      <c r="H9" s="30">
        <f>IF(G9&gt;F9,F9,G9)</f>
        <v>0</v>
      </c>
      <c r="I9" s="12">
        <f t="shared" si="1"/>
        <v>0</v>
      </c>
      <c r="K9" s="44">
        <v>15000000</v>
      </c>
    </row>
    <row r="10" spans="1:11" ht="48" customHeight="1" x14ac:dyDescent="0.4">
      <c r="A10" s="46"/>
      <c r="B10" s="37"/>
      <c r="C10" s="51"/>
      <c r="D10" s="38"/>
      <c r="E10" s="32"/>
      <c r="F10" s="30">
        <f t="shared" si="0"/>
        <v>0</v>
      </c>
      <c r="G10" s="30" t="str">
        <f>IF(C10="","",VLOOKUP(C10,$A$21:$B$24,2,0))</f>
        <v/>
      </c>
      <c r="H10" s="30">
        <f>IF(G10&gt;F10,F10,G10)</f>
        <v>0</v>
      </c>
      <c r="I10" s="12">
        <f t="shared" si="1"/>
        <v>0</v>
      </c>
      <c r="K10" s="44">
        <v>15000000</v>
      </c>
    </row>
    <row r="11" spans="1:11" ht="48" customHeight="1" thickBot="1" x14ac:dyDescent="0.45">
      <c r="A11" s="47"/>
      <c r="B11" s="43"/>
      <c r="C11" s="52"/>
      <c r="D11" s="36"/>
      <c r="E11" s="41"/>
      <c r="F11" s="30">
        <f t="shared" si="0"/>
        <v>0</v>
      </c>
      <c r="G11" s="31" t="str">
        <f>IF(C11="","",VLOOKUP(C11,$A$21:$B$24,2,0))</f>
        <v/>
      </c>
      <c r="H11" s="31">
        <f>IF(G11&gt;F11,F11,G11)</f>
        <v>0</v>
      </c>
      <c r="I11" s="12">
        <f t="shared" si="1"/>
        <v>0</v>
      </c>
    </row>
    <row r="12" spans="1:11" ht="39.75" customHeight="1" thickTop="1" thickBot="1" x14ac:dyDescent="0.45">
      <c r="A12" s="14"/>
      <c r="B12" s="14"/>
      <c r="C12" s="14"/>
      <c r="D12" s="16" t="s">
        <v>6</v>
      </c>
      <c r="E12" s="39"/>
      <c r="F12" s="53"/>
      <c r="G12" s="18"/>
      <c r="H12" s="54">
        <f>SUM(H7:H11)</f>
        <v>0</v>
      </c>
      <c r="I12" s="29">
        <f>IF(SUM(I7:I11)&gt;K7,K7,SUM(I7:I11))</f>
        <v>0</v>
      </c>
    </row>
    <row r="13" spans="1:11" ht="13.5" customHeight="1" x14ac:dyDescent="0.4">
      <c r="A13" s="14"/>
      <c r="B13" s="14"/>
      <c r="C13" s="14"/>
      <c r="D13" s="15"/>
      <c r="E13" s="15"/>
      <c r="F13" s="15"/>
      <c r="G13" s="26"/>
      <c r="H13" s="27"/>
    </row>
    <row r="14" spans="1:11" x14ac:dyDescent="0.4">
      <c r="A14" s="28" t="s">
        <v>65</v>
      </c>
      <c r="B14" s="28"/>
      <c r="C14" s="28"/>
    </row>
    <row r="15" spans="1:11" x14ac:dyDescent="0.4">
      <c r="A15" s="28" t="s">
        <v>49</v>
      </c>
      <c r="B15" s="28"/>
      <c r="C15" s="28"/>
    </row>
    <row r="16" spans="1:11" x14ac:dyDescent="0.4">
      <c r="A16" s="28" t="s">
        <v>66</v>
      </c>
      <c r="B16" s="28"/>
      <c r="C16" s="28"/>
    </row>
    <row r="17" spans="1:3" x14ac:dyDescent="0.4">
      <c r="A17" s="28" t="s">
        <v>67</v>
      </c>
      <c r="B17" s="28"/>
      <c r="C17" s="28"/>
    </row>
    <row r="18" spans="1:3" x14ac:dyDescent="0.4">
      <c r="A18" s="28" t="s">
        <v>83</v>
      </c>
      <c r="B18" s="28"/>
      <c r="C18" s="28"/>
    </row>
    <row r="19" spans="1:3" x14ac:dyDescent="0.4">
      <c r="A19" s="28" t="s">
        <v>68</v>
      </c>
    </row>
    <row r="20" spans="1:3" x14ac:dyDescent="0.4">
      <c r="A20" s="23" t="s">
        <v>69</v>
      </c>
    </row>
    <row r="21" spans="1:3" hidden="1" x14ac:dyDescent="0.4">
      <c r="A21" s="21" t="s">
        <v>70</v>
      </c>
      <c r="B21" s="21">
        <v>1000000</v>
      </c>
      <c r="C21" s="21"/>
    </row>
    <row r="22" spans="1:3" hidden="1" x14ac:dyDescent="0.4">
      <c r="A22" s="21" t="s">
        <v>71</v>
      </c>
      <c r="B22" s="21">
        <v>1600000</v>
      </c>
      <c r="C22" s="21"/>
    </row>
    <row r="23" spans="1:3" hidden="1" x14ac:dyDescent="0.4">
      <c r="A23" s="21" t="s">
        <v>72</v>
      </c>
      <c r="B23" s="21">
        <v>2000000</v>
      </c>
      <c r="C23" s="21"/>
    </row>
    <row r="24" spans="1:3" hidden="1" x14ac:dyDescent="0.4">
      <c r="A24" s="21" t="s">
        <v>73</v>
      </c>
      <c r="B24" s="21">
        <v>2600000</v>
      </c>
      <c r="C24" s="21"/>
    </row>
    <row r="25" spans="1:3" hidden="1" x14ac:dyDescent="0.4"/>
    <row r="26" spans="1:3" hidden="1" x14ac:dyDescent="0.4">
      <c r="A26" s="22" t="s">
        <v>34</v>
      </c>
    </row>
    <row r="27" spans="1:3" hidden="1" x14ac:dyDescent="0.4">
      <c r="A27" s="22" t="s">
        <v>35</v>
      </c>
    </row>
    <row r="28" spans="1:3" hidden="1" x14ac:dyDescent="0.4">
      <c r="A28" s="22" t="s">
        <v>14</v>
      </c>
    </row>
    <row r="29" spans="1:3" hidden="1" x14ac:dyDescent="0.4">
      <c r="A29" s="22" t="s">
        <v>36</v>
      </c>
    </row>
    <row r="30" spans="1:3" hidden="1" x14ac:dyDescent="0.4">
      <c r="A30" s="22" t="s">
        <v>15</v>
      </c>
    </row>
    <row r="31" spans="1:3" hidden="1" x14ac:dyDescent="0.4">
      <c r="A31" s="22" t="s">
        <v>16</v>
      </c>
    </row>
    <row r="32" spans="1:3" hidden="1" x14ac:dyDescent="0.4">
      <c r="A32" s="22" t="s">
        <v>17</v>
      </c>
    </row>
    <row r="33" spans="1:1" hidden="1" x14ac:dyDescent="0.4">
      <c r="A33" s="22" t="s">
        <v>18</v>
      </c>
    </row>
    <row r="34" spans="1:1" hidden="1" x14ac:dyDescent="0.4">
      <c r="A34" s="22" t="s">
        <v>19</v>
      </c>
    </row>
    <row r="35" spans="1:1" hidden="1" x14ac:dyDescent="0.4">
      <c r="A35" s="22" t="s">
        <v>20</v>
      </c>
    </row>
    <row r="36" spans="1:1" hidden="1" x14ac:dyDescent="0.4">
      <c r="A36" s="22" t="s">
        <v>21</v>
      </c>
    </row>
    <row r="37" spans="1:1" hidden="1" x14ac:dyDescent="0.4">
      <c r="A37" s="22" t="s">
        <v>22</v>
      </c>
    </row>
    <row r="38" spans="1:1" hidden="1" x14ac:dyDescent="0.4">
      <c r="A38" s="22" t="s">
        <v>23</v>
      </c>
    </row>
    <row r="39" spans="1:1" hidden="1" x14ac:dyDescent="0.4">
      <c r="A39" s="22" t="s">
        <v>24</v>
      </c>
    </row>
    <row r="40" spans="1:1" hidden="1" x14ac:dyDescent="0.4">
      <c r="A40" s="22" t="s">
        <v>25</v>
      </c>
    </row>
    <row r="41" spans="1:1" hidden="1" x14ac:dyDescent="0.4">
      <c r="A41" s="22" t="s">
        <v>26</v>
      </c>
    </row>
    <row r="42" spans="1:1" hidden="1" x14ac:dyDescent="0.4">
      <c r="A42" s="22" t="s">
        <v>27</v>
      </c>
    </row>
    <row r="43" spans="1:1" hidden="1" x14ac:dyDescent="0.4">
      <c r="A43" s="22" t="s">
        <v>28</v>
      </c>
    </row>
    <row r="44" spans="1:1" hidden="1" x14ac:dyDescent="0.4">
      <c r="A44" s="22" t="s">
        <v>29</v>
      </c>
    </row>
    <row r="45" spans="1:1" hidden="1" x14ac:dyDescent="0.4">
      <c r="A45" s="22" t="s">
        <v>30</v>
      </c>
    </row>
    <row r="46" spans="1:1" hidden="1" x14ac:dyDescent="0.4">
      <c r="A46" s="22" t="s">
        <v>31</v>
      </c>
    </row>
    <row r="47" spans="1:1" hidden="1" x14ac:dyDescent="0.4">
      <c r="A47" s="22" t="s">
        <v>32</v>
      </c>
    </row>
    <row r="48" spans="1:1" hidden="1" x14ac:dyDescent="0.4">
      <c r="A48" s="22" t="s">
        <v>33</v>
      </c>
    </row>
    <row r="49" spans="1:1" hidden="1" x14ac:dyDescent="0.4">
      <c r="A49" s="23" t="s">
        <v>37</v>
      </c>
    </row>
    <row r="50" spans="1:1" ht="18.75" hidden="1" customHeight="1" x14ac:dyDescent="0.4"/>
    <row r="51" spans="1:1" ht="18.75" hidden="1" customHeight="1" x14ac:dyDescent="0.4"/>
    <row r="52" spans="1:1" ht="18.75" hidden="1" customHeight="1" x14ac:dyDescent="0.4"/>
    <row r="53" spans="1:1" ht="18.75" hidden="1" customHeight="1" x14ac:dyDescent="0.4"/>
    <row r="54" spans="1:1" ht="18.75" hidden="1" customHeight="1" x14ac:dyDescent="0.4"/>
  </sheetData>
  <sheetProtection formatCells="0" formatColumns="0" formatRows="0" insertColumns="0" insertRows="0" insertHyperlinks="0" autoFilter="0"/>
  <mergeCells count="5">
    <mergeCell ref="A4:A5"/>
    <mergeCell ref="B4:B5"/>
    <mergeCell ref="C4:C5"/>
    <mergeCell ref="D4:D5"/>
    <mergeCell ref="A2:I2"/>
  </mergeCells>
  <phoneticPr fontId="2"/>
  <dataValidations count="2">
    <dataValidation type="list" allowBlank="1" showInputMessage="1" showErrorMessage="1" sqref="B7:B10 B11:C11">
      <formula1>$A$26:$A$49</formula1>
    </dataValidation>
    <dataValidation type="list" allowBlank="1" showInputMessage="1" showErrorMessage="1" sqref="C7:C10">
      <formula1>$A$21:$A$24</formula1>
    </dataValidation>
  </dataValidation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C1" zoomScale="70" zoomScaleNormal="80" zoomScaleSheetLayoutView="70" workbookViewId="0">
      <selection activeCell="K1" sqref="K1:O1048576"/>
    </sheetView>
  </sheetViews>
  <sheetFormatPr defaultRowHeight="18.75" x14ac:dyDescent="0.4"/>
  <cols>
    <col min="1" max="1" width="31.625" style="23" customWidth="1"/>
    <col min="2" max="2" width="25.5" style="23" bestFit="1" customWidth="1"/>
    <col min="3" max="3" width="20.375" style="23" customWidth="1"/>
    <col min="4" max="4" width="21" style="23" bestFit="1" customWidth="1"/>
    <col min="5" max="5" width="30" style="23" bestFit="1" customWidth="1"/>
    <col min="6" max="6" width="26.25" style="23" bestFit="1" customWidth="1"/>
    <col min="7" max="7" width="22.25" style="23" bestFit="1" customWidth="1"/>
    <col min="8" max="8" width="30" style="23" bestFit="1" customWidth="1"/>
    <col min="9" max="9" width="10.25" style="23" customWidth="1"/>
    <col min="10" max="10" width="16.375" style="23" customWidth="1"/>
    <col min="11" max="11" width="30.875" style="23" customWidth="1"/>
    <col min="12" max="12" width="9" style="23" hidden="1" customWidth="1"/>
    <col min="13" max="13" width="10.625" style="23" hidden="1" customWidth="1"/>
    <col min="14" max="14" width="9" style="23" hidden="1" customWidth="1"/>
    <col min="15" max="16384" width="9" style="23"/>
  </cols>
  <sheetData>
    <row r="1" spans="1:13" ht="21" customHeight="1" x14ac:dyDescent="0.4">
      <c r="A1" s="24" t="s">
        <v>80</v>
      </c>
      <c r="B1" s="24"/>
      <c r="G1" s="25"/>
    </row>
    <row r="2" spans="1:13" ht="25.5" x14ac:dyDescent="0.4">
      <c r="A2" s="64" t="s">
        <v>78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9.5" thickBot="1" x14ac:dyDescent="0.45"/>
    <row r="4" spans="1:13" ht="66.75" customHeight="1" x14ac:dyDescent="0.4">
      <c r="A4" s="60" t="s">
        <v>0</v>
      </c>
      <c r="B4" s="58" t="s">
        <v>40</v>
      </c>
      <c r="C4" s="62" t="s">
        <v>38</v>
      </c>
      <c r="D4" s="65" t="s">
        <v>39</v>
      </c>
      <c r="E4" s="55" t="s">
        <v>52</v>
      </c>
      <c r="F4" s="56" t="s">
        <v>58</v>
      </c>
      <c r="G4" s="56" t="s">
        <v>53</v>
      </c>
      <c r="H4" s="56" t="s">
        <v>47</v>
      </c>
      <c r="I4" s="56" t="s">
        <v>54</v>
      </c>
      <c r="J4" s="56" t="s">
        <v>45</v>
      </c>
      <c r="K4" s="57" t="s">
        <v>85</v>
      </c>
    </row>
    <row r="5" spans="1:13" ht="19.5" x14ac:dyDescent="0.4">
      <c r="A5" s="61"/>
      <c r="B5" s="59"/>
      <c r="C5" s="63"/>
      <c r="D5" s="66"/>
      <c r="E5" s="4" t="s">
        <v>41</v>
      </c>
      <c r="F5" s="5" t="s">
        <v>42</v>
      </c>
      <c r="G5" s="5" t="s">
        <v>43</v>
      </c>
      <c r="H5" s="5" t="s">
        <v>2</v>
      </c>
      <c r="I5" s="5" t="s">
        <v>3</v>
      </c>
      <c r="J5" s="5" t="s">
        <v>44</v>
      </c>
      <c r="K5" s="6" t="s">
        <v>57</v>
      </c>
    </row>
    <row r="6" spans="1:13" ht="19.5" x14ac:dyDescent="0.4">
      <c r="A6" s="45"/>
      <c r="B6" s="35"/>
      <c r="C6" s="34"/>
      <c r="D6" s="10"/>
      <c r="E6" s="7" t="s">
        <v>4</v>
      </c>
      <c r="F6" s="8" t="s">
        <v>4</v>
      </c>
      <c r="G6" s="8" t="s">
        <v>4</v>
      </c>
      <c r="H6" s="8" t="s">
        <v>4</v>
      </c>
      <c r="I6" s="8" t="s">
        <v>1</v>
      </c>
      <c r="J6" s="8" t="s">
        <v>5</v>
      </c>
      <c r="K6" s="9" t="s">
        <v>4</v>
      </c>
    </row>
    <row r="7" spans="1:13" ht="48" customHeight="1" x14ac:dyDescent="0.4">
      <c r="A7" s="46"/>
      <c r="B7" s="37"/>
      <c r="C7" s="38"/>
      <c r="D7" s="40"/>
      <c r="E7" s="32"/>
      <c r="F7" s="30">
        <f>ROUNDDOWN(E7*0.75,-3)</f>
        <v>0</v>
      </c>
      <c r="G7" s="30" t="str">
        <f>IF(D7="","",VLOOKUP(D7,$A$22:$B$31,2,0))</f>
        <v/>
      </c>
      <c r="H7" s="30">
        <f>IF(G7&gt;F7,F7,G7)</f>
        <v>0</v>
      </c>
      <c r="I7" s="33"/>
      <c r="J7" s="11">
        <f>H7*I7</f>
        <v>0</v>
      </c>
      <c r="K7" s="12">
        <f>J7</f>
        <v>0</v>
      </c>
      <c r="M7" s="44">
        <v>15000000</v>
      </c>
    </row>
    <row r="8" spans="1:13" ht="48" customHeight="1" x14ac:dyDescent="0.4">
      <c r="A8" s="46"/>
      <c r="B8" s="37"/>
      <c r="C8" s="38"/>
      <c r="D8" s="40"/>
      <c r="E8" s="32"/>
      <c r="F8" s="30">
        <f t="shared" ref="F8:F11" si="0">ROUNDDOWN(E8*0.75,-3)</f>
        <v>0</v>
      </c>
      <c r="G8" s="30" t="str">
        <f>IF(D8="","",VLOOKUP(D8,$A$22:$B$31,2,0))</f>
        <v/>
      </c>
      <c r="H8" s="30">
        <f>IF(G8&gt;F8,F8,G8)</f>
        <v>0</v>
      </c>
      <c r="I8" s="33"/>
      <c r="J8" s="11">
        <f>H8*I8</f>
        <v>0</v>
      </c>
      <c r="K8" s="12">
        <f t="shared" ref="K8:K11" si="1">J8</f>
        <v>0</v>
      </c>
    </row>
    <row r="9" spans="1:13" ht="48" customHeight="1" x14ac:dyDescent="0.4">
      <c r="A9" s="46"/>
      <c r="B9" s="37"/>
      <c r="C9" s="38"/>
      <c r="D9" s="40"/>
      <c r="E9" s="32"/>
      <c r="F9" s="30">
        <f t="shared" si="0"/>
        <v>0</v>
      </c>
      <c r="G9" s="30" t="str">
        <f t="shared" ref="G9:G11" si="2">IF(D9="","",VLOOKUP(D9,$A$22:$B$31,2,0))</f>
        <v/>
      </c>
      <c r="H9" s="30">
        <f>IF(G9&gt;F9,F9,G9)</f>
        <v>0</v>
      </c>
      <c r="I9" s="33"/>
      <c r="J9" s="11">
        <f>H9*I9</f>
        <v>0</v>
      </c>
      <c r="K9" s="12">
        <f t="shared" si="1"/>
        <v>0</v>
      </c>
    </row>
    <row r="10" spans="1:13" ht="48" customHeight="1" x14ac:dyDescent="0.4">
      <c r="A10" s="46"/>
      <c r="B10" s="37"/>
      <c r="C10" s="38"/>
      <c r="D10" s="40"/>
      <c r="E10" s="32"/>
      <c r="F10" s="30">
        <f t="shared" si="0"/>
        <v>0</v>
      </c>
      <c r="G10" s="30" t="str">
        <f t="shared" si="2"/>
        <v/>
      </c>
      <c r="H10" s="30">
        <f>IF(G10&gt;F10,F10,G10)</f>
        <v>0</v>
      </c>
      <c r="I10" s="33"/>
      <c r="J10" s="11">
        <f>H10*I10</f>
        <v>0</v>
      </c>
      <c r="K10" s="12">
        <f t="shared" si="1"/>
        <v>0</v>
      </c>
    </row>
    <row r="11" spans="1:13" ht="48" customHeight="1" thickBot="1" x14ac:dyDescent="0.45">
      <c r="A11" s="47"/>
      <c r="B11" s="43"/>
      <c r="C11" s="36"/>
      <c r="D11" s="40"/>
      <c r="E11" s="41"/>
      <c r="F11" s="31">
        <f t="shared" si="0"/>
        <v>0</v>
      </c>
      <c r="G11" s="31" t="str">
        <f t="shared" si="2"/>
        <v/>
      </c>
      <c r="H11" s="31">
        <f>IF(G11&gt;F11,F11,G11)</f>
        <v>0</v>
      </c>
      <c r="I11" s="42"/>
      <c r="J11" s="13">
        <f>H11*I11</f>
        <v>0</v>
      </c>
      <c r="K11" s="12">
        <f t="shared" si="1"/>
        <v>0</v>
      </c>
    </row>
    <row r="12" spans="1:13" ht="39.75" customHeight="1" thickTop="1" thickBot="1" x14ac:dyDescent="0.45">
      <c r="A12" s="14"/>
      <c r="B12" s="14"/>
      <c r="C12" s="15"/>
      <c r="D12" s="16" t="s">
        <v>6</v>
      </c>
      <c r="E12" s="39"/>
      <c r="F12" s="39"/>
      <c r="G12" s="17"/>
      <c r="H12" s="18"/>
      <c r="I12" s="19">
        <f>SUM(I7:I11)</f>
        <v>0</v>
      </c>
      <c r="J12" s="20">
        <f>SUM(J7:J11)</f>
        <v>0</v>
      </c>
      <c r="K12" s="29">
        <f>IF(SUM(K7:K11)&gt;M7,M7,SUM(K7:K11))</f>
        <v>0</v>
      </c>
    </row>
    <row r="13" spans="1:13" ht="13.5" customHeight="1" x14ac:dyDescent="0.4">
      <c r="A13" s="14"/>
      <c r="B13" s="14"/>
      <c r="C13" s="15"/>
      <c r="D13" s="15"/>
      <c r="E13" s="15"/>
      <c r="F13" s="15"/>
      <c r="G13" s="26"/>
      <c r="H13" s="27"/>
    </row>
    <row r="14" spans="1:13" x14ac:dyDescent="0.4">
      <c r="A14" s="28" t="s">
        <v>48</v>
      </c>
      <c r="B14" s="28"/>
    </row>
    <row r="15" spans="1:13" x14ac:dyDescent="0.4">
      <c r="A15" s="28" t="s">
        <v>49</v>
      </c>
      <c r="B15" s="28"/>
    </row>
    <row r="16" spans="1:13" x14ac:dyDescent="0.4">
      <c r="A16" s="28" t="s">
        <v>50</v>
      </c>
      <c r="B16" s="28"/>
    </row>
    <row r="17" spans="1:2" x14ac:dyDescent="0.4">
      <c r="A17" s="28" t="s">
        <v>82</v>
      </c>
      <c r="B17" s="28"/>
    </row>
    <row r="18" spans="1:2" x14ac:dyDescent="0.4">
      <c r="A18" s="28" t="s">
        <v>51</v>
      </c>
    </row>
    <row r="19" spans="1:2" x14ac:dyDescent="0.4">
      <c r="A19" s="28" t="s">
        <v>55</v>
      </c>
    </row>
    <row r="20" spans="1:2" x14ac:dyDescent="0.4">
      <c r="A20" s="28" t="s">
        <v>56</v>
      </c>
    </row>
    <row r="22" spans="1:2" hidden="1" x14ac:dyDescent="0.4">
      <c r="A22" s="21" t="s">
        <v>7</v>
      </c>
      <c r="B22" s="21">
        <v>1000000</v>
      </c>
    </row>
    <row r="23" spans="1:2" hidden="1" x14ac:dyDescent="0.4">
      <c r="A23" s="21" t="s">
        <v>8</v>
      </c>
      <c r="B23" s="21">
        <v>300000</v>
      </c>
    </row>
    <row r="24" spans="1:2" hidden="1" x14ac:dyDescent="0.4">
      <c r="A24" s="21" t="s">
        <v>9</v>
      </c>
      <c r="B24" s="21">
        <v>300000</v>
      </c>
    </row>
    <row r="25" spans="1:2" hidden="1" x14ac:dyDescent="0.4">
      <c r="A25" s="21" t="s">
        <v>10</v>
      </c>
      <c r="B25" s="21">
        <v>300000</v>
      </c>
    </row>
    <row r="26" spans="1:2" hidden="1" x14ac:dyDescent="0.4">
      <c r="A26" s="21" t="s">
        <v>11</v>
      </c>
      <c r="B26" s="21">
        <v>300000</v>
      </c>
    </row>
    <row r="27" spans="1:2" hidden="1" x14ac:dyDescent="0.4">
      <c r="A27" s="21" t="s">
        <v>12</v>
      </c>
      <c r="B27" s="21">
        <v>1000000</v>
      </c>
    </row>
    <row r="28" spans="1:2" hidden="1" x14ac:dyDescent="0.4">
      <c r="A28" s="21" t="s">
        <v>13</v>
      </c>
      <c r="B28" s="21">
        <v>300000</v>
      </c>
    </row>
    <row r="29" spans="1:2" hidden="1" x14ac:dyDescent="0.4">
      <c r="A29" s="21" t="s">
        <v>76</v>
      </c>
      <c r="B29" s="21">
        <v>1000000</v>
      </c>
    </row>
    <row r="30" spans="1:2" hidden="1" x14ac:dyDescent="0.4">
      <c r="A30" s="21" t="s">
        <v>46</v>
      </c>
      <c r="B30" s="21">
        <v>10000000</v>
      </c>
    </row>
    <row r="31" spans="1:2" hidden="1" x14ac:dyDescent="0.4">
      <c r="A31" s="21" t="s">
        <v>75</v>
      </c>
      <c r="B31" s="21">
        <v>10000000</v>
      </c>
    </row>
    <row r="32" spans="1:2" hidden="1" x14ac:dyDescent="0.4"/>
    <row r="33" spans="1:1" hidden="1" x14ac:dyDescent="0.4">
      <c r="A33" s="22" t="s">
        <v>34</v>
      </c>
    </row>
    <row r="34" spans="1:1" hidden="1" x14ac:dyDescent="0.4">
      <c r="A34" s="22" t="s">
        <v>35</v>
      </c>
    </row>
    <row r="35" spans="1:1" hidden="1" x14ac:dyDescent="0.4">
      <c r="A35" s="22" t="s">
        <v>14</v>
      </c>
    </row>
    <row r="36" spans="1:1" hidden="1" x14ac:dyDescent="0.4">
      <c r="A36" s="22" t="s">
        <v>36</v>
      </c>
    </row>
    <row r="37" spans="1:1" hidden="1" x14ac:dyDescent="0.4">
      <c r="A37" s="22" t="s">
        <v>15</v>
      </c>
    </row>
    <row r="38" spans="1:1" hidden="1" x14ac:dyDescent="0.4">
      <c r="A38" s="22" t="s">
        <v>16</v>
      </c>
    </row>
    <row r="39" spans="1:1" hidden="1" x14ac:dyDescent="0.4">
      <c r="A39" s="22" t="s">
        <v>17</v>
      </c>
    </row>
    <row r="40" spans="1:1" hidden="1" x14ac:dyDescent="0.4">
      <c r="A40" s="22" t="s">
        <v>18</v>
      </c>
    </row>
    <row r="41" spans="1:1" hidden="1" x14ac:dyDescent="0.4">
      <c r="A41" s="22" t="s">
        <v>19</v>
      </c>
    </row>
    <row r="42" spans="1:1" hidden="1" x14ac:dyDescent="0.4">
      <c r="A42" s="22" t="s">
        <v>20</v>
      </c>
    </row>
    <row r="43" spans="1:1" hidden="1" x14ac:dyDescent="0.4">
      <c r="A43" s="22" t="s">
        <v>21</v>
      </c>
    </row>
    <row r="44" spans="1:1" hidden="1" x14ac:dyDescent="0.4">
      <c r="A44" s="22" t="s">
        <v>22</v>
      </c>
    </row>
    <row r="45" spans="1:1" hidden="1" x14ac:dyDescent="0.4">
      <c r="A45" s="22" t="s">
        <v>23</v>
      </c>
    </row>
    <row r="46" spans="1:1" hidden="1" x14ac:dyDescent="0.4">
      <c r="A46" s="22" t="s">
        <v>24</v>
      </c>
    </row>
    <row r="47" spans="1:1" hidden="1" x14ac:dyDescent="0.4">
      <c r="A47" s="22" t="s">
        <v>25</v>
      </c>
    </row>
    <row r="48" spans="1:1" hidden="1" x14ac:dyDescent="0.4">
      <c r="A48" s="22" t="s">
        <v>26</v>
      </c>
    </row>
    <row r="49" spans="1:1" hidden="1" x14ac:dyDescent="0.4">
      <c r="A49" s="22" t="s">
        <v>27</v>
      </c>
    </row>
    <row r="50" spans="1:1" hidden="1" x14ac:dyDescent="0.4">
      <c r="A50" s="22" t="s">
        <v>28</v>
      </c>
    </row>
    <row r="51" spans="1:1" hidden="1" x14ac:dyDescent="0.4">
      <c r="A51" s="22" t="s">
        <v>29</v>
      </c>
    </row>
    <row r="52" spans="1:1" hidden="1" x14ac:dyDescent="0.4">
      <c r="A52" s="22" t="s">
        <v>30</v>
      </c>
    </row>
    <row r="53" spans="1:1" hidden="1" x14ac:dyDescent="0.4">
      <c r="A53" s="22" t="s">
        <v>31</v>
      </c>
    </row>
    <row r="54" spans="1:1" hidden="1" x14ac:dyDescent="0.4">
      <c r="A54" s="22" t="s">
        <v>32</v>
      </c>
    </row>
    <row r="55" spans="1:1" hidden="1" x14ac:dyDescent="0.4">
      <c r="A55" s="22" t="s">
        <v>33</v>
      </c>
    </row>
    <row r="56" spans="1:1" hidden="1" x14ac:dyDescent="0.4">
      <c r="A56" s="23" t="s">
        <v>37</v>
      </c>
    </row>
  </sheetData>
  <sheetProtection formatCells="0" formatColumns="0" formatRows="0" insertColumns="0" insertRows="0" insertHyperlinks="0" autoFilter="0"/>
  <mergeCells count="5">
    <mergeCell ref="A2:K2"/>
    <mergeCell ref="A4:A5"/>
    <mergeCell ref="B4:B5"/>
    <mergeCell ref="C4:C5"/>
    <mergeCell ref="D4:D5"/>
  </mergeCells>
  <phoneticPr fontId="2"/>
  <dataValidations count="2">
    <dataValidation type="list" allowBlank="1" showInputMessage="1" showErrorMessage="1" sqref="D7:D11">
      <formula1>$A$22:$A$31</formula1>
    </dataValidation>
    <dataValidation type="list" allowBlank="1" showInputMessage="1" showErrorMessage="1" sqref="B7:B11">
      <formula1>$A$33:$A$56</formula1>
    </dataValidation>
  </dataValidations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topLeftCell="D1" zoomScale="70" zoomScaleNormal="80" zoomScaleSheetLayoutView="70" workbookViewId="0">
      <selection activeCell="K1" sqref="K1:L1048576"/>
    </sheetView>
  </sheetViews>
  <sheetFormatPr defaultRowHeight="18.75" x14ac:dyDescent="0.4"/>
  <cols>
    <col min="1" max="1" width="31.625" style="23" customWidth="1"/>
    <col min="2" max="2" width="25.5" style="23" bestFit="1" customWidth="1"/>
    <col min="3" max="3" width="21" style="23" bestFit="1" customWidth="1"/>
    <col min="4" max="4" width="37.125" style="23" customWidth="1"/>
    <col min="5" max="5" width="30" style="23" bestFit="1" customWidth="1"/>
    <col min="6" max="6" width="26.25" style="23" bestFit="1" customWidth="1"/>
    <col min="7" max="7" width="22.25" style="23" bestFit="1" customWidth="1"/>
    <col min="8" max="8" width="30" style="23" bestFit="1" customWidth="1"/>
    <col min="9" max="9" width="32.375" style="23" customWidth="1"/>
    <col min="10" max="10" width="9" style="23"/>
    <col min="11" max="11" width="10.625" style="23" hidden="1" customWidth="1"/>
    <col min="12" max="12" width="0" style="23" hidden="1" customWidth="1"/>
    <col min="13" max="16384" width="9" style="23"/>
  </cols>
  <sheetData>
    <row r="1" spans="1:11" ht="21" customHeight="1" x14ac:dyDescent="0.4">
      <c r="A1" s="24" t="s">
        <v>81</v>
      </c>
      <c r="B1" s="24"/>
      <c r="C1" s="24"/>
      <c r="G1" s="25"/>
    </row>
    <row r="2" spans="1:11" ht="25.5" x14ac:dyDescent="0.4">
      <c r="A2" s="64" t="s">
        <v>79</v>
      </c>
      <c r="B2" s="64"/>
      <c r="C2" s="64"/>
      <c r="D2" s="64"/>
      <c r="E2" s="64"/>
      <c r="F2" s="64"/>
      <c r="G2" s="64"/>
      <c r="H2" s="64"/>
      <c r="I2" s="64"/>
    </row>
    <row r="3" spans="1:11" ht="19.5" thickBot="1" x14ac:dyDescent="0.45"/>
    <row r="4" spans="1:11" ht="66.75" customHeight="1" x14ac:dyDescent="0.4">
      <c r="A4" s="60" t="s">
        <v>0</v>
      </c>
      <c r="B4" s="58" t="s">
        <v>40</v>
      </c>
      <c r="C4" s="62" t="s">
        <v>59</v>
      </c>
      <c r="D4" s="58" t="s">
        <v>60</v>
      </c>
      <c r="E4" s="55" t="s">
        <v>61</v>
      </c>
      <c r="F4" s="56" t="s">
        <v>58</v>
      </c>
      <c r="G4" s="56" t="s">
        <v>62</v>
      </c>
      <c r="H4" s="56" t="s">
        <v>63</v>
      </c>
      <c r="I4" s="57" t="s">
        <v>86</v>
      </c>
    </row>
    <row r="5" spans="1:11" ht="19.5" x14ac:dyDescent="0.4">
      <c r="A5" s="61"/>
      <c r="B5" s="59"/>
      <c r="C5" s="63"/>
      <c r="D5" s="59"/>
      <c r="E5" s="4" t="s">
        <v>41</v>
      </c>
      <c r="F5" s="5" t="s">
        <v>42</v>
      </c>
      <c r="G5" s="5" t="s">
        <v>43</v>
      </c>
      <c r="H5" s="5" t="s">
        <v>2</v>
      </c>
      <c r="I5" s="6" t="s">
        <v>64</v>
      </c>
    </row>
    <row r="6" spans="1:11" ht="19.5" x14ac:dyDescent="0.4">
      <c r="A6" s="45"/>
      <c r="B6" s="35"/>
      <c r="C6" s="35"/>
      <c r="D6" s="34"/>
      <c r="E6" s="7" t="s">
        <v>4</v>
      </c>
      <c r="F6" s="8" t="s">
        <v>4</v>
      </c>
      <c r="G6" s="8" t="s">
        <v>4</v>
      </c>
      <c r="H6" s="8" t="s">
        <v>4</v>
      </c>
      <c r="I6" s="9" t="s">
        <v>4</v>
      </c>
    </row>
    <row r="7" spans="1:11" ht="48" customHeight="1" x14ac:dyDescent="0.4">
      <c r="A7" s="46"/>
      <c r="B7" s="37"/>
      <c r="C7" s="51"/>
      <c r="D7" s="38"/>
      <c r="E7" s="32"/>
      <c r="F7" s="30">
        <f>ROUNDDOWN(E7*0.75,-3)</f>
        <v>0</v>
      </c>
      <c r="G7" s="30" t="str">
        <f>IF(C7="","",VLOOKUP(C7,$A$21:$B$24,2,0))</f>
        <v/>
      </c>
      <c r="H7" s="30">
        <f>IF(G7&gt;F7,F7,G7)</f>
        <v>0</v>
      </c>
      <c r="I7" s="12">
        <f>H7</f>
        <v>0</v>
      </c>
      <c r="K7" s="44">
        <v>15000000</v>
      </c>
    </row>
    <row r="8" spans="1:11" ht="48" customHeight="1" x14ac:dyDescent="0.4">
      <c r="A8" s="46"/>
      <c r="B8" s="37"/>
      <c r="C8" s="51"/>
      <c r="D8" s="38"/>
      <c r="E8" s="32"/>
      <c r="F8" s="30">
        <f t="shared" ref="F8:F11" si="0">ROUNDDOWN(E8*0.75,-3)</f>
        <v>0</v>
      </c>
      <c r="G8" s="30" t="str">
        <f>IF(C8="","",VLOOKUP(C8,$A$21:$B$24,2,0))</f>
        <v/>
      </c>
      <c r="H8" s="30">
        <f>IF(G8&gt;F8,F8,G8)</f>
        <v>0</v>
      </c>
      <c r="I8" s="12">
        <f t="shared" ref="I8:I11" si="1">H8</f>
        <v>0</v>
      </c>
      <c r="K8" s="44">
        <v>15000000</v>
      </c>
    </row>
    <row r="9" spans="1:11" ht="48" customHeight="1" x14ac:dyDescent="0.4">
      <c r="A9" s="46"/>
      <c r="B9" s="37"/>
      <c r="C9" s="51"/>
      <c r="D9" s="38"/>
      <c r="E9" s="32"/>
      <c r="F9" s="30">
        <f t="shared" si="0"/>
        <v>0</v>
      </c>
      <c r="G9" s="30" t="str">
        <f>IF(C9="","",VLOOKUP(C9,$A$21:$B$24,2,0))</f>
        <v/>
      </c>
      <c r="H9" s="30">
        <f>IF(G9&gt;F9,F9,G9)</f>
        <v>0</v>
      </c>
      <c r="I9" s="12">
        <f t="shared" si="1"/>
        <v>0</v>
      </c>
      <c r="K9" s="44">
        <v>15000000</v>
      </c>
    </row>
    <row r="10" spans="1:11" ht="48" customHeight="1" x14ac:dyDescent="0.4">
      <c r="A10" s="46"/>
      <c r="B10" s="37"/>
      <c r="C10" s="51"/>
      <c r="D10" s="38"/>
      <c r="E10" s="32"/>
      <c r="F10" s="30">
        <f t="shared" si="0"/>
        <v>0</v>
      </c>
      <c r="G10" s="30" t="str">
        <f>IF(C10="","",VLOOKUP(C10,$A$21:$B$24,2,0))</f>
        <v/>
      </c>
      <c r="H10" s="30">
        <f>IF(G10&gt;F10,F10,G10)</f>
        <v>0</v>
      </c>
      <c r="I10" s="12">
        <f t="shared" si="1"/>
        <v>0</v>
      </c>
      <c r="K10" s="44">
        <v>15000000</v>
      </c>
    </row>
    <row r="11" spans="1:11" ht="48" customHeight="1" thickBot="1" x14ac:dyDescent="0.45">
      <c r="A11" s="47"/>
      <c r="B11" s="43"/>
      <c r="C11" s="52"/>
      <c r="D11" s="36"/>
      <c r="E11" s="41"/>
      <c r="F11" s="30">
        <f t="shared" si="0"/>
        <v>0</v>
      </c>
      <c r="G11" s="31" t="str">
        <f>IF(C11="","",VLOOKUP(C11,$A$21:$B$24,2,0))</f>
        <v/>
      </c>
      <c r="H11" s="31">
        <f>IF(G11&gt;F11,F11,G11)</f>
        <v>0</v>
      </c>
      <c r="I11" s="12">
        <f t="shared" si="1"/>
        <v>0</v>
      </c>
    </row>
    <row r="12" spans="1:11" ht="39.75" customHeight="1" thickTop="1" thickBot="1" x14ac:dyDescent="0.45">
      <c r="A12" s="14"/>
      <c r="B12" s="14"/>
      <c r="C12" s="14"/>
      <c r="D12" s="16" t="s">
        <v>6</v>
      </c>
      <c r="E12" s="39"/>
      <c r="F12" s="53"/>
      <c r="G12" s="18"/>
      <c r="H12" s="54">
        <f>SUM(H7:H11)</f>
        <v>0</v>
      </c>
      <c r="I12" s="29">
        <f>IF(SUM(I7:I11)&gt;K7,K7,SUM(I7:I11))</f>
        <v>0</v>
      </c>
    </row>
    <row r="13" spans="1:11" ht="13.5" customHeight="1" x14ac:dyDescent="0.4">
      <c r="A13" s="14"/>
      <c r="B13" s="14"/>
      <c r="C13" s="14"/>
      <c r="D13" s="15"/>
      <c r="E13" s="15"/>
      <c r="F13" s="15"/>
      <c r="G13" s="26"/>
      <c r="H13" s="27"/>
    </row>
    <row r="14" spans="1:11" x14ac:dyDescent="0.4">
      <c r="A14" s="28" t="s">
        <v>65</v>
      </c>
      <c r="B14" s="28"/>
      <c r="C14" s="28"/>
    </row>
    <row r="15" spans="1:11" x14ac:dyDescent="0.4">
      <c r="A15" s="28" t="s">
        <v>49</v>
      </c>
      <c r="B15" s="28"/>
      <c r="C15" s="28"/>
    </row>
    <row r="16" spans="1:11" x14ac:dyDescent="0.4">
      <c r="A16" s="28" t="s">
        <v>66</v>
      </c>
      <c r="B16" s="28"/>
      <c r="C16" s="28"/>
    </row>
    <row r="17" spans="1:3" x14ac:dyDescent="0.4">
      <c r="A17" s="28" t="s">
        <v>67</v>
      </c>
      <c r="B17" s="28"/>
      <c r="C17" s="28"/>
    </row>
    <row r="18" spans="1:3" x14ac:dyDescent="0.4">
      <c r="A18" s="28" t="s">
        <v>83</v>
      </c>
      <c r="B18" s="28"/>
      <c r="C18" s="28"/>
    </row>
    <row r="19" spans="1:3" x14ac:dyDescent="0.4">
      <c r="A19" s="28" t="s">
        <v>68</v>
      </c>
    </row>
    <row r="20" spans="1:3" x14ac:dyDescent="0.4">
      <c r="A20" s="23" t="s">
        <v>69</v>
      </c>
    </row>
    <row r="21" spans="1:3" hidden="1" x14ac:dyDescent="0.4">
      <c r="A21" s="21" t="s">
        <v>70</v>
      </c>
      <c r="B21" s="21">
        <v>1000000</v>
      </c>
      <c r="C21" s="21"/>
    </row>
    <row r="22" spans="1:3" hidden="1" x14ac:dyDescent="0.4">
      <c r="A22" s="21" t="s">
        <v>71</v>
      </c>
      <c r="B22" s="21">
        <v>1600000</v>
      </c>
      <c r="C22" s="21"/>
    </row>
    <row r="23" spans="1:3" hidden="1" x14ac:dyDescent="0.4">
      <c r="A23" s="21" t="s">
        <v>72</v>
      </c>
      <c r="B23" s="21">
        <v>2000000</v>
      </c>
      <c r="C23" s="21"/>
    </row>
    <row r="24" spans="1:3" hidden="1" x14ac:dyDescent="0.4">
      <c r="A24" s="21" t="s">
        <v>73</v>
      </c>
      <c r="B24" s="21">
        <v>2600000</v>
      </c>
      <c r="C24" s="21"/>
    </row>
    <row r="25" spans="1:3" hidden="1" x14ac:dyDescent="0.4"/>
    <row r="26" spans="1:3" hidden="1" x14ac:dyDescent="0.4">
      <c r="A26" s="22" t="s">
        <v>34</v>
      </c>
    </row>
    <row r="27" spans="1:3" hidden="1" x14ac:dyDescent="0.4">
      <c r="A27" s="22" t="s">
        <v>35</v>
      </c>
    </row>
    <row r="28" spans="1:3" hidden="1" x14ac:dyDescent="0.4">
      <c r="A28" s="22" t="s">
        <v>14</v>
      </c>
    </row>
    <row r="29" spans="1:3" hidden="1" x14ac:dyDescent="0.4">
      <c r="A29" s="22" t="s">
        <v>36</v>
      </c>
    </row>
    <row r="30" spans="1:3" hidden="1" x14ac:dyDescent="0.4">
      <c r="A30" s="22" t="s">
        <v>15</v>
      </c>
    </row>
    <row r="31" spans="1:3" hidden="1" x14ac:dyDescent="0.4">
      <c r="A31" s="22" t="s">
        <v>16</v>
      </c>
    </row>
    <row r="32" spans="1:3" hidden="1" x14ac:dyDescent="0.4">
      <c r="A32" s="22" t="s">
        <v>17</v>
      </c>
    </row>
    <row r="33" spans="1:1" hidden="1" x14ac:dyDescent="0.4">
      <c r="A33" s="22" t="s">
        <v>18</v>
      </c>
    </row>
    <row r="34" spans="1:1" hidden="1" x14ac:dyDescent="0.4">
      <c r="A34" s="22" t="s">
        <v>19</v>
      </c>
    </row>
    <row r="35" spans="1:1" hidden="1" x14ac:dyDescent="0.4">
      <c r="A35" s="22" t="s">
        <v>20</v>
      </c>
    </row>
    <row r="36" spans="1:1" hidden="1" x14ac:dyDescent="0.4">
      <c r="A36" s="22" t="s">
        <v>21</v>
      </c>
    </row>
    <row r="37" spans="1:1" hidden="1" x14ac:dyDescent="0.4">
      <c r="A37" s="22" t="s">
        <v>22</v>
      </c>
    </row>
    <row r="38" spans="1:1" hidden="1" x14ac:dyDescent="0.4">
      <c r="A38" s="22" t="s">
        <v>23</v>
      </c>
    </row>
    <row r="39" spans="1:1" hidden="1" x14ac:dyDescent="0.4">
      <c r="A39" s="22" t="s">
        <v>24</v>
      </c>
    </row>
    <row r="40" spans="1:1" hidden="1" x14ac:dyDescent="0.4">
      <c r="A40" s="22" t="s">
        <v>25</v>
      </c>
    </row>
    <row r="41" spans="1:1" hidden="1" x14ac:dyDescent="0.4">
      <c r="A41" s="22" t="s">
        <v>26</v>
      </c>
    </row>
    <row r="42" spans="1:1" hidden="1" x14ac:dyDescent="0.4">
      <c r="A42" s="22" t="s">
        <v>27</v>
      </c>
    </row>
    <row r="43" spans="1:1" hidden="1" x14ac:dyDescent="0.4">
      <c r="A43" s="22" t="s">
        <v>28</v>
      </c>
    </row>
    <row r="44" spans="1:1" hidden="1" x14ac:dyDescent="0.4">
      <c r="A44" s="22" t="s">
        <v>29</v>
      </c>
    </row>
    <row r="45" spans="1:1" hidden="1" x14ac:dyDescent="0.4">
      <c r="A45" s="22" t="s">
        <v>30</v>
      </c>
    </row>
    <row r="46" spans="1:1" hidden="1" x14ac:dyDescent="0.4">
      <c r="A46" s="22" t="s">
        <v>31</v>
      </c>
    </row>
    <row r="47" spans="1:1" hidden="1" x14ac:dyDescent="0.4">
      <c r="A47" s="22" t="s">
        <v>32</v>
      </c>
    </row>
    <row r="48" spans="1:1" hidden="1" x14ac:dyDescent="0.4">
      <c r="A48" s="22" t="s">
        <v>33</v>
      </c>
    </row>
    <row r="49" spans="1:1" hidden="1" x14ac:dyDescent="0.4">
      <c r="A49" s="23" t="s">
        <v>37</v>
      </c>
    </row>
    <row r="50" spans="1:1" ht="18.75" hidden="1" customHeight="1" x14ac:dyDescent="0.4"/>
    <row r="51" spans="1:1" ht="18.75" hidden="1" customHeight="1" x14ac:dyDescent="0.4"/>
    <row r="52" spans="1:1" ht="18.75" hidden="1" customHeight="1" x14ac:dyDescent="0.4"/>
    <row r="53" spans="1:1" ht="18.75" hidden="1" customHeight="1" x14ac:dyDescent="0.4"/>
    <row r="54" spans="1:1" ht="18.75" hidden="1" customHeight="1" x14ac:dyDescent="0.4"/>
  </sheetData>
  <sheetProtection formatCells="0" formatColumns="0" formatRows="0" insertColumns="0" insertRows="0" insertHyperlinks="0" autoFilter="0"/>
  <mergeCells count="5">
    <mergeCell ref="A2:I2"/>
    <mergeCell ref="A4:A5"/>
    <mergeCell ref="B4:B5"/>
    <mergeCell ref="C4:C5"/>
    <mergeCell ref="D4:D5"/>
  </mergeCells>
  <phoneticPr fontId="2"/>
  <dataValidations count="2">
    <dataValidation type="list" allowBlank="1" showInputMessage="1" showErrorMessage="1" sqref="C7:C10">
      <formula1>$A$21:$A$24</formula1>
    </dataValidation>
    <dataValidation type="list" allowBlank="1" showInputMessage="1" showErrorMessage="1" sqref="B7:B10 B11:C11">
      <formula1>$A$26:$A$49</formula1>
    </dataValidation>
  </dataValidation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所要額調書（ロボット）</vt:lpstr>
      <vt:lpstr>所要額調書（ＩＣＴ）</vt:lpstr>
      <vt:lpstr>精算額調書（ロボット）</vt:lpstr>
      <vt:lpstr>精算額調書（ＩＣＴ）</vt:lpstr>
      <vt:lpstr>'所要額調書（ＩＣＴ）'!Print_Area</vt:lpstr>
      <vt:lpstr>'所要額調書（ロボット）'!Print_Area</vt:lpstr>
      <vt:lpstr>'精算額調書（ＩＣＴ）'!Print_Area</vt:lpstr>
      <vt:lpstr>'精算額調書（ロボット）'!Print_Area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2024-07-09T02:43:03Z</cp:lastPrinted>
  <dcterms:created xsi:type="dcterms:W3CDTF">2023-06-23T02:26:09Z</dcterms:created>
  <dcterms:modified xsi:type="dcterms:W3CDTF">2024-10-21T04:44:44Z</dcterms:modified>
</cp:coreProperties>
</file>