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inet.pref.yamagata.jp\redirect\sugimotok\Desktop\"/>
    </mc:Choice>
  </mc:AlternateContent>
  <bookViews>
    <workbookView xWindow="0" yWindow="0" windowWidth="19200" windowHeight="8145" tabRatio="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CO32" i="10"/>
  <c r="CO33" i="10" s="1"/>
  <c r="CO34" i="10" s="1"/>
  <c r="CO35" i="10" s="1"/>
  <c r="CO36" i="10" s="1"/>
  <c r="CO37" i="10" s="1"/>
  <c r="CO38" i="10" s="1"/>
  <c r="CO39" i="10" s="1"/>
  <c r="CO40" i="10" s="1"/>
  <c r="CO41" i="10" s="1"/>
  <c r="BW32" i="10"/>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<sst xmlns="http://schemas.openxmlformats.org/spreadsheetml/2006/main" count="1015" uniqueCount="580">
  <si>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</si>
  <si>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</si>
  <si>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</si>
  <si>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</si>
  <si>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</si>
  <si>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</si>
  <si>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</si>
  <si>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</si>
  <si>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</si>
  <si>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</si>
  <si>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</si>
  <si>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</si>
  <si>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</si>
  <si>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</si>
  <si>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</si>
  <si>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</si>
  <si>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</si>
  <si>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</si>
  <si>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</si>
  <si>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</si>
  <si>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</si>
  <si>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</si>
  <si>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</si>
  <si>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</si>
  <si>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</si>
  <si>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</si>
  <si>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</si>
  <si>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</si>
  <si>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</si>
  <si>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</si>
  <si>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</si>
  <si>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</si>
  <si>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</si>
  <si>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</si>
  <si>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</si>
  <si>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</si>
  <si>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</si>
  <si>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</si>
  <si>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</si>
  <si>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</si>
  <si>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</si>
  <si>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</si>
  <si>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</si>
  <si>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</si>
  <si>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</si>
  <si>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</si>
  <si>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</si>
  <si>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</si>
  <si>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</si>
  <si>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</si>
  <si>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</si>
  <si>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</si>
  <si>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</si>
  <si>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</si>
  <si>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</si>
  <si>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</si>
  <si>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</si>
  <si>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</si>
  <si>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</si>
  <si>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</si>
  <si>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</si>
  <si>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</si>
  <si>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</si>
  <si>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</si>
  <si>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</si>
  <si>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</si>
  <si>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</si>
  <si>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</si>
  <si>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</si>
  <si>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</si>
  <si>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</si>
  <si>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</si>
  <si>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</si>
  <si>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</si>
  <si>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</si>
  <si>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</si>
  <si>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</si>
  <si>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</si>
  <si>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</si>
  <si>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</si>
  <si>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</si>
  <si>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</si>
  <si>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</si>
  <si>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</si>
  <si>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</si>
  <si>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</si>
  <si>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</si>
  <si>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</si>
  <si>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</si>
  <si>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</si>
  <si>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</si>
  <si>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</si>
  <si>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</si>
  <si>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</si>
  <si>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</si>
  <si>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</si>
  <si>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</si>
  <si>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</si>
  <si>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</si>
  <si>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</si>
  <si>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</si>
  <si>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</si>
  <si>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</si>
  <si>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</si>
  <si>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</si>
  <si>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</si>
  <si>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</si>
  <si>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</si>
  <si>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</si>
  <si>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</si>
  <si>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</si>
  <si>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</si>
  <si>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</si>
  <si>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</si>
  <si>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</si>
  <si>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</si>
  <si>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</si>
  <si>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</si>
  <si>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</si>
  <si>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</si>
  <si>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</si>
  <si>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</si>
  <si>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</si>
  <si>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</si>
  <si>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</si>
  <si>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</si>
  <si>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</si>
  <si>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</si>
  <si>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</si>
  <si>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</si>
  <si>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</si>
  <si>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</si>
  <si>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</si>
  <si>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</si>
  <si>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</si>
  <si>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</si>
  <si>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</si>
  <si>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</si>
  <si>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</si>
  <si>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</si>
  <si>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</si>
  <si>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病院事業会計</t>
    <phoneticPr fontId="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</si>
  <si>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</si>
  <si>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</si>
  <si>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</si>
  <si>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</si>
  <si>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</si>
  <si>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</si>
  <si>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</si>
  <si>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</si>
  <si>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</si>
  <si>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</si>
  <si>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</si>
  <si>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</si>
  <si>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</si>
  <si>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</si>
  <si>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</si>
  <si>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</si>
  <si>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</si>
  <si>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</si>
  <si>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</si>
  <si>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</si>
  <si>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</si>
  <si>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</si>
  <si>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</si>
  <si>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</si>
  <si>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</si>
  <si>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</si>
  <si>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</si>
  <si>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</si>
  <si>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</si>
  <si>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</si>
  <si>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</si>
  <si>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</si>
  <si>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</si>
  <si>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</si>
  <si>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</si>
  <si>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</si>
  <si>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</si>
  <si>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</si>
  <si>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</si>
  <si>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</si>
  <si>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</si>
  <si>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山形県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</si>
  <si>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</si>
  <si>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</si>
  <si>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</si>
  <si>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</si>
  <si>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</si>
  <si>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</si>
  <si>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</si>
  <si>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</si>
  <si>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</si>
  <si>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</si>
  <si>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</si>
  <si>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</si>
  <si>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</si>
  <si>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</si>
  <si>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</si>
  <si>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</si>
  <si>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</si>
  <si>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</si>
  <si>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</si>
  <si>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</si>
  <si>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</si>
  <si>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</si>
  <si>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</si>
  <si>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</si>
  <si>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</si>
  <si>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</si>
  <si>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</si>
  <si>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</si>
  <si>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</si>
  <si>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</si>
  <si>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</si>
  <si>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</si>
  <si>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</si>
  <si>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</si>
  <si>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</si>
  <si>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</si>
  <si>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</si>
  <si>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</si>
  <si>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</si>
  <si>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</si>
  <si>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</si>
  <si>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</si>
  <si>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</si>
  <si>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</si>
  <si>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</si>
  <si>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</si>
  <si>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</si>
  <si>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</si>
  <si>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</si>
  <si>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</si>
  <si>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</si>
  <si>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</si>
  <si>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</si>
  <si>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</si>
  <si>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</si>
  <si>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</si>
  <si>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</si>
  <si>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</si>
  <si>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</si>
  <si>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</si>
  <si>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</si>
  <si>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</si>
  <si>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</si>
  <si>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</si>
  <si>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</si>
  <si>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</si>
  <si>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</si>
  <si>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</si>
  <si>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</si>
  <si>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</si>
  <si>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</si>
  <si>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</si>
  <si>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</si>
  <si>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</si>
  <si>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</si>
  <si>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</si>
  <si>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</si>
  <si>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</si>
  <si>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</si>
  <si>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</si>
  <si>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</si>
  <si>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</si>
  <si>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</si>
  <si>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</si>
  <si>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</si>
  <si>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</si>
  <si>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</si>
  <si>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</si>
  <si>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</si>
  <si>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</si>
  <si>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</si>
  <si>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</si>
  <si>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</si>
  <si>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</si>
  <si>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</si>
  <si>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</si>
  <si>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</si>
  <si>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</si>
  <si>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</si>
  <si>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</si>
  <si>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</si>
  <si>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</si>
  <si>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</si>
  <si>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</si>
  <si>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</si>
  <si>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</si>
  <si>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</si>
  <si>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</si>
  <si>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</si>
  <si>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</si>
  <si>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</si>
  <si>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</si>
  <si>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</si>
  <si>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</si>
  <si>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</si>
  <si>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</si>
  <si>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</si>
  <si>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</si>
  <si>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</si>
  <si>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</si>
  <si>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</si>
  <si>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</si>
  <si>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</si>
  <si>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</si>
  <si>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</si>
  <si>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</si>
  <si>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</si>
  <si>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</si>
  <si>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</si>
  <si>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</si>
  <si>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</si>
  <si>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</si>
  <si>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</si>
  <si>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</si>
  <si>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</si>
  <si>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</si>
  <si>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</si>
  <si>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</si>
  <si>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</si>
  <si>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</si>
  <si>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</si>
  <si>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</si>
  <si>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</si>
  <si>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</si>
  <si>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</si>
  <si>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</si>
  <si>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</si>
  <si>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</si>
  <si>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</si>
  <si>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</si>
  <si>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</si>
  <si>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山形県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</si>
  <si>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</si>
  <si>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</si>
  <si>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</si>
  <si>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</si>
  <si>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</si>
  <si>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</si>
  <si>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</si>
  <si>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</si>
  <si>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</si>
  <si>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</si>
  <si>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</si>
  <si>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</si>
  <si>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</si>
  <si>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</si>
  <si>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</si>
  <si>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</si>
  <si>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</si>
  <si>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</si>
  <si>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</si>
  <si>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</si>
  <si>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</si>
  <si>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市町村振興資金特別会計</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</si>
  <si>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</si>
  <si>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</si>
  <si>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</si>
  <si>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</si>
  <si>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</si>
  <si>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</si>
  <si>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</si>
  <si>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</si>
  <si>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</si>
  <si>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</si>
  <si>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</si>
  <si>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</si>
  <si>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</si>
  <si>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</si>
  <si>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</si>
  <si>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</si>
  <si>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</si>
  <si>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</si>
  <si>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</si>
  <si>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法適用企業</t>
    <phoneticPr fontId="3"/>
  </si>
  <si>
    <t>流域下水道事業会計</t>
    <phoneticPr fontId="3"/>
  </si>
  <si>
    <t>電気事業会計</t>
    <phoneticPr fontId="3"/>
  </si>
  <si>
    <t>工業用水道事業会計</t>
    <phoneticPr fontId="3"/>
  </si>
  <si>
    <t>公営企業資産運用事業会計</t>
    <phoneticPr fontId="3"/>
  </si>
  <si>
    <t>水道用水供給事業会計</t>
    <phoneticPr fontId="3"/>
  </si>
  <si>
    <t>港湾整備事業特別会計</t>
    <phoneticPr fontId="3"/>
  </si>
  <si>
    <t>法非適用企業</t>
    <phoneticPr fontId="3"/>
  </si>
  <si>
    <t>土地取得事業特別会計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</si>
  <si>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</si>
  <si>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</si>
  <si>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</si>
  <si>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</si>
  <si>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</si>
  <si>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</si>
  <si>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</si>
  <si>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</si>
  <si>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</si>
  <si>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</si>
  <si>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</si>
  <si>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</si>
  <si>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</si>
  <si>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</si>
  <si>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</si>
  <si>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</si>
  <si>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</si>
  <si>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</si>
  <si>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</si>
  <si>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</si>
  <si>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</si>
  <si>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</si>
  <si>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</si>
  <si>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</si>
  <si>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</si>
  <si>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</si>
  <si>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</si>
  <si>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</si>
  <si>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</si>
  <si>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</si>
  <si>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</si>
  <si>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</si>
  <si>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</si>
  <si>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</si>
  <si>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</si>
  <si>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</si>
  <si>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</si>
  <si>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</si>
  <si>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</si>
  <si>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</si>
  <si>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</si>
  <si>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</si>
  <si>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</si>
  <si>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</si>
  <si>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</si>
  <si>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</si>
  <si>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</si>
  <si>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</si>
  <si>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</si>
  <si>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</si>
  <si>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</si>
  <si>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</si>
  <si>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</si>
  <si>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</si>
  <si>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</si>
  <si>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</si>
  <si>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</si>
  <si>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</si>
  <si>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</si>
  <si>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</si>
  <si>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</si>
  <si>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</si>
  <si>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</si>
  <si>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</si>
  <si>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</si>
  <si>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</si>
  <si>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</si>
  <si>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</si>
  <si>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</si>
  <si>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</si>
  <si>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</si>
  <si>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</si>
  <si>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</si>
  <si>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</si>
  <si>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</si>
  <si>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</si>
  <si>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</si>
  <si>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</si>
  <si>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</si>
  <si>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</si>
  <si>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</si>
  <si>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</si>
  <si>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</si>
  <si>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</si>
  <si>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</si>
  <si>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</si>
  <si>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</si>
  <si>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</si>
  <si>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</si>
  <si>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</si>
  <si>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</si>
  <si>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</si>
  <si>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</si>
  <si>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</si>
  <si>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</si>
  <si>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</si>
  <si>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</si>
  <si>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</si>
  <si>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</si>
  <si>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</si>
  <si>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</si>
  <si>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</si>
  <si>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</si>
  <si>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</si>
  <si>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</si>
  <si>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</si>
  <si>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</si>
  <si>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</si>
  <si>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</si>
  <si>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</si>
  <si>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</si>
  <si>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</si>
  <si>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</si>
  <si>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</si>
  <si>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</si>
  <si>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</si>
  <si>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</si>
  <si>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</si>
  <si>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</si>
  <si>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</si>
  <si>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</si>
  <si>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</si>
  <si>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</si>
  <si>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</si>
  <si>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</si>
  <si>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</si>
  <si>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</si>
  <si>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</si>
  <si>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</si>
  <si>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</si>
  <si>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</si>
  <si>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</si>
  <si>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0.54</t>
  </si>
  <si>
    <t>病院事業会計</t>
  </si>
  <si>
    <t>▲ 1.51</t>
  </si>
  <si>
    <t>▲ 1.33</t>
  </si>
  <si>
    <t>▲ 0.92</t>
  </si>
  <si>
    <t>▲ 0.62</t>
  </si>
  <si>
    <t>▲ 0.86</t>
  </si>
  <si>
    <t>電気事業会計</t>
  </si>
  <si>
    <t>水道用水供給事業会計</t>
  </si>
  <si>
    <t>一般会計</t>
  </si>
  <si>
    <t>公営企業資産運用事業会計</t>
  </si>
  <si>
    <t>工業用水道事業会計</t>
  </si>
  <si>
    <t>国民健康保険特別会計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</si>
  <si>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</si>
  <si>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</si>
  <si>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</si>
  <si>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</si>
  <si>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</si>
  <si>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</si>
  <si>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</si>
  <si>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</si>
  <si>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</si>
  <si>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置賜広域病院企業団</t>
    <rPh sb="0" eb="2">
      <t>オキタマ</t>
    </rPh>
    <rPh sb="2" eb="4">
      <t>コウイキ</t>
    </rPh>
    <rPh sb="4" eb="9">
      <t>ビョウインキギョウダン</t>
    </rPh>
    <phoneticPr fontId="2"/>
  </si>
  <si>
    <t>〇</t>
  </si>
  <si>
    <t>山形県公立大学法人</t>
  </si>
  <si>
    <t>（公財）やまがた教育振興財団</t>
    <rPh sb="1" eb="2">
      <t>コウ</t>
    </rPh>
    <rPh sb="2" eb="3">
      <t>ザイ</t>
    </rPh>
    <phoneticPr fontId="2"/>
  </si>
  <si>
    <t>（社）山形県私立学校振興基金協会</t>
    <rPh sb="1" eb="2">
      <t>シャ</t>
    </rPh>
    <phoneticPr fontId="2"/>
  </si>
  <si>
    <t>（公財）山形県国際交流協会</t>
    <rPh sb="1" eb="2">
      <t>コウ</t>
    </rPh>
    <rPh sb="2" eb="3">
      <t>ザイ</t>
    </rPh>
    <phoneticPr fontId="2"/>
  </si>
  <si>
    <t>山形空港ビル(株)</t>
    <rPh sb="6" eb="9">
      <t>カブ</t>
    </rPh>
    <phoneticPr fontId="2"/>
  </si>
  <si>
    <t>庄内空港ビル(株)</t>
    <rPh sb="0" eb="2">
      <t>ショウナイ</t>
    </rPh>
    <rPh sb="2" eb="4">
      <t>クウコウ</t>
    </rPh>
    <rPh sb="6" eb="9">
      <t>カブ</t>
    </rPh>
    <phoneticPr fontId="2"/>
  </si>
  <si>
    <t>（公財）山形県生活衛生営業指導センター</t>
    <rPh sb="1" eb="3">
      <t>コウザイ</t>
    </rPh>
    <rPh sb="4" eb="7">
      <t>ヤマガタケン</t>
    </rPh>
    <rPh sb="7" eb="9">
      <t>セイカツ</t>
    </rPh>
    <rPh sb="9" eb="11">
      <t>エイセイ</t>
    </rPh>
    <rPh sb="11" eb="13">
      <t>エイギョウ</t>
    </rPh>
    <rPh sb="13" eb="15">
      <t>シドウ</t>
    </rPh>
    <phoneticPr fontId="2"/>
  </si>
  <si>
    <t>（株）やまがた新電力</t>
    <rPh sb="0" eb="3">
      <t>カブ</t>
    </rPh>
    <rPh sb="7" eb="8">
      <t>シン</t>
    </rPh>
    <rPh sb="8" eb="10">
      <t>デンリョク</t>
    </rPh>
    <phoneticPr fontId="2"/>
  </si>
  <si>
    <t>（公財）山形県総合社会福祉基金</t>
    <rPh sb="1" eb="2">
      <t>コウ</t>
    </rPh>
    <rPh sb="2" eb="3">
      <t>ザイ</t>
    </rPh>
    <rPh sb="4" eb="7">
      <t>ヤマガタケン</t>
    </rPh>
    <rPh sb="7" eb="9">
      <t>ソウゴウ</t>
    </rPh>
    <rPh sb="9" eb="11">
      <t>シャカイ</t>
    </rPh>
    <rPh sb="11" eb="13">
      <t>フクシ</t>
    </rPh>
    <rPh sb="13" eb="15">
      <t>キキン</t>
    </rPh>
    <phoneticPr fontId="2"/>
  </si>
  <si>
    <t>（公財）山形県臓器移植推進機構</t>
    <rPh sb="1" eb="2">
      <t>コウ</t>
    </rPh>
    <rPh sb="2" eb="3">
      <t>ザイ</t>
    </rPh>
    <rPh sb="4" eb="7">
      <t>ヤマガタケン</t>
    </rPh>
    <rPh sb="7" eb="9">
      <t>ゾウキ</t>
    </rPh>
    <rPh sb="9" eb="11">
      <t>イショク</t>
    </rPh>
    <rPh sb="11" eb="13">
      <t>スイシン</t>
    </rPh>
    <rPh sb="13" eb="15">
      <t>キコウ</t>
    </rPh>
    <phoneticPr fontId="2"/>
  </si>
  <si>
    <t>公立大学法人山形県立保健医療大学</t>
    <rPh sb="0" eb="2">
      <t>コウリツ</t>
    </rPh>
    <rPh sb="2" eb="4">
      <t>ダイガク</t>
    </rPh>
    <rPh sb="4" eb="6">
      <t>ホウジン</t>
    </rPh>
    <rPh sb="6" eb="9">
      <t>ヤマガタケン</t>
    </rPh>
    <rPh sb="9" eb="10">
      <t>リツ</t>
    </rPh>
    <rPh sb="10" eb="12">
      <t>ホケン</t>
    </rPh>
    <rPh sb="12" eb="14">
      <t>イリョウ</t>
    </rPh>
    <rPh sb="14" eb="16">
      <t>ダイガク</t>
    </rPh>
    <phoneticPr fontId="2"/>
  </si>
  <si>
    <t>地方独立行政法人山形県・酒田市病院機構</t>
    <rPh sb="0" eb="2">
      <t>チホウ</t>
    </rPh>
    <rPh sb="2" eb="4">
      <t>ドクリツ</t>
    </rPh>
    <rPh sb="4" eb="6">
      <t>ギョウセイ</t>
    </rPh>
    <rPh sb="6" eb="8">
      <t>ホウジン</t>
    </rPh>
    <rPh sb="8" eb="11">
      <t>ヤマガタケン</t>
    </rPh>
    <rPh sb="12" eb="15">
      <t>サカタシ</t>
    </rPh>
    <rPh sb="15" eb="17">
      <t>ビョウイン</t>
    </rPh>
    <rPh sb="17" eb="19">
      <t>キコウ</t>
    </rPh>
    <phoneticPr fontId="2"/>
  </si>
  <si>
    <t>（公財）山形県企業振興公社</t>
    <rPh sb="1" eb="2">
      <t>コウ</t>
    </rPh>
    <rPh sb="2" eb="3">
      <t>ザイ</t>
    </rPh>
    <rPh sb="4" eb="7">
      <t>ヤマガタケン</t>
    </rPh>
    <rPh sb="7" eb="9">
      <t>キギョウ</t>
    </rPh>
    <rPh sb="9" eb="11">
      <t>シンコウ</t>
    </rPh>
    <rPh sb="11" eb="13">
      <t>コウシャ</t>
    </rPh>
    <phoneticPr fontId="2"/>
  </si>
  <si>
    <t>（公財）山形大学産業研究所</t>
    <rPh sb="1" eb="2">
      <t>コウ</t>
    </rPh>
    <rPh sb="2" eb="3">
      <t>ザイ</t>
    </rPh>
    <rPh sb="4" eb="6">
      <t>ヤマガタ</t>
    </rPh>
    <rPh sb="6" eb="8">
      <t>ダイガク</t>
    </rPh>
    <rPh sb="8" eb="10">
      <t>サンギョウ</t>
    </rPh>
    <rPh sb="10" eb="13">
      <t>ケンキュウジョ</t>
    </rPh>
    <phoneticPr fontId="2"/>
  </si>
  <si>
    <t>（公財）山形県産業技術振興機構</t>
    <rPh sb="1" eb="2">
      <t>コウ</t>
    </rPh>
    <rPh sb="2" eb="3">
      <t>ザイ</t>
    </rPh>
    <rPh sb="4" eb="7">
      <t>ヤマガタケン</t>
    </rPh>
    <rPh sb="7" eb="9">
      <t>サンギョウ</t>
    </rPh>
    <rPh sb="9" eb="11">
      <t>ギジュツ</t>
    </rPh>
    <rPh sb="11" eb="13">
      <t>シンコウ</t>
    </rPh>
    <rPh sb="13" eb="15">
      <t>キコウ</t>
    </rPh>
    <phoneticPr fontId="2"/>
  </si>
  <si>
    <t>（公財）山形県生涯学習文化財団</t>
    <rPh sb="1" eb="2">
      <t>コウ</t>
    </rPh>
    <rPh sb="2" eb="3">
      <t>ザイ</t>
    </rPh>
    <rPh sb="4" eb="7">
      <t>ヤマガタケン</t>
    </rPh>
    <rPh sb="7" eb="9">
      <t>ショウガイ</t>
    </rPh>
    <rPh sb="9" eb="11">
      <t>ガクシュウ</t>
    </rPh>
    <rPh sb="11" eb="13">
      <t>ブンカ</t>
    </rPh>
    <rPh sb="13" eb="15">
      <t>ザイダン</t>
    </rPh>
    <phoneticPr fontId="2"/>
  </si>
  <si>
    <t>（公財）山形美術館</t>
    <rPh sb="1" eb="2">
      <t>コウ</t>
    </rPh>
    <rPh sb="2" eb="3">
      <t>ザイ</t>
    </rPh>
    <rPh sb="4" eb="6">
      <t>ヤマガタ</t>
    </rPh>
    <rPh sb="6" eb="9">
      <t>ビジュツカン</t>
    </rPh>
    <phoneticPr fontId="2"/>
  </si>
  <si>
    <t>（公財）山形県埋蔵文化財センター</t>
    <rPh sb="1" eb="2">
      <t>コウ</t>
    </rPh>
    <rPh sb="2" eb="3">
      <t>ザイ</t>
    </rPh>
    <rPh sb="4" eb="7">
      <t>ヤマガタケン</t>
    </rPh>
    <rPh sb="7" eb="9">
      <t>マイゾウ</t>
    </rPh>
    <rPh sb="9" eb="12">
      <t>ブンカザイ</t>
    </rPh>
    <phoneticPr fontId="2"/>
  </si>
  <si>
    <t>（株）モンテディオ山形</t>
    <rPh sb="0" eb="3">
      <t>カブ</t>
    </rPh>
    <rPh sb="9" eb="11">
      <t>ヤマガタ</t>
    </rPh>
    <phoneticPr fontId="2"/>
  </si>
  <si>
    <t>（公財）やまがた農業支援センター</t>
    <rPh sb="1" eb="2">
      <t>コウ</t>
    </rPh>
    <rPh sb="2" eb="3">
      <t>ザイ</t>
    </rPh>
    <rPh sb="8" eb="10">
      <t>ノウギョウ</t>
    </rPh>
    <rPh sb="10" eb="12">
      <t>シエン</t>
    </rPh>
    <phoneticPr fontId="2"/>
  </si>
  <si>
    <t>（公社）山形県青果物生産出荷安定基金協会</t>
    <rPh sb="1" eb="3">
      <t>コウシャ</t>
    </rPh>
    <rPh sb="4" eb="7">
      <t>ヤマガタケン</t>
    </rPh>
    <rPh sb="7" eb="10">
      <t>セイカブツ</t>
    </rPh>
    <rPh sb="10" eb="12">
      <t>セイサン</t>
    </rPh>
    <rPh sb="12" eb="14">
      <t>シュッカ</t>
    </rPh>
    <rPh sb="14" eb="16">
      <t>アンテイ</t>
    </rPh>
    <rPh sb="16" eb="18">
      <t>キキン</t>
    </rPh>
    <rPh sb="18" eb="20">
      <t>キョウカイ</t>
    </rPh>
    <phoneticPr fontId="2"/>
  </si>
  <si>
    <t>（公財）山形県水産振興協会</t>
    <rPh sb="1" eb="2">
      <t>コウ</t>
    </rPh>
    <rPh sb="2" eb="3">
      <t>ザイ</t>
    </rPh>
    <rPh sb="4" eb="7">
      <t>ヤマガタケン</t>
    </rPh>
    <rPh sb="7" eb="9">
      <t>スイサン</t>
    </rPh>
    <rPh sb="9" eb="11">
      <t>シンコウ</t>
    </rPh>
    <rPh sb="11" eb="13">
      <t>キョウカイ</t>
    </rPh>
    <phoneticPr fontId="2"/>
  </si>
  <si>
    <t>（一社）山形県系統豚普及センター</t>
    <rPh sb="1" eb="2">
      <t>イッ</t>
    </rPh>
    <rPh sb="2" eb="3">
      <t>シャ</t>
    </rPh>
    <rPh sb="4" eb="7">
      <t>ヤマガタケン</t>
    </rPh>
    <rPh sb="7" eb="9">
      <t>ケイトウ</t>
    </rPh>
    <rPh sb="9" eb="10">
      <t>ブタ</t>
    </rPh>
    <rPh sb="10" eb="12">
      <t>フキュウ</t>
    </rPh>
    <phoneticPr fontId="2"/>
  </si>
  <si>
    <t>（公社）山形県畜産協会</t>
    <rPh sb="1" eb="3">
      <t>コウシャ</t>
    </rPh>
    <rPh sb="4" eb="7">
      <t>ヤマガタケン</t>
    </rPh>
    <rPh sb="7" eb="9">
      <t>チクサン</t>
    </rPh>
    <rPh sb="9" eb="11">
      <t>キョウカイ</t>
    </rPh>
    <phoneticPr fontId="2"/>
  </si>
  <si>
    <t>（公財）やまがた森林と緑の推進機構（林業公社）</t>
    <rPh sb="1" eb="2">
      <t>コウ</t>
    </rPh>
    <rPh sb="2" eb="3">
      <t>ザイ</t>
    </rPh>
    <rPh sb="8" eb="10">
      <t>シンリン</t>
    </rPh>
    <rPh sb="11" eb="12">
      <t>ミドリ</t>
    </rPh>
    <rPh sb="13" eb="15">
      <t>スイシン</t>
    </rPh>
    <rPh sb="15" eb="17">
      <t>キコウ</t>
    </rPh>
    <rPh sb="18" eb="20">
      <t>リンギョウ</t>
    </rPh>
    <rPh sb="20" eb="22">
      <t>コウシャ</t>
    </rPh>
    <phoneticPr fontId="2"/>
  </si>
  <si>
    <t>（公財）山形県建設技術センター</t>
    <rPh sb="1" eb="2">
      <t>コウ</t>
    </rPh>
    <rPh sb="2" eb="3">
      <t>ザイ</t>
    </rPh>
    <rPh sb="4" eb="7">
      <t>ヤマガタケン</t>
    </rPh>
    <rPh sb="7" eb="9">
      <t>ケンセツ</t>
    </rPh>
    <rPh sb="9" eb="11">
      <t>ギジュツ</t>
    </rPh>
    <phoneticPr fontId="2"/>
  </si>
  <si>
    <t>特別法人山形県土地開発公社</t>
    <rPh sb="0" eb="2">
      <t>トクベツ</t>
    </rPh>
    <rPh sb="2" eb="4">
      <t>ホウジン</t>
    </rPh>
    <rPh sb="4" eb="7">
      <t>ヤマガタケン</t>
    </rPh>
    <rPh sb="7" eb="9">
      <t>トチ</t>
    </rPh>
    <rPh sb="9" eb="11">
      <t>カイハツ</t>
    </rPh>
    <rPh sb="11" eb="13">
      <t>コウシャ</t>
    </rPh>
    <phoneticPr fontId="2"/>
  </si>
  <si>
    <t>特別法人山形県道路公社</t>
    <rPh sb="0" eb="2">
      <t>トクベツ</t>
    </rPh>
    <rPh sb="2" eb="4">
      <t>ホウジン</t>
    </rPh>
    <rPh sb="4" eb="7">
      <t>ヤマガタケン</t>
    </rPh>
    <rPh sb="7" eb="9">
      <t>ドウロ</t>
    </rPh>
    <rPh sb="9" eb="11">
      <t>コウシャ</t>
    </rPh>
    <phoneticPr fontId="2"/>
  </si>
  <si>
    <t>特別法人山形県住宅供給公社</t>
    <rPh sb="0" eb="2">
      <t>トクベツ</t>
    </rPh>
    <rPh sb="2" eb="4">
      <t>ホウジン</t>
    </rPh>
    <rPh sb="4" eb="7">
      <t>ヤマガタケン</t>
    </rPh>
    <rPh sb="7" eb="9">
      <t>ジュウタク</t>
    </rPh>
    <rPh sb="9" eb="11">
      <t>キョウキュウ</t>
    </rPh>
    <rPh sb="11" eb="13">
      <t>コウシャ</t>
    </rPh>
    <phoneticPr fontId="2"/>
  </si>
  <si>
    <t>山形鉄道（株）</t>
    <rPh sb="0" eb="2">
      <t>ヤマガタ</t>
    </rPh>
    <rPh sb="2" eb="4">
      <t>テツドウ</t>
    </rPh>
    <rPh sb="4" eb="7">
      <t>カブ</t>
    </rPh>
    <phoneticPr fontId="2"/>
  </si>
  <si>
    <t>（公財）山形県スポーツ協会</t>
    <rPh sb="1" eb="2">
      <t>コウ</t>
    </rPh>
    <rPh sb="2" eb="3">
      <t>ザイ</t>
    </rPh>
    <rPh sb="4" eb="7">
      <t>ヤマガタケン</t>
    </rPh>
    <rPh sb="11" eb="13">
      <t>キョウカイ</t>
    </rPh>
    <phoneticPr fontId="2"/>
  </si>
  <si>
    <t>（公財）山形県暴力追放運動推進センター</t>
    <rPh sb="1" eb="2">
      <t>コウ</t>
    </rPh>
    <rPh sb="2" eb="3">
      <t>ザイ</t>
    </rPh>
    <rPh sb="4" eb="7">
      <t>ヤマガタケン</t>
    </rPh>
    <rPh sb="7" eb="9">
      <t>ボウリョク</t>
    </rPh>
    <rPh sb="9" eb="11">
      <t>ツイホウ</t>
    </rPh>
    <rPh sb="11" eb="13">
      <t>ウンドウ</t>
    </rPh>
    <rPh sb="13" eb="15">
      <t>スイシン</t>
    </rPh>
    <phoneticPr fontId="2"/>
  </si>
  <si>
    <t>県出資25%未満だが、財政支援あり</t>
  </si>
  <si>
    <t>地域医療介護総合確保基金</t>
    <rPh sb="0" eb="2">
      <t>チイキ</t>
    </rPh>
    <rPh sb="2" eb="4">
      <t>イリョウ</t>
    </rPh>
    <rPh sb="4" eb="6">
      <t>カイゴ</t>
    </rPh>
    <rPh sb="6" eb="8">
      <t>ソウゴウ</t>
    </rPh>
    <rPh sb="8" eb="10">
      <t>カクホ</t>
    </rPh>
    <rPh sb="10" eb="12">
      <t>キキン</t>
    </rPh>
    <phoneticPr fontId="2"/>
  </si>
  <si>
    <t>新型コロナウイルス感染症・物価高騰対応地方創生臨時基金</t>
    <rPh sb="0" eb="2">
      <t>シンガタ</t>
    </rPh>
    <rPh sb="9" eb="12">
      <t>カンセンショウ</t>
    </rPh>
    <rPh sb="13" eb="15">
      <t>ブッカ</t>
    </rPh>
    <rPh sb="15" eb="17">
      <t>コウトウ</t>
    </rPh>
    <rPh sb="17" eb="19">
      <t>タイオウ</t>
    </rPh>
    <rPh sb="19" eb="21">
      <t>チホウ</t>
    </rPh>
    <rPh sb="21" eb="23">
      <t>ソウセイ</t>
    </rPh>
    <rPh sb="23" eb="25">
      <t>リンジ</t>
    </rPh>
    <rPh sb="25" eb="27">
      <t>キキン</t>
    </rPh>
    <phoneticPr fontId="2"/>
  </si>
  <si>
    <t>県有施設整備基金</t>
    <rPh sb="0" eb="2">
      <t>ケンユウ</t>
    </rPh>
    <rPh sb="2" eb="4">
      <t>シセツ</t>
    </rPh>
    <rPh sb="4" eb="6">
      <t>セイビ</t>
    </rPh>
    <rPh sb="6" eb="8">
      <t>キキン</t>
    </rPh>
    <phoneticPr fontId="2"/>
  </si>
  <si>
    <t>高等学校奨学基金</t>
    <rPh sb="0" eb="2">
      <t>コウトウ</t>
    </rPh>
    <rPh sb="2" eb="4">
      <t>ガッコウ</t>
    </rPh>
    <rPh sb="4" eb="6">
      <t>ショウガク</t>
    </rPh>
    <rPh sb="6" eb="8">
      <t>キキン</t>
    </rPh>
    <phoneticPr fontId="2"/>
  </si>
  <si>
    <t>介護保険財政安定化基金</t>
    <rPh sb="0" eb="2">
      <t>カイゴ</t>
    </rPh>
    <rPh sb="2" eb="4">
      <t>ホケン</t>
    </rPh>
    <rPh sb="4" eb="6">
      <t>ザイセイ</t>
    </rPh>
    <rPh sb="6" eb="9">
      <t>アンテイカ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</si>
</sst>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EC34-44B3-A10F-6C0E679C4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100984</c:v>
                </c:pt>
                <c:pt idx="1">
                  <c:v>101089</c:v>
                </c:pt>
                <c:pt idx="2">
                  <c:v>105070</c:v>
                </c:pt>
                <c:pt idx="3">
                  <c:v>111487</c:v>
                </c:pt>
                <c:pt idx="4">
                  <c:v>121663</c:v>
                </c:pt>
              </c:numCache>
            </c:numRef>
          </c:val>
          <c:smooth val="0"/>
          <c:extLst>
            <c:ext xmlns:c16="http://schemas.microsoft.com/office/drawing/2014/chart" uri="{C3380CC4-5D6E-409C-BE32-E72D297353CC}">
              <c16:uniqueId val="{00000001-EC34-44B3-A10F-6C0E679C4C6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1.54</c:v>
                </c:pt>
                <c:pt idx="1">
                  <c:v>4.96</c:v>
                </c:pt>
                <c:pt idx="2">
                  <c:v>1.83</c:v>
                </c:pt>
                <c:pt idx="3">
                  <c:v>2.4900000000000002</c:v>
                </c:pt>
                <c:pt idx="4">
                  <c:v>1.86</c:v>
                </c:pt>
              </c:numCache>
            </c:numRef>
          </c:val>
          <c:extLst>
            <c:ext xmlns:c16="http://schemas.microsoft.com/office/drawing/2014/chart" uri="{C3380CC4-5D6E-409C-BE32-E72D297353CC}">
              <c16:uniqueId val="{00000000-3782-4E84-9969-30F60D158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c:v>
                </c:pt>
                <c:pt idx="1">
                  <c:v>3.78</c:v>
                </c:pt>
                <c:pt idx="2">
                  <c:v>5.98</c:v>
                </c:pt>
                <c:pt idx="3">
                  <c:v>6.95</c:v>
                </c:pt>
                <c:pt idx="4">
                  <c:v>8.17</c:v>
                </c:pt>
              </c:numCache>
            </c:numRef>
          </c:val>
          <c:extLst>
            <c:ext xmlns:c16="http://schemas.microsoft.com/office/drawing/2014/chart" uri="{C3380CC4-5D6E-409C-BE32-E72D297353CC}">
              <c16:uniqueId val="{00000001-3782-4E84-9969-30F60D15865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4.1900000000000004</c:v>
                </c:pt>
                <c:pt idx="2">
                  <c:v>-0.54</c:v>
                </c:pt>
                <c:pt idx="3">
                  <c:v>1.37</c:v>
                </c:pt>
                <c:pt idx="4">
                  <c:v>1.46</c:v>
                </c:pt>
              </c:numCache>
            </c:numRef>
          </c:val>
          <c:smooth val="0"/>
          <c:extLst>
            <c:ext xmlns:c16="http://schemas.microsoft.com/office/drawing/2014/chart" uri="{C3380CC4-5D6E-409C-BE32-E72D297353CC}">
              <c16:uniqueId val="{00000002-3782-4E84-9969-30F60D15865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3E8-47DC-A693-E3699A075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8-47DC-A693-E3699A075300}"/>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7.0000000000000007E-2</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2-A3E8-47DC-A693-E3699A07530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1.02</c:v>
                </c:pt>
                <c:pt idx="4">
                  <c:v>#N/A</c:v>
                </c:pt>
                <c:pt idx="5">
                  <c:v>1.06</c:v>
                </c:pt>
                <c:pt idx="6">
                  <c:v>#N/A</c:v>
                </c:pt>
                <c:pt idx="7">
                  <c:v>0.8</c:v>
                </c:pt>
                <c:pt idx="8">
                  <c:v>#N/A</c:v>
                </c:pt>
                <c:pt idx="9">
                  <c:v>0.16</c:v>
                </c:pt>
              </c:numCache>
            </c:numRef>
          </c:val>
          <c:extLst>
            <c:ext xmlns:c16="http://schemas.microsoft.com/office/drawing/2014/chart" uri="{C3380CC4-5D6E-409C-BE32-E72D297353CC}">
              <c16:uniqueId val="{00000003-A3E8-47DC-A693-E3699A075300}"/>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0.33</c:v>
                </c:pt>
                <c:pt idx="4">
                  <c:v>#N/A</c:v>
                </c:pt>
                <c:pt idx="5">
                  <c:v>0.36</c:v>
                </c:pt>
                <c:pt idx="6">
                  <c:v>#N/A</c:v>
                </c:pt>
                <c:pt idx="7">
                  <c:v>0.4</c:v>
                </c:pt>
                <c:pt idx="8">
                  <c:v>#N/A</c:v>
                </c:pt>
                <c:pt idx="9">
                  <c:v>0.43</c:v>
                </c:pt>
              </c:numCache>
            </c:numRef>
          </c:val>
          <c:extLst>
            <c:ext xmlns:c16="http://schemas.microsoft.com/office/drawing/2014/chart" uri="{C3380CC4-5D6E-409C-BE32-E72D297353CC}">
              <c16:uniqueId val="{00000004-A3E8-47DC-A693-E3699A075300}"/>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1.03</c:v>
                </c:pt>
                <c:pt idx="4">
                  <c:v>#N/A</c:v>
                </c:pt>
                <c:pt idx="5">
                  <c:v>0.9</c:v>
                </c:pt>
                <c:pt idx="6">
                  <c:v>#N/A</c:v>
                </c:pt>
                <c:pt idx="7">
                  <c:v>0.91</c:v>
                </c:pt>
                <c:pt idx="8">
                  <c:v>#N/A</c:v>
                </c:pt>
                <c:pt idx="9">
                  <c:v>0.88</c:v>
                </c:pt>
              </c:numCache>
            </c:numRef>
          </c:val>
          <c:extLst>
            <c:ext xmlns:c16="http://schemas.microsoft.com/office/drawing/2014/chart" uri="{C3380CC4-5D6E-409C-BE32-E72D297353CC}">
              <c16:uniqueId val="{00000005-A3E8-47DC-A693-E3699A0753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1.54</c:v>
                </c:pt>
                <c:pt idx="2">
                  <c:v>#N/A</c:v>
                </c:pt>
                <c:pt idx="3">
                  <c:v>4.95</c:v>
                </c:pt>
                <c:pt idx="4">
                  <c:v>#N/A</c:v>
                </c:pt>
                <c:pt idx="5">
                  <c:v>1.82</c:v>
                </c:pt>
                <c:pt idx="6">
                  <c:v>#N/A</c:v>
                </c:pt>
                <c:pt idx="7">
                  <c:v>2.48</c:v>
                </c:pt>
                <c:pt idx="8">
                  <c:v>#N/A</c:v>
                </c:pt>
                <c:pt idx="9">
                  <c:v>1.86</c:v>
                </c:pt>
              </c:numCache>
            </c:numRef>
          </c:val>
          <c:extLst>
            <c:ext xmlns:c16="http://schemas.microsoft.com/office/drawing/2014/chart" uri="{C3380CC4-5D6E-409C-BE32-E72D297353CC}">
              <c16:uniqueId val="{00000006-A3E8-47DC-A693-E3699A075300}"/>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6.04</c:v>
                </c:pt>
                <c:pt idx="2">
                  <c:v>#N/A</c:v>
                </c:pt>
                <c:pt idx="3">
                  <c:v>6.54</c:v>
                </c:pt>
                <c:pt idx="4">
                  <c:v>#N/A</c:v>
                </c:pt>
                <c:pt idx="5">
                  <c:v>5.82</c:v>
                </c:pt>
                <c:pt idx="6">
                  <c:v>#N/A</c:v>
                </c:pt>
                <c:pt idx="7">
                  <c:v>5.5</c:v>
                </c:pt>
                <c:pt idx="8">
                  <c:v>#N/A</c:v>
                </c:pt>
                <c:pt idx="9">
                  <c:v>4.97</c:v>
                </c:pt>
              </c:numCache>
            </c:numRef>
          </c:val>
          <c:extLst>
            <c:ext xmlns:c16="http://schemas.microsoft.com/office/drawing/2014/chart" uri="{C3380CC4-5D6E-409C-BE32-E72D297353CC}">
              <c16:uniqueId val="{00000007-A3E8-47DC-A693-E3699A07530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5.01</c:v>
                </c:pt>
                <c:pt idx="4">
                  <c:v>#N/A</c:v>
                </c:pt>
                <c:pt idx="5">
                  <c:v>4.74</c:v>
                </c:pt>
                <c:pt idx="6">
                  <c:v>#N/A</c:v>
                </c:pt>
                <c:pt idx="7">
                  <c:v>5.5</c:v>
                </c:pt>
                <c:pt idx="8">
                  <c:v>#N/A</c:v>
                </c:pt>
                <c:pt idx="9">
                  <c:v>6.34</c:v>
                </c:pt>
              </c:numCache>
            </c:numRef>
          </c:val>
          <c:extLst>
            <c:ext xmlns:c16="http://schemas.microsoft.com/office/drawing/2014/chart" uri="{C3380CC4-5D6E-409C-BE32-E72D297353CC}">
              <c16:uniqueId val="{00000008-A3E8-47DC-A693-E3699A07530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1.51</c:v>
                </c:pt>
                <c:pt idx="1">
                  <c:v>#N/A</c:v>
                </c:pt>
                <c:pt idx="2">
                  <c:v>1.33</c:v>
                </c:pt>
                <c:pt idx="3">
                  <c:v>#N/A</c:v>
                </c:pt>
                <c:pt idx="4">
                  <c:v>0.92</c:v>
                </c:pt>
                <c:pt idx="5">
                  <c:v>#N/A</c:v>
                </c:pt>
                <c:pt idx="6">
                  <c:v>0.62</c:v>
                </c:pt>
                <c:pt idx="7">
                  <c:v>#N/A</c:v>
                </c:pt>
                <c:pt idx="8">
                  <c:v>0.86</c:v>
                </c:pt>
                <c:pt idx="9">
                  <c:v>#N/A</c:v>
                </c:pt>
              </c:numCache>
            </c:numRef>
          </c:val>
          <c:extLst>
            <c:ext xmlns:c16="http://schemas.microsoft.com/office/drawing/2014/chart" uri="{C3380CC4-5D6E-409C-BE32-E72D297353CC}">
              <c16:uniqueId val="{00000009-A3E8-47DC-A693-E3699A07530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63526</c:v>
                </c:pt>
                <c:pt idx="5">
                  <c:v>58960</c:v>
                </c:pt>
                <c:pt idx="8">
                  <c:v>56746</c:v>
                </c:pt>
                <c:pt idx="11">
                  <c:v>55199</c:v>
                </c:pt>
                <c:pt idx="14">
                  <c:v>55765</c:v>
                </c:pt>
              </c:numCache>
            </c:numRef>
          </c:val>
          <c:extLst>
            <c:ext xmlns:c16="http://schemas.microsoft.com/office/drawing/2014/chart" uri="{C3380CC4-5D6E-409C-BE32-E72D297353CC}">
              <c16:uniqueId val="{00000000-9661-4D70-87C9-34B98C6915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11</c:v>
                </c:pt>
                <c:pt idx="3">
                  <c:v>11</c:v>
                </c:pt>
                <c:pt idx="6">
                  <c:v>27</c:v>
                </c:pt>
                <c:pt idx="9">
                  <c:v>33</c:v>
                </c:pt>
                <c:pt idx="12">
                  <c:v>54</c:v>
                </c:pt>
              </c:numCache>
            </c:numRef>
          </c:val>
          <c:extLst>
            <c:ext xmlns:c16="http://schemas.microsoft.com/office/drawing/2014/chart" uri="{C3380CC4-5D6E-409C-BE32-E72D297353CC}">
              <c16:uniqueId val="{00000001-9661-4D70-87C9-34B98C6915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159</c:v>
                </c:pt>
                <c:pt idx="3">
                  <c:v>158</c:v>
                </c:pt>
                <c:pt idx="6">
                  <c:v>345</c:v>
                </c:pt>
                <c:pt idx="9">
                  <c:v>343</c:v>
                </c:pt>
                <c:pt idx="12">
                  <c:v>338</c:v>
                </c:pt>
              </c:numCache>
            </c:numRef>
          </c:val>
          <c:extLst>
            <c:ext xmlns:c16="http://schemas.microsoft.com/office/drawing/2014/chart" uri="{C3380CC4-5D6E-409C-BE32-E72D297353CC}">
              <c16:uniqueId val="{00000002-9661-4D70-87C9-34B98C6915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940</c:v>
                </c:pt>
                <c:pt idx="3">
                  <c:v>653</c:v>
                </c:pt>
                <c:pt idx="6">
                  <c:v>633</c:v>
                </c:pt>
                <c:pt idx="9">
                  <c:v>644</c:v>
                </c:pt>
                <c:pt idx="12">
                  <c:v>791</c:v>
                </c:pt>
              </c:numCache>
            </c:numRef>
          </c:val>
          <c:extLst>
            <c:ext xmlns:c16="http://schemas.microsoft.com/office/drawing/2014/chart" uri="{C3380CC4-5D6E-409C-BE32-E72D297353CC}">
              <c16:uniqueId val="{00000003-9661-4D70-87C9-34B98C6915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2544</c:v>
                </c:pt>
                <c:pt idx="3">
                  <c:v>2607</c:v>
                </c:pt>
                <c:pt idx="6">
                  <c:v>2676</c:v>
                </c:pt>
                <c:pt idx="9">
                  <c:v>2678</c:v>
                </c:pt>
                <c:pt idx="12">
                  <c:v>2807</c:v>
                </c:pt>
              </c:numCache>
            </c:numRef>
          </c:val>
          <c:extLst>
            <c:ext xmlns:c16="http://schemas.microsoft.com/office/drawing/2014/chart" uri="{C3380CC4-5D6E-409C-BE32-E72D297353CC}">
              <c16:uniqueId val="{00000004-9661-4D70-87C9-34B98C6915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1-4D70-87C9-34B98C6915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61-4D70-87C9-34B98C6915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91144</c:v>
                </c:pt>
                <c:pt idx="3">
                  <c:v>87900</c:v>
                </c:pt>
                <c:pt idx="6">
                  <c:v>88221</c:v>
                </c:pt>
                <c:pt idx="9">
                  <c:v>86801</c:v>
                </c:pt>
                <c:pt idx="12">
                  <c:v>89348</c:v>
                </c:pt>
              </c:numCache>
            </c:numRef>
          </c:val>
          <c:extLst>
            <c:ext xmlns:c16="http://schemas.microsoft.com/office/drawing/2014/chart" uri="{C3380CC4-5D6E-409C-BE32-E72D297353CC}">
              <c16:uniqueId val="{00000007-9661-4D70-87C9-34B98C69152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31272</c:v>
                </c:pt>
                <c:pt idx="2">
                  <c:v>#N/A</c:v>
                </c:pt>
                <c:pt idx="3">
                  <c:v>#N/A</c:v>
                </c:pt>
                <c:pt idx="4">
                  <c:v>32369</c:v>
                </c:pt>
                <c:pt idx="5">
                  <c:v>#N/A</c:v>
                </c:pt>
                <c:pt idx="6">
                  <c:v>#N/A</c:v>
                </c:pt>
                <c:pt idx="7">
                  <c:v>35156</c:v>
                </c:pt>
                <c:pt idx="8">
                  <c:v>#N/A</c:v>
                </c:pt>
                <c:pt idx="9">
                  <c:v>#N/A</c:v>
                </c:pt>
                <c:pt idx="10">
                  <c:v>35300</c:v>
                </c:pt>
                <c:pt idx="11">
                  <c:v>#N/A</c:v>
                </c:pt>
                <c:pt idx="12">
                  <c:v>#N/A</c:v>
                </c:pt>
                <c:pt idx="13">
                  <c:v>37573</c:v>
                </c:pt>
                <c:pt idx="14">
                  <c:v>#N/A</c:v>
                </c:pt>
              </c:numCache>
            </c:numRef>
          </c:val>
          <c:smooth val="0"/>
          <c:extLst>
            <c:ext xmlns:c16="http://schemas.microsoft.com/office/drawing/2014/chart" uri="{C3380CC4-5D6E-409C-BE32-E72D297353CC}">
              <c16:uniqueId val="{00000008-9661-4D70-87C9-34B98C69152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648468</c:v>
                </c:pt>
                <c:pt idx="5">
                  <c:v>659495</c:v>
                </c:pt>
                <c:pt idx="8">
                  <c:v>652812</c:v>
                </c:pt>
                <c:pt idx="11">
                  <c:v>642020</c:v>
                </c:pt>
                <c:pt idx="14">
                  <c:v>617890</c:v>
                </c:pt>
              </c:numCache>
            </c:numRef>
          </c:val>
          <c:extLst>
            <c:ext xmlns:c16="http://schemas.microsoft.com/office/drawing/2014/chart" uri="{C3380CC4-5D6E-409C-BE32-E72D297353CC}">
              <c16:uniqueId val="{00000000-AF0A-4378-BDFE-4A12364AA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14681</c:v>
                </c:pt>
                <c:pt idx="5">
                  <c:v>13299</c:v>
                </c:pt>
                <c:pt idx="8">
                  <c:v>11817</c:v>
                </c:pt>
                <c:pt idx="11">
                  <c:v>10231</c:v>
                </c:pt>
                <c:pt idx="14">
                  <c:v>9022</c:v>
                </c:pt>
              </c:numCache>
            </c:numRef>
          </c:val>
          <c:extLst>
            <c:ext xmlns:c16="http://schemas.microsoft.com/office/drawing/2014/chart" uri="{C3380CC4-5D6E-409C-BE32-E72D297353CC}">
              <c16:uniqueId val="{00000001-AF0A-4378-BDFE-4A12364AA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34354</c:v>
                </c:pt>
                <c:pt idx="5">
                  <c:v>39264</c:v>
                </c:pt>
                <c:pt idx="8">
                  <c:v>64077</c:v>
                </c:pt>
                <c:pt idx="11">
                  <c:v>62537</c:v>
                </c:pt>
                <c:pt idx="14">
                  <c:v>64041</c:v>
                </c:pt>
              </c:numCache>
            </c:numRef>
          </c:val>
          <c:extLst>
            <c:ext xmlns:c16="http://schemas.microsoft.com/office/drawing/2014/chart" uri="{C3380CC4-5D6E-409C-BE32-E72D297353CC}">
              <c16:uniqueId val="{00000002-AF0A-4378-BDFE-4A12364AA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A-4378-BDFE-4A12364AA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A-4378-BDFE-4A12364AA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8179</c:v>
                </c:pt>
                <c:pt idx="3">
                  <c:v>7832</c:v>
                </c:pt>
                <c:pt idx="6">
                  <c:v>7518</c:v>
                </c:pt>
                <c:pt idx="9">
                  <c:v>7331</c:v>
                </c:pt>
                <c:pt idx="12">
                  <c:v>6962</c:v>
                </c:pt>
              </c:numCache>
            </c:numRef>
          </c:val>
          <c:extLst>
            <c:ext xmlns:c16="http://schemas.microsoft.com/office/drawing/2014/chart" uri="{C3380CC4-5D6E-409C-BE32-E72D297353CC}">
              <c16:uniqueId val="{00000005-AF0A-4378-BDFE-4A12364AA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128380</c:v>
                </c:pt>
                <c:pt idx="3">
                  <c:v>123787</c:v>
                </c:pt>
                <c:pt idx="6">
                  <c:v>117771</c:v>
                </c:pt>
                <c:pt idx="9">
                  <c:v>111875</c:v>
                </c:pt>
                <c:pt idx="12">
                  <c:v>113100</c:v>
                </c:pt>
              </c:numCache>
            </c:numRef>
          </c:val>
          <c:extLst>
            <c:ext xmlns:c16="http://schemas.microsoft.com/office/drawing/2014/chart" uri="{C3380CC4-5D6E-409C-BE32-E72D297353CC}">
              <c16:uniqueId val="{00000006-AF0A-4378-BDFE-4A12364AA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6158</c:v>
                </c:pt>
                <c:pt idx="3">
                  <c:v>5043</c:v>
                </c:pt>
                <c:pt idx="6">
                  <c:v>4938</c:v>
                </c:pt>
                <c:pt idx="9">
                  <c:v>4542</c:v>
                </c:pt>
                <c:pt idx="12">
                  <c:v>4038</c:v>
                </c:pt>
              </c:numCache>
            </c:numRef>
          </c:val>
          <c:extLst>
            <c:ext xmlns:c16="http://schemas.microsoft.com/office/drawing/2014/chart" uri="{C3380CC4-5D6E-409C-BE32-E72D297353CC}">
              <c16:uniqueId val="{00000007-AF0A-4378-BDFE-4A12364AA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26996</c:v>
                </c:pt>
                <c:pt idx="3">
                  <c:v>24080</c:v>
                </c:pt>
                <c:pt idx="6">
                  <c:v>24724</c:v>
                </c:pt>
                <c:pt idx="9">
                  <c:v>28959</c:v>
                </c:pt>
                <c:pt idx="12">
                  <c:v>29582</c:v>
                </c:pt>
              </c:numCache>
            </c:numRef>
          </c:val>
          <c:extLst>
            <c:ext xmlns:c16="http://schemas.microsoft.com/office/drawing/2014/chart" uri="{C3380CC4-5D6E-409C-BE32-E72D297353CC}">
              <c16:uniqueId val="{00000008-AF0A-4378-BDFE-4A12364AA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c:v>
                </c:pt>
                <c:pt idx="3">
                  <c:v>773</c:v>
                </c:pt>
                <c:pt idx="6">
                  <c:v>677</c:v>
                </c:pt>
                <c:pt idx="9">
                  <c:v>594</c:v>
                </c:pt>
                <c:pt idx="12">
                  <c:v>516</c:v>
                </c:pt>
              </c:numCache>
            </c:numRef>
          </c:val>
          <c:extLst>
            <c:ext xmlns:c16="http://schemas.microsoft.com/office/drawing/2014/chart" uri="{C3380CC4-5D6E-409C-BE32-E72D297353CC}">
              <c16:uniqueId val="{00000009-AF0A-4378-BDFE-4A12364AA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1176310</c:v>
                </c:pt>
                <c:pt idx="3">
                  <c:v>1184289</c:v>
                </c:pt>
                <c:pt idx="6">
                  <c:v>1180413</c:v>
                </c:pt>
                <c:pt idx="9">
                  <c:v>1164637</c:v>
                </c:pt>
                <c:pt idx="12">
                  <c:v>1146909</c:v>
                </c:pt>
              </c:numCache>
            </c:numRef>
          </c:val>
          <c:extLst>
            <c:ext xmlns:c16="http://schemas.microsoft.com/office/drawing/2014/chart" uri="{C3380CC4-5D6E-409C-BE32-E72D297353CC}">
              <c16:uniqueId val="{0000000A-AF0A-4378-BDFE-4A12364AA0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649421</c:v>
                </c:pt>
                <c:pt idx="2">
                  <c:v>#N/A</c:v>
                </c:pt>
                <c:pt idx="3">
                  <c:v>#N/A</c:v>
                </c:pt>
                <c:pt idx="4">
                  <c:v>633747</c:v>
                </c:pt>
                <c:pt idx="5">
                  <c:v>#N/A</c:v>
                </c:pt>
                <c:pt idx="6">
                  <c:v>#N/A</c:v>
                </c:pt>
                <c:pt idx="7">
                  <c:v>607334</c:v>
                </c:pt>
                <c:pt idx="8">
                  <c:v>#N/A</c:v>
                </c:pt>
                <c:pt idx="9">
                  <c:v>#N/A</c:v>
                </c:pt>
                <c:pt idx="10">
                  <c:v>603150</c:v>
                </c:pt>
                <c:pt idx="11">
                  <c:v>#N/A</c:v>
                </c:pt>
                <c:pt idx="12">
                  <c:v>#N/A</c:v>
                </c:pt>
                <c:pt idx="13">
                  <c:v>610155</c:v>
                </c:pt>
                <c:pt idx="14">
                  <c:v>#N/A</c:v>
                </c:pt>
              </c:numCache>
            </c:numRef>
          </c:val>
          <c:smooth val="0"/>
          <c:extLst>
            <c:ext xmlns:c16="http://schemas.microsoft.com/office/drawing/2014/chart" uri="{C3380CC4-5D6E-409C-BE32-E72D297353CC}">
              <c16:uniqueId val="{0000000B-AF0A-4378-BDFE-4A12364AA0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20390</c:v>
                </c:pt>
                <c:pt idx="1">
                  <c:v>22926</c:v>
                </c:pt>
                <c:pt idx="2">
                  <c:v>26976</c:v>
                </c:pt>
              </c:numCache>
            </c:numRef>
          </c:val>
          <c:extLst>
            <c:ext xmlns:c16="http://schemas.microsoft.com/office/drawing/2014/chart" uri="{C3380CC4-5D6E-409C-BE32-E72D297353CC}">
              <c16:uniqueId val="{00000000-CBA8-4CC6-A171-D7036122F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22806</c:v>
                </c:pt>
                <c:pt idx="1">
                  <c:v>18910</c:v>
                </c:pt>
                <c:pt idx="2">
                  <c:v>18910</c:v>
                </c:pt>
              </c:numCache>
            </c:numRef>
          </c:val>
          <c:extLst>
            <c:ext xmlns:c16="http://schemas.microsoft.com/office/drawing/2014/chart" uri="{C3380CC4-5D6E-409C-BE32-E72D297353CC}">
              <c16:uniqueId val="{00000001-CBA8-4CC6-A171-D7036122F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28976</c:v>
                </c:pt>
                <c:pt idx="1">
                  <c:v>27997</c:v>
                </c:pt>
                <c:pt idx="2">
                  <c:v>24834</c:v>
                </c:pt>
              </c:numCache>
            </c:numRef>
          </c:val>
          <c:extLst>
            <c:ext xmlns:c16="http://schemas.microsoft.com/office/drawing/2014/chart" uri="{C3380CC4-5D6E-409C-BE32-E72D297353CC}">
              <c16:uniqueId val="{00000002-CBA8-4CC6-A171-D7036122F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堅調な企業業績による法人関係税の増加等に伴い、基準財政収入額が微増し、財政力指数は前年度と同値になった。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39</xdr:row>
      <xdr:rowOff>126093</xdr:rowOff>
    </xdr:to>
    <xdr:cxnSp macro="">
      <xdr:nvCxnSpPr>
        <xdr:cNvPr id="75" name="直線コネクタ 74"/>
        <xdr:cNvCxnSpPr/>
      </xdr:nvCxnSpPr>
      <xdr:spPr>
        <a:xfrm>
          <a:off x="2336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125185</xdr:rowOff>
    </xdr:to>
    <xdr:cxnSp macro="">
      <xdr:nvCxnSpPr>
        <xdr:cNvPr id="78" name="直線コネクタ 77"/>
        <xdr:cNvCxnSpPr/>
      </xdr:nvCxnSpPr>
      <xdr:spPr>
        <a:xfrm flipV="1">
          <a:off x="1447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令和５年度は、前年度から比率が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ポイント改善し、グループ内平均値を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定年延長に伴う退職金の減による人件費の減等に伴い、分子である経常経費充当一般財源が減少したことに加え、地方税や普通交付税の増等により分母である経常一般財源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64</xdr:row>
      <xdr:rowOff>63500</xdr:rowOff>
    </xdr:to>
    <xdr:cxnSp macro="">
      <xdr:nvCxnSpPr>
        <xdr:cNvPr id="132" name="直線コネクタ 131"/>
        <xdr:cNvCxnSpPr/>
      </xdr:nvCxnSpPr>
      <xdr:spPr>
        <a:xfrm flipV="1">
          <a:off x="4114800" y="10691585"/>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17434</xdr:rowOff>
    </xdr:from>
    <xdr:ext cx="762000" cy="259045"/>
    <xdr:sp macro="" textlink="">
      <xdr:nvSpPr>
        <xdr:cNvPr id="133" name="財政構造の弾力性平均値テキスト"/>
        <xdr:cNvSpPr txBox="1"/>
      </xdr:nvSpPr>
      <xdr:spPr>
        <a:xfrm>
          <a:off x="5041900" y="1064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64</xdr:row>
      <xdr:rowOff>63500</xdr:rowOff>
    </xdr:to>
    <xdr:cxnSp macro="">
      <xdr:nvCxnSpPr>
        <xdr:cNvPr id="135" name="直線コネクタ 134"/>
        <xdr:cNvCxnSpPr/>
      </xdr:nvCxnSpPr>
      <xdr:spPr>
        <a:xfrm>
          <a:off x="3225800" y="10053865"/>
          <a:ext cx="889000" cy="9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64</xdr:row>
      <xdr:rowOff>80735</xdr:rowOff>
    </xdr:to>
    <xdr:cxnSp macro="">
      <xdr:nvCxnSpPr>
        <xdr:cNvPr id="138" name="直線コネクタ 137"/>
        <xdr:cNvCxnSpPr/>
      </xdr:nvCxnSpPr>
      <xdr:spPr>
        <a:xfrm flipV="1">
          <a:off x="2336800" y="10053865"/>
          <a:ext cx="889000" cy="9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80735</xdr:rowOff>
    </xdr:from>
    <xdr:to>
      <xdr:col>11</xdr:col>
      <xdr:colOff>31750</xdr:colOff>
      <xdr:row>65</xdr:row>
      <xdr:rowOff>116115</xdr:rowOff>
    </xdr:to>
    <xdr:cxnSp macro="">
      <xdr:nvCxnSpPr>
        <xdr:cNvPr id="141" name="直線コネクタ 140"/>
        <xdr:cNvCxnSpPr/>
      </xdr:nvCxnSpPr>
      <xdr:spPr>
        <a:xfrm flipV="1">
          <a:off x="1447800" y="110535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5" name="テキスト ボックス 144"/>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1" name="楕円 150"/>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2"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5" name="楕円 154"/>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145342</xdr:rowOff>
    </xdr:from>
    <xdr:ext cx="762000" cy="259045"/>
    <xdr:sp macro="" textlink="">
      <xdr:nvSpPr>
        <xdr:cNvPr id="156" name="テキスト ボックス 155"/>
        <xdr:cNvSpPr txBox="1"/>
      </xdr:nvSpPr>
      <xdr:spPr>
        <a:xfrm>
          <a:off x="28448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57" name="楕円 156"/>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141712</xdr:rowOff>
    </xdr:from>
    <xdr:ext cx="762000" cy="259045"/>
    <xdr:sp macro="" textlink="">
      <xdr:nvSpPr>
        <xdr:cNvPr id="158" name="テキスト ボックス 157"/>
        <xdr:cNvSpPr txBox="1"/>
      </xdr:nvSpPr>
      <xdr:spPr>
        <a:xfrm>
          <a:off x="1955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59" name="楕円 158"/>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5642</xdr:rowOff>
    </xdr:from>
    <xdr:ext cx="762000" cy="259045"/>
    <xdr:sp macro="" textlink="">
      <xdr:nvSpPr>
        <xdr:cNvPr id="160" name="テキスト ボックス 159"/>
        <xdr:cNvSpPr txBox="1"/>
      </xdr:nvSpPr>
      <xdr:spPr>
        <a:xfrm>
          <a:off x="1066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関連物件費が増加したが、令和５年度は新型コロナウイルス感染症の５類移行に伴いコロナ関連物件費が減少したほか、定年引上げに伴い人件費（退職金）が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人口１人当たりの決算額は、継続的にグループ内平均値を上回っている。この要因としては、人件費がグループ内平均を上回っていることや、道路除雪費等が多額なこと等がある。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今後も知事部局一般会計職員の定員管理や事務事業の見直し・改善等について、これまでの取組みを後退させず、効率化に努めるなど、たゆむことなく行財政改革に取り組み、財政の健全化に努めていく。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116367</xdr:rowOff>
    </xdr:from>
    <xdr:to>
      <xdr:col>23</xdr:col>
      <xdr:colOff>133350</xdr:colOff>
      <xdr:row>87</xdr:row>
      <xdr:rowOff>68535</xdr:rowOff>
    </xdr:to>
    <xdr:cxnSp macro="">
      <xdr:nvCxnSpPr>
        <xdr:cNvPr id="193" name="直線コネクタ 192"/>
        <xdr:cNvCxnSpPr/>
      </xdr:nvCxnSpPr>
      <xdr:spPr>
        <a:xfrm flipV="1">
          <a:off x="4114800" y="14689617"/>
          <a:ext cx="838200" cy="29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170478</xdr:rowOff>
    </xdr:from>
    <xdr:to>
      <xdr:col>19</xdr:col>
      <xdr:colOff>133350</xdr:colOff>
      <xdr:row>87</xdr:row>
      <xdr:rowOff>68535</xdr:rowOff>
    </xdr:to>
    <xdr:cxnSp macro="">
      <xdr:nvCxnSpPr>
        <xdr:cNvPr id="196" name="直線コネクタ 195"/>
        <xdr:cNvCxnSpPr/>
      </xdr:nvCxnSpPr>
      <xdr:spPr>
        <a:xfrm>
          <a:off x="3225800" y="14743728"/>
          <a:ext cx="889000" cy="2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170478</xdr:rowOff>
    </xdr:from>
    <xdr:to>
      <xdr:col>15</xdr:col>
      <xdr:colOff>82550</xdr:colOff>
      <xdr:row>86</xdr:row>
      <xdr:rowOff>34479</xdr:rowOff>
    </xdr:to>
    <xdr:cxnSp macro="">
      <xdr:nvCxnSpPr>
        <xdr:cNvPr id="199" name="直線コネクタ 198"/>
        <xdr:cNvCxnSpPr/>
      </xdr:nvCxnSpPr>
      <xdr:spPr>
        <a:xfrm flipV="1">
          <a:off x="2336800" y="14743728"/>
          <a:ext cx="8890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76839</xdr:rowOff>
    </xdr:from>
    <xdr:to>
      <xdr:col>11</xdr:col>
      <xdr:colOff>31750</xdr:colOff>
      <xdr:row>86</xdr:row>
      <xdr:rowOff>34479</xdr:rowOff>
    </xdr:to>
    <xdr:cxnSp macro="">
      <xdr:nvCxnSpPr>
        <xdr:cNvPr id="202" name="直線コネクタ 201"/>
        <xdr:cNvCxnSpPr/>
      </xdr:nvCxnSpPr>
      <xdr:spPr>
        <a:xfrm>
          <a:off x="1447800" y="14478639"/>
          <a:ext cx="889000" cy="3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65567</xdr:rowOff>
    </xdr:from>
    <xdr:to>
      <xdr:col>23</xdr:col>
      <xdr:colOff>184150</xdr:colOff>
      <xdr:row>85</xdr:row>
      <xdr:rowOff>167167</xdr:rowOff>
    </xdr:to>
    <xdr:sp macro="" textlink="">
      <xdr:nvSpPr>
        <xdr:cNvPr id="212" name="楕円 211"/>
        <xdr:cNvSpPr/>
      </xdr:nvSpPr>
      <xdr:spPr>
        <a:xfrm>
          <a:off x="4902200" y="14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37644</xdr:rowOff>
    </xdr:from>
    <xdr:ext cx="762000" cy="259045"/>
    <xdr:sp macro="" textlink="">
      <xdr:nvSpPr>
        <xdr:cNvPr id="213" name="人件費・物件費等の状況該当値テキスト"/>
        <xdr:cNvSpPr txBox="1"/>
      </xdr:nvSpPr>
      <xdr:spPr>
        <a:xfrm>
          <a:off x="5041900" y="146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17735</xdr:rowOff>
    </xdr:from>
    <xdr:to>
      <xdr:col>19</xdr:col>
      <xdr:colOff>184150</xdr:colOff>
      <xdr:row>87</xdr:row>
      <xdr:rowOff>119335</xdr:rowOff>
    </xdr:to>
    <xdr:sp macro="" textlink="">
      <xdr:nvSpPr>
        <xdr:cNvPr id="214" name="楕円 213"/>
        <xdr:cNvSpPr/>
      </xdr:nvSpPr>
      <xdr:spPr>
        <a:xfrm>
          <a:off x="4064000" y="149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104112</xdr:rowOff>
    </xdr:from>
    <xdr:ext cx="736600" cy="259045"/>
    <xdr:sp macro="" textlink="">
      <xdr:nvSpPr>
        <xdr:cNvPr id="215" name="テキスト ボックス 214"/>
        <xdr:cNvSpPr txBox="1"/>
      </xdr:nvSpPr>
      <xdr:spPr>
        <a:xfrm>
          <a:off x="3733800" y="1502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119678</xdr:rowOff>
    </xdr:from>
    <xdr:to>
      <xdr:col>15</xdr:col>
      <xdr:colOff>133350</xdr:colOff>
      <xdr:row>86</xdr:row>
      <xdr:rowOff>49828</xdr:rowOff>
    </xdr:to>
    <xdr:sp macro="" textlink="">
      <xdr:nvSpPr>
        <xdr:cNvPr id="216" name="楕円 215"/>
        <xdr:cNvSpPr/>
      </xdr:nvSpPr>
      <xdr:spPr>
        <a:xfrm>
          <a:off x="3175000" y="146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34605</xdr:rowOff>
    </xdr:from>
    <xdr:ext cx="762000" cy="259045"/>
    <xdr:sp macro="" textlink="">
      <xdr:nvSpPr>
        <xdr:cNvPr id="217" name="テキスト ボックス 216"/>
        <xdr:cNvSpPr txBox="1"/>
      </xdr:nvSpPr>
      <xdr:spPr>
        <a:xfrm>
          <a:off x="2844800" y="147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155129</xdr:rowOff>
    </xdr:from>
    <xdr:to>
      <xdr:col>11</xdr:col>
      <xdr:colOff>82550</xdr:colOff>
      <xdr:row>86</xdr:row>
      <xdr:rowOff>85279</xdr:rowOff>
    </xdr:to>
    <xdr:sp macro="" textlink="">
      <xdr:nvSpPr>
        <xdr:cNvPr id="218" name="楕円 217"/>
        <xdr:cNvSpPr/>
      </xdr:nvSpPr>
      <xdr:spPr>
        <a:xfrm>
          <a:off x="2286000" y="147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70056</xdr:rowOff>
    </xdr:from>
    <xdr:ext cx="762000" cy="259045"/>
    <xdr:sp macro="" textlink="">
      <xdr:nvSpPr>
        <xdr:cNvPr id="219" name="テキスト ボックス 218"/>
        <xdr:cNvSpPr txBox="1"/>
      </xdr:nvSpPr>
      <xdr:spPr>
        <a:xfrm>
          <a:off x="1955800" y="148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26039</xdr:rowOff>
    </xdr:from>
    <xdr:to>
      <xdr:col>7</xdr:col>
      <xdr:colOff>31750</xdr:colOff>
      <xdr:row>84</xdr:row>
      <xdr:rowOff>127639</xdr:rowOff>
    </xdr:to>
    <xdr:sp macro="" textlink="">
      <xdr:nvSpPr>
        <xdr:cNvPr id="220" name="楕円 219"/>
        <xdr:cNvSpPr/>
      </xdr:nvSpPr>
      <xdr:spPr>
        <a:xfrm>
          <a:off x="1397000" y="144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112416</xdr:rowOff>
    </xdr:from>
    <xdr:ext cx="762000" cy="259045"/>
    <xdr:sp macro="" textlink="">
      <xdr:nvSpPr>
        <xdr:cNvPr id="221" name="テキスト ボックス 220"/>
        <xdr:cNvSpPr txBox="1"/>
      </xdr:nvSpPr>
      <xdr:spPr>
        <a:xfrm>
          <a:off x="1066800" y="14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近年ラスパイレス指数に大きな変動はないところ。</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持続可能な財政基盤を確立するため、引き続き、人事委員会勧告を尊重しながら適正な給与管理に努めていく。</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5" name="直線コネクタ 254"/>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58" name="直線コネクタ 257"/>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68943</xdr:rowOff>
    </xdr:to>
    <xdr:cxnSp macro="">
      <xdr:nvCxnSpPr>
        <xdr:cNvPr id="264" name="直線コネクタ 263"/>
        <xdr:cNvCxnSpPr/>
      </xdr:nvCxnSpPr>
      <xdr:spPr>
        <a:xfrm>
          <a:off x="13512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持続可能な財政基盤の確立のため、これまでの行財政改革の取組みを後退させることなく、引き続き簡素で効率的な組織機構の実現に向けて不断の見直しを行う。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このため、県が業務を行っている各分野において、民間活力の活用を検討しながら、行政サービス提供主体の多様化等による組織機構の構造的な見直しを推進していく。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一方、人口減少対策や災害対応、本県を取り巻く新たな行政課題についても的確に対応していく必要がある。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なお、教育委員会、警察本部の特に配慮を要する教育、治安などの分野の現場機能に係るものについては、別途、適正な定員管理に取り組むものとする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89842</xdr:rowOff>
    </xdr:from>
    <xdr:to>
      <xdr:col>81</xdr:col>
      <xdr:colOff>44450</xdr:colOff>
      <xdr:row>64</xdr:row>
      <xdr:rowOff>120427</xdr:rowOff>
    </xdr:to>
    <xdr:cxnSp macro="">
      <xdr:nvCxnSpPr>
        <xdr:cNvPr id="316" name="直線コネクタ 315"/>
        <xdr:cNvCxnSpPr/>
      </xdr:nvCxnSpPr>
      <xdr:spPr>
        <a:xfrm>
          <a:off x="16179800" y="11062642"/>
          <a:ext cx="838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80713</xdr:rowOff>
    </xdr:from>
    <xdr:to>
      <xdr:col>77</xdr:col>
      <xdr:colOff>44450</xdr:colOff>
      <xdr:row>64</xdr:row>
      <xdr:rowOff>89842</xdr:rowOff>
    </xdr:to>
    <xdr:cxnSp macro="">
      <xdr:nvCxnSpPr>
        <xdr:cNvPr id="319" name="直線コネクタ 318"/>
        <xdr:cNvCxnSpPr/>
      </xdr:nvCxnSpPr>
      <xdr:spPr>
        <a:xfrm>
          <a:off x="15290800" y="11053513"/>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42407</xdr:rowOff>
    </xdr:from>
    <xdr:to>
      <xdr:col>72</xdr:col>
      <xdr:colOff>203200</xdr:colOff>
      <xdr:row>64</xdr:row>
      <xdr:rowOff>80713</xdr:rowOff>
    </xdr:to>
    <xdr:cxnSp macro="">
      <xdr:nvCxnSpPr>
        <xdr:cNvPr id="322" name="直線コネクタ 321"/>
        <xdr:cNvCxnSpPr/>
      </xdr:nvCxnSpPr>
      <xdr:spPr>
        <a:xfrm>
          <a:off x="14401800" y="11015207"/>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95800</xdr:rowOff>
    </xdr:from>
    <xdr:to>
      <xdr:col>68</xdr:col>
      <xdr:colOff>152400</xdr:colOff>
      <xdr:row>64</xdr:row>
      <xdr:rowOff>42407</xdr:rowOff>
    </xdr:to>
    <xdr:cxnSp macro="">
      <xdr:nvCxnSpPr>
        <xdr:cNvPr id="325" name="直線コネクタ 324"/>
        <xdr:cNvCxnSpPr/>
      </xdr:nvCxnSpPr>
      <xdr:spPr>
        <a:xfrm>
          <a:off x="13512800" y="10897150"/>
          <a:ext cx="8890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69627</xdr:rowOff>
    </xdr:from>
    <xdr:to>
      <xdr:col>81</xdr:col>
      <xdr:colOff>95250</xdr:colOff>
      <xdr:row>64</xdr:row>
      <xdr:rowOff>171227</xdr:rowOff>
    </xdr:to>
    <xdr:sp macro="" textlink="">
      <xdr:nvSpPr>
        <xdr:cNvPr id="335" name="楕円 334"/>
        <xdr:cNvSpPr/>
      </xdr:nvSpPr>
      <xdr:spPr>
        <a:xfrm>
          <a:off x="16967200" y="110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41704</xdr:rowOff>
    </xdr:from>
    <xdr:ext cx="762000" cy="259045"/>
    <xdr:sp macro="" textlink="">
      <xdr:nvSpPr>
        <xdr:cNvPr id="336" name="定員管理の状況該当値テキスト"/>
        <xdr:cNvSpPr txBox="1"/>
      </xdr:nvSpPr>
      <xdr:spPr>
        <a:xfrm>
          <a:off x="17106900" y="110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39042</xdr:rowOff>
    </xdr:from>
    <xdr:to>
      <xdr:col>77</xdr:col>
      <xdr:colOff>95250</xdr:colOff>
      <xdr:row>64</xdr:row>
      <xdr:rowOff>140642</xdr:rowOff>
    </xdr:to>
    <xdr:sp macro="" textlink="">
      <xdr:nvSpPr>
        <xdr:cNvPr id="337" name="楕円 336"/>
        <xdr:cNvSpPr/>
      </xdr:nvSpPr>
      <xdr:spPr>
        <a:xfrm>
          <a:off x="16129000" y="110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125419</xdr:rowOff>
    </xdr:from>
    <xdr:ext cx="736600" cy="259045"/>
    <xdr:sp macro="" textlink="">
      <xdr:nvSpPr>
        <xdr:cNvPr id="338" name="テキスト ボックス 337"/>
        <xdr:cNvSpPr txBox="1"/>
      </xdr:nvSpPr>
      <xdr:spPr>
        <a:xfrm>
          <a:off x="15798800" y="1109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29913</xdr:rowOff>
    </xdr:from>
    <xdr:to>
      <xdr:col>73</xdr:col>
      <xdr:colOff>44450</xdr:colOff>
      <xdr:row>64</xdr:row>
      <xdr:rowOff>131513</xdr:rowOff>
    </xdr:to>
    <xdr:sp macro="" textlink="">
      <xdr:nvSpPr>
        <xdr:cNvPr id="339" name="楕円 338"/>
        <xdr:cNvSpPr/>
      </xdr:nvSpPr>
      <xdr:spPr>
        <a:xfrm>
          <a:off x="15240000" y="110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141690</xdr:rowOff>
    </xdr:from>
    <xdr:ext cx="762000" cy="259045"/>
    <xdr:sp macro="" textlink="">
      <xdr:nvSpPr>
        <xdr:cNvPr id="340" name="テキスト ボックス 339"/>
        <xdr:cNvSpPr txBox="1"/>
      </xdr:nvSpPr>
      <xdr:spPr>
        <a:xfrm>
          <a:off x="14909800" y="107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163057</xdr:rowOff>
    </xdr:from>
    <xdr:to>
      <xdr:col>68</xdr:col>
      <xdr:colOff>203200</xdr:colOff>
      <xdr:row>64</xdr:row>
      <xdr:rowOff>93207</xdr:rowOff>
    </xdr:to>
    <xdr:sp macro="" textlink="">
      <xdr:nvSpPr>
        <xdr:cNvPr id="341" name="楕円 340"/>
        <xdr:cNvSpPr/>
      </xdr:nvSpPr>
      <xdr:spPr>
        <a:xfrm>
          <a:off x="14351000" y="10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103384</xdr:rowOff>
    </xdr:from>
    <xdr:ext cx="762000" cy="259045"/>
    <xdr:sp macro="" textlink="">
      <xdr:nvSpPr>
        <xdr:cNvPr id="342" name="テキスト ボックス 341"/>
        <xdr:cNvSpPr txBox="1"/>
      </xdr:nvSpPr>
      <xdr:spPr>
        <a:xfrm>
          <a:off x="14020800" y="10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45000</xdr:rowOff>
    </xdr:from>
    <xdr:to>
      <xdr:col>64</xdr:col>
      <xdr:colOff>152400</xdr:colOff>
      <xdr:row>63</xdr:row>
      <xdr:rowOff>146600</xdr:rowOff>
    </xdr:to>
    <xdr:sp macro="" textlink="">
      <xdr:nvSpPr>
        <xdr:cNvPr id="343" name="楕円 342"/>
        <xdr:cNvSpPr/>
      </xdr:nvSpPr>
      <xdr:spPr>
        <a:xfrm>
          <a:off x="13462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156777</xdr:rowOff>
    </xdr:from>
    <xdr:ext cx="762000" cy="259045"/>
    <xdr:sp macro="" textlink="">
      <xdr:nvSpPr>
        <xdr:cNvPr id="344" name="テキスト ボックス 343"/>
        <xdr:cNvSpPr txBox="1"/>
      </xdr:nvSpPr>
      <xdr:spPr>
        <a:xfrm>
          <a:off x="13131800" y="106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令和５年度については、一般単独事業債に係る元利償還金の増等により、前年度と比較して、実質公債費比率は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今後も県債発行の抑制に努めるとともに、公債費平準化等の取組みを通じて、実質公債費比率の上昇を抑える。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41</xdr:row>
      <xdr:rowOff>116417</xdr:rowOff>
    </xdr:to>
    <xdr:cxnSp macro="">
      <xdr:nvCxnSpPr>
        <xdr:cNvPr id="377" name="直線コネクタ 376"/>
        <xdr:cNvCxnSpPr/>
      </xdr:nvCxnSpPr>
      <xdr:spPr>
        <a:xfrm>
          <a:off x="16179800" y="70453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15875</xdr:rowOff>
    </xdr:to>
    <xdr:cxnSp macro="">
      <xdr:nvCxnSpPr>
        <xdr:cNvPr id="380" name="直線コネクタ 379"/>
        <xdr:cNvCxnSpPr/>
      </xdr:nvCxnSpPr>
      <xdr:spPr>
        <a:xfrm>
          <a:off x="15290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106892</xdr:rowOff>
    </xdr:from>
    <xdr:to>
      <xdr:col>72</xdr:col>
      <xdr:colOff>203200</xdr:colOff>
      <xdr:row>40</xdr:row>
      <xdr:rowOff>127000</xdr:rowOff>
    </xdr:to>
    <xdr:cxnSp macro="">
      <xdr:nvCxnSpPr>
        <xdr:cNvPr id="383" name="直線コネクタ 382"/>
        <xdr:cNvCxnSpPr/>
      </xdr:nvCxnSpPr>
      <xdr:spPr>
        <a:xfrm>
          <a:off x="14401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106892</xdr:rowOff>
    </xdr:to>
    <xdr:cxnSp macro="">
      <xdr:nvCxnSpPr>
        <xdr:cNvPr id="386" name="直線コネクタ 385"/>
        <xdr:cNvCxnSpPr/>
      </xdr:nvCxnSpPr>
      <xdr:spPr>
        <a:xfrm>
          <a:off x="13512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6" name="楕円 395"/>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7"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398" name="楕円 397"/>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51452</xdr:rowOff>
    </xdr:from>
    <xdr:ext cx="736600" cy="259045"/>
    <xdr:sp macro="" textlink="">
      <xdr:nvSpPr>
        <xdr:cNvPr id="399" name="テキスト ボックス 398"/>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1" name="テキスト ボックス 40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02" name="楕円 401"/>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3" name="テキスト ボックス 402"/>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4" name="楕円 403"/>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5" name="テキスト ボックス 404"/>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令和５年度は、高等学校整備事業に係る一般単独事業債の発行等により交付税措置がない地方債現在高が増加したことなどにより比率が悪化した。</a:t>
          </a:r>
        </a:p>
        <a:p>
          <a:r>
            <a:rPr kumimoji="1" lang="ja-JP" altLang="en-US" sz="1100">
              <a:latin typeface="ＭＳ ゴシック" panose="020B0609070205080204" pitchFamily="49" charset="-128"/>
              <a:ea typeface="ＭＳ ゴシック" panose="020B0609070205080204" pitchFamily="49" charset="-128"/>
            </a:rPr>
            <a:t>　グループ内平均を上回って推移している主な要因として、交付税措置がない地方債現在高が多く、公営企業債等繰入見込額が多い一方で、充当可能基金が少ないことなどがあげられる。</a:t>
          </a:r>
        </a:p>
        <a:p>
          <a:r>
            <a:rPr kumimoji="1" lang="ja-JP" altLang="en-US" sz="1100">
              <a:latin typeface="ＭＳ ゴシック" panose="020B0609070205080204" pitchFamily="49" charset="-128"/>
              <a:ea typeface="ＭＳ ゴシック" panose="020B0609070205080204" pitchFamily="49" charset="-128"/>
            </a:rPr>
            <a:t>　引き続き、県債発行の抑制に努めること等により、今後も改善を図っていく。</a:t>
          </a:r>
        </a:p>
        <a:p>
          <a:endParaRPr kumimoji="1" lang="ja-JP" altLang="en-US"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69342</xdr:rowOff>
    </xdr:from>
    <xdr:to>
      <xdr:col>81</xdr:col>
      <xdr:colOff>44450</xdr:colOff>
      <xdr:row>20</xdr:row>
      <xdr:rowOff>75616</xdr:rowOff>
    </xdr:to>
    <xdr:cxnSp macro="">
      <xdr:nvCxnSpPr>
        <xdr:cNvPr id="435" name="直線コネクタ 434"/>
        <xdr:cNvCxnSpPr/>
      </xdr:nvCxnSpPr>
      <xdr:spPr>
        <a:xfrm>
          <a:off x="16179800" y="349834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42799</xdr:rowOff>
    </xdr:from>
    <xdr:to>
      <xdr:col>77</xdr:col>
      <xdr:colOff>44450</xdr:colOff>
      <xdr:row>20</xdr:row>
      <xdr:rowOff>69342</xdr:rowOff>
    </xdr:to>
    <xdr:cxnSp macro="">
      <xdr:nvCxnSpPr>
        <xdr:cNvPr id="438" name="直線コネクタ 437"/>
        <xdr:cNvCxnSpPr/>
      </xdr:nvCxnSpPr>
      <xdr:spPr>
        <a:xfrm>
          <a:off x="15290800" y="347179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42799</xdr:rowOff>
    </xdr:from>
    <xdr:to>
      <xdr:col>72</xdr:col>
      <xdr:colOff>203200</xdr:colOff>
      <xdr:row>20</xdr:row>
      <xdr:rowOff>156210</xdr:rowOff>
    </xdr:to>
    <xdr:cxnSp macro="">
      <xdr:nvCxnSpPr>
        <xdr:cNvPr id="441" name="直線コネクタ 440"/>
        <xdr:cNvCxnSpPr/>
      </xdr:nvCxnSpPr>
      <xdr:spPr>
        <a:xfrm flipV="1">
          <a:off x="14401800" y="347179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156210</xdr:rowOff>
    </xdr:from>
    <xdr:to>
      <xdr:col>68</xdr:col>
      <xdr:colOff>152400</xdr:colOff>
      <xdr:row>21</xdr:row>
      <xdr:rowOff>37846</xdr:rowOff>
    </xdr:to>
    <xdr:cxnSp macro="">
      <xdr:nvCxnSpPr>
        <xdr:cNvPr id="444" name="直線コネクタ 443"/>
        <xdr:cNvCxnSpPr/>
      </xdr:nvCxnSpPr>
      <xdr:spPr>
        <a:xfrm flipV="1">
          <a:off x="13512800" y="358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24816</xdr:rowOff>
    </xdr:from>
    <xdr:to>
      <xdr:col>81</xdr:col>
      <xdr:colOff>95250</xdr:colOff>
      <xdr:row>20</xdr:row>
      <xdr:rowOff>126416</xdr:rowOff>
    </xdr:to>
    <xdr:sp macro="" textlink="">
      <xdr:nvSpPr>
        <xdr:cNvPr id="454" name="楕円 453"/>
        <xdr:cNvSpPr/>
      </xdr:nvSpPr>
      <xdr:spPr>
        <a:xfrm>
          <a:off x="169672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92143</xdr:rowOff>
    </xdr:from>
    <xdr:ext cx="762000" cy="259045"/>
    <xdr:sp macro="" textlink="">
      <xdr:nvSpPr>
        <xdr:cNvPr id="455" name="将来負担の状況該当値テキスト"/>
        <xdr:cNvSpPr txBox="1"/>
      </xdr:nvSpPr>
      <xdr:spPr>
        <a:xfrm>
          <a:off x="17106900" y="33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18542</xdr:rowOff>
    </xdr:from>
    <xdr:to>
      <xdr:col>77</xdr:col>
      <xdr:colOff>95250</xdr:colOff>
      <xdr:row>20</xdr:row>
      <xdr:rowOff>120142</xdr:rowOff>
    </xdr:to>
    <xdr:sp macro="" textlink="">
      <xdr:nvSpPr>
        <xdr:cNvPr id="456" name="楕円 455"/>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104919</xdr:rowOff>
    </xdr:from>
    <xdr:ext cx="736600" cy="259045"/>
    <xdr:sp macro="" textlink="">
      <xdr:nvSpPr>
        <xdr:cNvPr id="457" name="テキスト ボックス 456"/>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163449</xdr:rowOff>
    </xdr:from>
    <xdr:to>
      <xdr:col>73</xdr:col>
      <xdr:colOff>44450</xdr:colOff>
      <xdr:row>20</xdr:row>
      <xdr:rowOff>93599</xdr:rowOff>
    </xdr:to>
    <xdr:sp macro="" textlink="">
      <xdr:nvSpPr>
        <xdr:cNvPr id="458" name="楕円 457"/>
        <xdr:cNvSpPr/>
      </xdr:nvSpPr>
      <xdr:spPr>
        <a:xfrm>
          <a:off x="15240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78376</xdr:rowOff>
    </xdr:from>
    <xdr:ext cx="762000" cy="259045"/>
    <xdr:sp macro="" textlink="">
      <xdr:nvSpPr>
        <xdr:cNvPr id="459" name="テキスト ボックス 458"/>
        <xdr:cNvSpPr txBox="1"/>
      </xdr:nvSpPr>
      <xdr:spPr>
        <a:xfrm>
          <a:off x="14909800" y="350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105410</xdr:rowOff>
    </xdr:from>
    <xdr:to>
      <xdr:col>68</xdr:col>
      <xdr:colOff>203200</xdr:colOff>
      <xdr:row>21</xdr:row>
      <xdr:rowOff>35560</xdr:rowOff>
    </xdr:to>
    <xdr:sp macro="" textlink="">
      <xdr:nvSpPr>
        <xdr:cNvPr id="460" name="楕円 459"/>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20337</xdr:rowOff>
    </xdr:from>
    <xdr:ext cx="762000" cy="259045"/>
    <xdr:sp macro="" textlink="">
      <xdr:nvSpPr>
        <xdr:cNvPr id="461" name="テキスト ボックス 460"/>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158496</xdr:rowOff>
    </xdr:from>
    <xdr:to>
      <xdr:col>64</xdr:col>
      <xdr:colOff>152400</xdr:colOff>
      <xdr:row>21</xdr:row>
      <xdr:rowOff>88646</xdr:rowOff>
    </xdr:to>
    <xdr:sp macro="" textlink="">
      <xdr:nvSpPr>
        <xdr:cNvPr id="462" name="楕円 461"/>
        <xdr:cNvSpPr/>
      </xdr:nvSpPr>
      <xdr:spPr>
        <a:xfrm>
          <a:off x="13462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73423</xdr:rowOff>
    </xdr:from>
    <xdr:ext cx="762000" cy="259045"/>
    <xdr:sp macro="" textlink="">
      <xdr:nvSpPr>
        <xdr:cNvPr id="463" name="テキスト ボックス 462"/>
        <xdr:cNvSpPr txBox="1"/>
      </xdr:nvSpPr>
      <xdr:spPr>
        <a:xfrm>
          <a:off x="13131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令和２年度は経常一般財源等が減少したものの、職員数の減等に伴う給料の減少等による人件費総額の減少により、前年度から改善している。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令和３年度は職員数の減等に伴う給料の減少等による人件費総額の減少に加え、地方交付税の増加等による経常一般財源等の増加により、前年度から改善している。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令和４年度は職員数の減等に伴う給料の減少等により人件費総額は減少したが、地方交付税や臨時財政対策債の減少等により経常一般財源等が減少したため、前年度から悪化している。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令和５年度は定年延長による退職手当の減少等により人件費総額が減少したことに加え、地方交付税の増加等による経常一般財源等の増加により、前年度より改善している。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また、本県の比率は他県平均と同程度の水準まで改善したものの、依然として高い数値となっている。これは、ラスパイレス指数が高いことが要因である。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38</xdr:row>
      <xdr:rowOff>45357</xdr:rowOff>
    </xdr:to>
    <xdr:cxnSp macro="">
      <xdr:nvCxnSpPr>
        <xdr:cNvPr id="67" name="直線コネクタ 66"/>
        <xdr:cNvCxnSpPr/>
      </xdr:nvCxnSpPr>
      <xdr:spPr>
        <a:xfrm flipV="1">
          <a:off x="3987800" y="60706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38</xdr:row>
      <xdr:rowOff>45357</xdr:rowOff>
    </xdr:to>
    <xdr:cxnSp macro="">
      <xdr:nvCxnSpPr>
        <xdr:cNvPr id="70" name="直線コネクタ 69"/>
        <xdr:cNvCxnSpPr/>
      </xdr:nvCxnSpPr>
      <xdr:spPr>
        <a:xfrm>
          <a:off x="3098800" y="61849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151493</xdr:rowOff>
    </xdr:to>
    <xdr:cxnSp macro="">
      <xdr:nvCxnSpPr>
        <xdr:cNvPr id="73" name="直線コネクタ 72"/>
        <xdr:cNvCxnSpPr/>
      </xdr:nvCxnSpPr>
      <xdr:spPr>
        <a:xfrm flipV="1">
          <a:off x="2209800" y="61849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39</xdr:row>
      <xdr:rowOff>4535</xdr:rowOff>
    </xdr:to>
    <xdr:cxnSp macro="">
      <xdr:nvCxnSpPr>
        <xdr:cNvPr id="76" name="直線コネクタ 75"/>
        <xdr:cNvCxnSpPr/>
      </xdr:nvCxnSpPr>
      <xdr:spPr>
        <a:xfrm flipV="1">
          <a:off x="1320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8" name="楕円 87"/>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80934</xdr:rowOff>
    </xdr:from>
    <xdr:ext cx="736600" cy="259045"/>
    <xdr:sp macro="" textlink="">
      <xdr:nvSpPr>
        <xdr:cNvPr id="89" name="テキスト ボックス 88"/>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0" name="楕円 89"/>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1" name="テキスト ボックス 90"/>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3" name="テキスト ボックス 92"/>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4" name="楕円 93"/>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40112</xdr:rowOff>
    </xdr:from>
    <xdr:ext cx="762000" cy="259045"/>
    <xdr:sp macro="" textlink="">
      <xdr:nvSpPr>
        <xdr:cNvPr id="95" name="テキスト ボックス 94"/>
        <xdr:cNvSpPr txBox="1"/>
      </xdr:nvSpPr>
      <xdr:spPr>
        <a:xfrm>
          <a:off x="939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地方交付税等の経常一般財源等の増減により、若干の上下動はあるものの、令和元年度以降はグループ内平均値を下回る傾向で推移している。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令和３年度は、地方交付税等の増加により経常一般財源等が増加し、県有施設の指定管理者制度の廃止による運営費の減等により物件費が減少したため、対前年度比で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令和４年度は、地方交付税や臨時財政対策債の減少等により経常一般財源等が減少し、電気料金の価格高騰等により物件費が増加したため、前年度比で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令和５年度は、地方交付税等の増加により経常一般財源等が増加した一方で、電気料金・重油の価格高騰等により物件費が増加したため、前年度比で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今後とも、継続して歳出の見直しに努め、一層の改善を図っていく。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69850</xdr:rowOff>
    </xdr:to>
    <xdr:cxnSp macro="">
      <xdr:nvCxnSpPr>
        <xdr:cNvPr id="126" name="直線コネクタ 125"/>
        <xdr:cNvCxnSpPr/>
      </xdr:nvCxnSpPr>
      <xdr:spPr>
        <a:xfrm>
          <a:off x="15671800" y="226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50800</xdr:rowOff>
    </xdr:from>
    <xdr:to>
      <xdr:col>78</xdr:col>
      <xdr:colOff>69850</xdr:colOff>
      <xdr:row>13</xdr:row>
      <xdr:rowOff>31750</xdr:rowOff>
    </xdr:to>
    <xdr:cxnSp macro="">
      <xdr:nvCxnSpPr>
        <xdr:cNvPr id="129" name="直線コネクタ 128"/>
        <xdr:cNvCxnSpPr/>
      </xdr:nvCxnSpPr>
      <xdr:spPr>
        <a:xfrm>
          <a:off x="14782800" y="210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50800</xdr:rowOff>
    </xdr:from>
    <xdr:to>
      <xdr:col>73</xdr:col>
      <xdr:colOff>180975</xdr:colOff>
      <xdr:row>12</xdr:row>
      <xdr:rowOff>165100</xdr:rowOff>
    </xdr:to>
    <xdr:cxnSp macro="">
      <xdr:nvCxnSpPr>
        <xdr:cNvPr id="132" name="直線コネクタ 131"/>
        <xdr:cNvCxnSpPr/>
      </xdr:nvCxnSpPr>
      <xdr:spPr>
        <a:xfrm flipV="1">
          <a:off x="13893800" y="210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107950</xdr:rowOff>
    </xdr:to>
    <xdr:cxnSp macro="">
      <xdr:nvCxnSpPr>
        <xdr:cNvPr id="135" name="直線コネクタ 134"/>
        <xdr:cNvCxnSpPr/>
      </xdr:nvCxnSpPr>
      <xdr:spPr>
        <a:xfrm flipV="1">
          <a:off x="13004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5" name="楕円 144"/>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6"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7" name="楕円 146"/>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8" name="テキスト ボックス 147"/>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0</xdr:rowOff>
    </xdr:from>
    <xdr:to>
      <xdr:col>74</xdr:col>
      <xdr:colOff>31750</xdr:colOff>
      <xdr:row>12</xdr:row>
      <xdr:rowOff>101600</xdr:rowOff>
    </xdr:to>
    <xdr:sp macro="" textlink="">
      <xdr:nvSpPr>
        <xdr:cNvPr id="149" name="楕円 148"/>
        <xdr:cNvSpPr/>
      </xdr:nvSpPr>
      <xdr:spPr>
        <a:xfrm>
          <a:off x="14732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111777</xdr:rowOff>
    </xdr:from>
    <xdr:ext cx="762000" cy="259045"/>
    <xdr:sp macro="" textlink="">
      <xdr:nvSpPr>
        <xdr:cNvPr id="150" name="テキスト ボックス 149"/>
        <xdr:cNvSpPr txBox="1"/>
      </xdr:nvSpPr>
      <xdr:spPr>
        <a:xfrm>
          <a:off x="14401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1" name="楕円 150"/>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2" name="テキスト ボックス 151"/>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3" name="楕円 152"/>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4" name="テキスト ボックス 153"/>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近年、グループ内平均値を下回り、比較的良好な水準で推移している。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要因としては、生活保護費に係る保護率がグループ内他団体と比較して低いこと等により、経常経費充当一般財源等が少額であることが挙げられる。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今後も社会保障関係経費の増加に伴う扶助費の増加が見込まれるが、引き続き効率的かつ適切な予算執行に努めていく。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161290</xdr:rowOff>
    </xdr:to>
    <xdr:cxnSp macro="">
      <xdr:nvCxnSpPr>
        <xdr:cNvPr id="183" name="直線コネクタ 182"/>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53</xdr:row>
      <xdr:rowOff>161290</xdr:rowOff>
    </xdr:to>
    <xdr:cxnSp macro="">
      <xdr:nvCxnSpPr>
        <xdr:cNvPr id="186" name="直線コネクタ 185"/>
        <xdr:cNvCxnSpPr/>
      </xdr:nvCxnSpPr>
      <xdr:spPr>
        <a:xfrm>
          <a:off x="3098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53</xdr:row>
      <xdr:rowOff>161290</xdr:rowOff>
    </xdr:to>
    <xdr:cxnSp macro="">
      <xdr:nvCxnSpPr>
        <xdr:cNvPr id="189" name="直線コネクタ 188"/>
        <xdr:cNvCxnSpPr/>
      </xdr:nvCxnSpPr>
      <xdr:spPr>
        <a:xfrm flipV="1">
          <a:off x="2209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35560</xdr:rowOff>
    </xdr:to>
    <xdr:cxnSp macro="">
      <xdr:nvCxnSpPr>
        <xdr:cNvPr id="192" name="直線コネクタ 191"/>
        <xdr:cNvCxnSpPr/>
      </xdr:nvCxnSpPr>
      <xdr:spPr>
        <a:xfrm flipV="1">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2" name="楕円 201"/>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3"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4" name="楕円 203"/>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5" name="テキスト ボックス 204"/>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6" name="楕円 205"/>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07" name="テキスト ボックス 206"/>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0" name="楕円 209"/>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1" name="テキスト ボックス 210"/>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例年、除雪に係る維持補修費がグループ内他団体と比較して多額であること等から、グループ内平均値を上回る傾向で推移している。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令和２、３年度に増加を続けていた除雪経費が令和４、５年度に減少に転じたものの、地方交付税の増加等により経常一般財源等が増加したため比率が低下した。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今後とも、所要経費は確保するとともに、計画的、効率的かつ効果的な予算の執行に努め、より一層の比率の改善を目指す。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58420</xdr:rowOff>
    </xdr:to>
    <xdr:cxnSp macro="">
      <xdr:nvCxnSpPr>
        <xdr:cNvPr id="240" name="直線コネクタ 239"/>
        <xdr:cNvCxnSpPr/>
      </xdr:nvCxnSpPr>
      <xdr:spPr>
        <a:xfrm flipV="1">
          <a:off x="15671800" y="10071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58420</xdr:rowOff>
    </xdr:to>
    <xdr:cxnSp macro="">
      <xdr:nvCxnSpPr>
        <xdr:cNvPr id="243" name="直線コネクタ 242"/>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46" name="直線コネクタ 245"/>
        <xdr:cNvCxnSpPr/>
      </xdr:nvCxnSpPr>
      <xdr:spPr>
        <a:xfrm>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1270</xdr:rowOff>
    </xdr:to>
    <xdr:cxnSp macro="">
      <xdr:nvCxnSpPr>
        <xdr:cNvPr id="249" name="直線コネクタ 248"/>
        <xdr:cNvCxnSpPr/>
      </xdr:nvCxnSpPr>
      <xdr:spPr>
        <a:xfrm>
          <a:off x="13004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9" name="楕円 258"/>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0"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1" name="楕円 260"/>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2" name="テキスト ボックス 261"/>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3" name="楕円 262"/>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4" name="テキスト ボックス 263"/>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66" name="テキスト ボックス 265"/>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令和元年度以降、グループ内平均値と同水準もしくはそれ以下で推移しており、令和５年度は後期高齢者医療給付事業費や介護・訓練等給付費等の増により比率が上昇した。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今後も、社会保障関係経費の自然増などによる比率の上昇が見込まれるが、補助費等に係る事務事業の見直し・改善や歳出の適正化等を推進し、比率の一層の改善を図っていく。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31750</xdr:rowOff>
    </xdr:to>
    <xdr:cxnSp macro="">
      <xdr:nvCxnSpPr>
        <xdr:cNvPr id="299" name="直線コネクタ 298"/>
        <xdr:cNvCxnSpPr/>
      </xdr:nvCxnSpPr>
      <xdr:spPr>
        <a:xfrm>
          <a:off x="15671800" y="610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165100</xdr:rowOff>
    </xdr:from>
    <xdr:to>
      <xdr:col>78</xdr:col>
      <xdr:colOff>69850</xdr:colOff>
      <xdr:row>35</xdr:row>
      <xdr:rowOff>107950</xdr:rowOff>
    </xdr:to>
    <xdr:cxnSp macro="">
      <xdr:nvCxnSpPr>
        <xdr:cNvPr id="302" name="直線コネクタ 301"/>
        <xdr:cNvCxnSpPr/>
      </xdr:nvCxnSpPr>
      <xdr:spPr>
        <a:xfrm>
          <a:off x="14782800" y="582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36</xdr:row>
      <xdr:rowOff>31750</xdr:rowOff>
    </xdr:to>
    <xdr:cxnSp macro="">
      <xdr:nvCxnSpPr>
        <xdr:cNvPr id="305" name="直線コネクタ 304"/>
        <xdr:cNvCxnSpPr/>
      </xdr:nvCxnSpPr>
      <xdr:spPr>
        <a:xfrm flipV="1">
          <a:off x="13893800" y="5822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31750</xdr:rowOff>
    </xdr:to>
    <xdr:cxnSp macro="">
      <xdr:nvCxnSpPr>
        <xdr:cNvPr id="308" name="直線コネクタ 307"/>
        <xdr:cNvCxnSpPr/>
      </xdr:nvCxnSpPr>
      <xdr:spPr>
        <a:xfrm>
          <a:off x="13004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8" name="楕円 317"/>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9" name="補助費等該当値テキスト"/>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0" name="楕円 319"/>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1" name="テキスト ボックス 320"/>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114300</xdr:rowOff>
    </xdr:from>
    <xdr:to>
      <xdr:col>74</xdr:col>
      <xdr:colOff>31750</xdr:colOff>
      <xdr:row>34</xdr:row>
      <xdr:rowOff>44450</xdr:rowOff>
    </xdr:to>
    <xdr:sp macro="" textlink="">
      <xdr:nvSpPr>
        <xdr:cNvPr id="322" name="楕円 321"/>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54627</xdr:rowOff>
    </xdr:from>
    <xdr:ext cx="762000" cy="259045"/>
    <xdr:sp macro="" textlink="">
      <xdr:nvSpPr>
        <xdr:cNvPr id="323" name="テキスト ボックス 322"/>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24" name="楕円 323"/>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5" name="テキスト ボックス 324"/>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楕円 325"/>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グループ内平均値を上回った。普通交付税の再算定にて「臨時財政対策債償還基金費」として配分されたものを臨時財政対策債の繰上償還に用いたことにより公債費が増加したため、令和４年度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持続可能な県政運営実現のため、「臨時財政対策債及び補正予算債等並びに災害復旧事業債を除いた県債残高」の縮減に努め、公債費負担の軽減を図り、自由度の高い県政運営の実現を目指していく。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44450</xdr:rowOff>
    </xdr:to>
    <xdr:cxnSp macro="">
      <xdr:nvCxnSpPr>
        <xdr:cNvPr id="358" name="直線コネクタ 357"/>
        <xdr:cNvCxnSpPr/>
      </xdr:nvCxnSpPr>
      <xdr:spPr>
        <a:xfrm>
          <a:off x="3987800" y="1380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120650</xdr:rowOff>
    </xdr:from>
    <xdr:to>
      <xdr:col>19</xdr:col>
      <xdr:colOff>187325</xdr:colOff>
      <xdr:row>80</xdr:row>
      <xdr:rowOff>88900</xdr:rowOff>
    </xdr:to>
    <xdr:cxnSp macro="">
      <xdr:nvCxnSpPr>
        <xdr:cNvPr id="361" name="直線コネクタ 360"/>
        <xdr:cNvCxnSpPr/>
      </xdr:nvCxnSpPr>
      <xdr:spPr>
        <a:xfrm>
          <a:off x="3098800" y="1366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80</xdr:row>
      <xdr:rowOff>165100</xdr:rowOff>
    </xdr:to>
    <xdr:cxnSp macro="">
      <xdr:nvCxnSpPr>
        <xdr:cNvPr id="364" name="直線コネクタ 363"/>
        <xdr:cNvCxnSpPr/>
      </xdr:nvCxnSpPr>
      <xdr:spPr>
        <a:xfrm flipV="1">
          <a:off x="2209800" y="1366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95250</xdr:rowOff>
    </xdr:to>
    <xdr:cxnSp macro="">
      <xdr:nvCxnSpPr>
        <xdr:cNvPr id="367" name="直線コネクタ 366"/>
        <xdr:cNvCxnSpPr/>
      </xdr:nvCxnSpPr>
      <xdr:spPr>
        <a:xfrm flipV="1">
          <a:off x="1320800" y="1388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165100</xdr:rowOff>
    </xdr:from>
    <xdr:to>
      <xdr:col>24</xdr:col>
      <xdr:colOff>76200</xdr:colOff>
      <xdr:row>81</xdr:row>
      <xdr:rowOff>95250</xdr:rowOff>
    </xdr:to>
    <xdr:sp macro="" textlink="">
      <xdr:nvSpPr>
        <xdr:cNvPr id="377" name="楕円 376"/>
        <xdr:cNvSpPr/>
      </xdr:nvSpPr>
      <xdr:spPr>
        <a:xfrm>
          <a:off x="4775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78" name="公債費該当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79" name="楕円 378"/>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80" name="テキスト ボックス 379"/>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81" name="楕円 380"/>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2" name="テキスト ボックス 381"/>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83" name="楕円 382"/>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84" name="テキスト ボックス 383"/>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85" name="楕円 384"/>
        <xdr:cNvSpPr/>
      </xdr:nvSpPr>
      <xdr:spPr>
        <a:xfrm>
          <a:off x="1270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86" name="テキスト ボックス 385"/>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令和元年度以降、グループ内平均値を下回っている。</a:t>
          </a:r>
        </a:p>
        <a:p>
          <a:r>
            <a:rPr kumimoji="1" lang="ja-JP" altLang="en-US" sz="1200">
              <a:latin typeface="ＭＳ Ｐゴシック" panose="020B0600070205080204" pitchFamily="50" charset="-128"/>
              <a:ea typeface="ＭＳ Ｐゴシック" panose="020B0600070205080204" pitchFamily="50" charset="-128"/>
            </a:rPr>
            <a:t>　令和５年度は、定年延長に伴う退職金の減による人件費の減等に伴い、経常経費充当一般財源が減少したことに加え、地方税や地方交付税の増加等により経常一般財源等が増加したため、前年度から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今後、一層の事務事業の見直し・改善や行政経費の節減・効率化など、徹底した歳出の見直し及び歳入の確保に努め、自由度の高い県政運営の実現を目指していく。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77</xdr:row>
      <xdr:rowOff>8889</xdr:rowOff>
    </xdr:to>
    <xdr:cxnSp macro="">
      <xdr:nvCxnSpPr>
        <xdr:cNvPr id="417" name="直線コネクタ 416"/>
        <xdr:cNvCxnSpPr/>
      </xdr:nvCxnSpPr>
      <xdr:spPr>
        <a:xfrm flipV="1">
          <a:off x="15671800" y="12981940"/>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77</xdr:row>
      <xdr:rowOff>8889</xdr:rowOff>
    </xdr:to>
    <xdr:cxnSp macro="">
      <xdr:nvCxnSpPr>
        <xdr:cNvPr id="420" name="直線コネクタ 419"/>
        <xdr:cNvCxnSpPr/>
      </xdr:nvCxnSpPr>
      <xdr:spPr>
        <a:xfrm>
          <a:off x="14782800" y="128600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142239</xdr:rowOff>
    </xdr:to>
    <xdr:cxnSp macro="">
      <xdr:nvCxnSpPr>
        <xdr:cNvPr id="423" name="直線コネクタ 422"/>
        <xdr:cNvCxnSpPr/>
      </xdr:nvCxnSpPr>
      <xdr:spPr>
        <a:xfrm flipV="1">
          <a:off x="13893800" y="12860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1270</xdr:rowOff>
    </xdr:to>
    <xdr:cxnSp macro="">
      <xdr:nvCxnSpPr>
        <xdr:cNvPr id="426" name="直線コネクタ 425"/>
        <xdr:cNvCxnSpPr/>
      </xdr:nvCxnSpPr>
      <xdr:spPr>
        <a:xfrm flipV="1">
          <a:off x="13004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6" name="楕円 43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8" name="楕円 437"/>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0" name="楕円 439"/>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1" name="テキスト ボックス 440"/>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3" name="テキスト ボックス 442"/>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4" name="楕円 44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5" name="テキスト ボックス 444"/>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27841</xdr:rowOff>
    </xdr:from>
    <xdr:to>
      <xdr:col>29</xdr:col>
      <xdr:colOff>127000</xdr:colOff>
      <xdr:row>13</xdr:row>
      <xdr:rowOff>43477</xdr:rowOff>
    </xdr:to>
    <xdr:cxnSp macro="">
      <xdr:nvCxnSpPr>
        <xdr:cNvPr id="48" name="直線コネクタ 47"/>
        <xdr:cNvCxnSpPr/>
      </xdr:nvCxnSpPr>
      <xdr:spPr bwMode="auto">
        <a:xfrm flipV="1">
          <a:off x="5003800" y="2304316"/>
          <a:ext cx="6477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43477</xdr:rowOff>
    </xdr:from>
    <xdr:to>
      <xdr:col>26</xdr:col>
      <xdr:colOff>50800</xdr:colOff>
      <xdr:row>13</xdr:row>
      <xdr:rowOff>77561</xdr:rowOff>
    </xdr:to>
    <xdr:cxnSp macro="">
      <xdr:nvCxnSpPr>
        <xdr:cNvPr id="51" name="直線コネクタ 50"/>
        <xdr:cNvCxnSpPr/>
      </xdr:nvCxnSpPr>
      <xdr:spPr bwMode="auto">
        <a:xfrm flipV="1">
          <a:off x="4305300" y="2319952"/>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50472</xdr:rowOff>
    </xdr:from>
    <xdr:to>
      <xdr:col>22</xdr:col>
      <xdr:colOff>114300</xdr:colOff>
      <xdr:row>13</xdr:row>
      <xdr:rowOff>77561</xdr:rowOff>
    </xdr:to>
    <xdr:cxnSp macro="">
      <xdr:nvCxnSpPr>
        <xdr:cNvPr id="54" name="直線コネクタ 53"/>
        <xdr:cNvCxnSpPr/>
      </xdr:nvCxnSpPr>
      <xdr:spPr bwMode="auto">
        <a:xfrm>
          <a:off x="3606800" y="2326947"/>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50472</xdr:rowOff>
    </xdr:from>
    <xdr:to>
      <xdr:col>18</xdr:col>
      <xdr:colOff>177800</xdr:colOff>
      <xdr:row>13</xdr:row>
      <xdr:rowOff>58222</xdr:rowOff>
    </xdr:to>
    <xdr:cxnSp macro="">
      <xdr:nvCxnSpPr>
        <xdr:cNvPr id="57" name="直線コネクタ 56"/>
        <xdr:cNvCxnSpPr/>
      </xdr:nvCxnSpPr>
      <xdr:spPr bwMode="auto">
        <a:xfrm flipV="1">
          <a:off x="2908300" y="2326947"/>
          <a:ext cx="698500" cy="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148491</xdr:rowOff>
    </xdr:from>
    <xdr:to>
      <xdr:col>29</xdr:col>
      <xdr:colOff>177800</xdr:colOff>
      <xdr:row>13</xdr:row>
      <xdr:rowOff>78641</xdr:rowOff>
    </xdr:to>
    <xdr:sp macro="" textlink="">
      <xdr:nvSpPr>
        <xdr:cNvPr id="67" name="楕円 66"/>
        <xdr:cNvSpPr/>
      </xdr:nvSpPr>
      <xdr:spPr bwMode="auto">
        <a:xfrm>
          <a:off x="5600700" y="2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165018</xdr:rowOff>
    </xdr:from>
    <xdr:ext cx="762000" cy="259045"/>
    <xdr:sp macro="" textlink="">
      <xdr:nvSpPr>
        <xdr:cNvPr id="68" name="人口1人当たり決算額の推移該当値テキスト130"/>
        <xdr:cNvSpPr txBox="1"/>
      </xdr:nvSpPr>
      <xdr:spPr>
        <a:xfrm>
          <a:off x="5740400" y="20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164127</xdr:rowOff>
    </xdr:from>
    <xdr:to>
      <xdr:col>26</xdr:col>
      <xdr:colOff>101600</xdr:colOff>
      <xdr:row>13</xdr:row>
      <xdr:rowOff>94277</xdr:rowOff>
    </xdr:to>
    <xdr:sp macro="" textlink="">
      <xdr:nvSpPr>
        <xdr:cNvPr id="69" name="楕円 68"/>
        <xdr:cNvSpPr/>
      </xdr:nvSpPr>
      <xdr:spPr bwMode="auto">
        <a:xfrm>
          <a:off x="4953000" y="22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104454</xdr:rowOff>
    </xdr:from>
    <xdr:ext cx="736600" cy="259045"/>
    <xdr:sp macro="" textlink="">
      <xdr:nvSpPr>
        <xdr:cNvPr id="70" name="テキスト ボックス 69"/>
        <xdr:cNvSpPr txBox="1"/>
      </xdr:nvSpPr>
      <xdr:spPr>
        <a:xfrm>
          <a:off x="4622800" y="20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26761</xdr:rowOff>
    </xdr:from>
    <xdr:to>
      <xdr:col>22</xdr:col>
      <xdr:colOff>165100</xdr:colOff>
      <xdr:row>13</xdr:row>
      <xdr:rowOff>128361</xdr:rowOff>
    </xdr:to>
    <xdr:sp macro="" textlink="">
      <xdr:nvSpPr>
        <xdr:cNvPr id="71" name="楕円 70"/>
        <xdr:cNvSpPr/>
      </xdr:nvSpPr>
      <xdr:spPr bwMode="auto">
        <a:xfrm>
          <a:off x="4254500" y="230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113138</xdr:rowOff>
    </xdr:from>
    <xdr:ext cx="762000" cy="259045"/>
    <xdr:sp macro="" textlink="">
      <xdr:nvSpPr>
        <xdr:cNvPr id="72" name="テキスト ボックス 71"/>
        <xdr:cNvSpPr txBox="1"/>
      </xdr:nvSpPr>
      <xdr:spPr>
        <a:xfrm>
          <a:off x="39243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171122</xdr:rowOff>
    </xdr:from>
    <xdr:to>
      <xdr:col>19</xdr:col>
      <xdr:colOff>38100</xdr:colOff>
      <xdr:row>13</xdr:row>
      <xdr:rowOff>101272</xdr:rowOff>
    </xdr:to>
    <xdr:sp macro="" textlink="">
      <xdr:nvSpPr>
        <xdr:cNvPr id="73" name="楕円 72"/>
        <xdr:cNvSpPr/>
      </xdr:nvSpPr>
      <xdr:spPr bwMode="auto">
        <a:xfrm>
          <a:off x="3556000" y="227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111449</xdr:rowOff>
    </xdr:from>
    <xdr:ext cx="762000" cy="259045"/>
    <xdr:sp macro="" textlink="">
      <xdr:nvSpPr>
        <xdr:cNvPr id="74" name="テキスト ボックス 73"/>
        <xdr:cNvSpPr txBox="1"/>
      </xdr:nvSpPr>
      <xdr:spPr>
        <a:xfrm>
          <a:off x="3225800" y="2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7422</xdr:rowOff>
    </xdr:from>
    <xdr:to>
      <xdr:col>15</xdr:col>
      <xdr:colOff>101600</xdr:colOff>
      <xdr:row>13</xdr:row>
      <xdr:rowOff>109022</xdr:rowOff>
    </xdr:to>
    <xdr:sp macro="" textlink="">
      <xdr:nvSpPr>
        <xdr:cNvPr id="75" name="楕円 74"/>
        <xdr:cNvSpPr/>
      </xdr:nvSpPr>
      <xdr:spPr bwMode="auto">
        <a:xfrm>
          <a:off x="2857500" y="228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119199</xdr:rowOff>
    </xdr:from>
    <xdr:ext cx="762000" cy="259045"/>
    <xdr:sp macro="" textlink="">
      <xdr:nvSpPr>
        <xdr:cNvPr id="76" name="テキスト ボックス 75"/>
        <xdr:cNvSpPr txBox="1"/>
      </xdr:nvSpPr>
      <xdr:spPr>
        <a:xfrm>
          <a:off x="2527300" y="20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151689</xdr:rowOff>
    </xdr:from>
    <xdr:to>
      <xdr:col>29</xdr:col>
      <xdr:colOff>127000</xdr:colOff>
      <xdr:row>34</xdr:row>
      <xdr:rowOff>306222</xdr:rowOff>
    </xdr:to>
    <xdr:cxnSp macro="">
      <xdr:nvCxnSpPr>
        <xdr:cNvPr id="107" name="直線コネクタ 106"/>
        <xdr:cNvCxnSpPr/>
      </xdr:nvCxnSpPr>
      <xdr:spPr bwMode="auto">
        <a:xfrm flipV="1">
          <a:off x="5003800" y="6419139"/>
          <a:ext cx="647700" cy="15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306222</xdr:rowOff>
    </xdr:from>
    <xdr:to>
      <xdr:col>26</xdr:col>
      <xdr:colOff>50800</xdr:colOff>
      <xdr:row>34</xdr:row>
      <xdr:rowOff>340169</xdr:rowOff>
    </xdr:to>
    <xdr:cxnSp macro="">
      <xdr:nvCxnSpPr>
        <xdr:cNvPr id="110" name="直線コネクタ 109"/>
        <xdr:cNvCxnSpPr/>
      </xdr:nvCxnSpPr>
      <xdr:spPr bwMode="auto">
        <a:xfrm flipV="1">
          <a:off x="4305300" y="6573672"/>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340169</xdr:rowOff>
    </xdr:from>
    <xdr:to>
      <xdr:col>22</xdr:col>
      <xdr:colOff>114300</xdr:colOff>
      <xdr:row>35</xdr:row>
      <xdr:rowOff>169805</xdr:rowOff>
    </xdr:to>
    <xdr:cxnSp macro="">
      <xdr:nvCxnSpPr>
        <xdr:cNvPr id="113" name="直線コネクタ 112"/>
        <xdr:cNvCxnSpPr/>
      </xdr:nvCxnSpPr>
      <xdr:spPr bwMode="auto">
        <a:xfrm flipV="1">
          <a:off x="3606800" y="6607619"/>
          <a:ext cx="698500" cy="17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169805</xdr:rowOff>
    </xdr:from>
    <xdr:to>
      <xdr:col>18</xdr:col>
      <xdr:colOff>177800</xdr:colOff>
      <xdr:row>35</xdr:row>
      <xdr:rowOff>247300</xdr:rowOff>
    </xdr:to>
    <xdr:cxnSp macro="">
      <xdr:nvCxnSpPr>
        <xdr:cNvPr id="116" name="直線コネクタ 115"/>
        <xdr:cNvCxnSpPr/>
      </xdr:nvCxnSpPr>
      <xdr:spPr bwMode="auto">
        <a:xfrm flipV="1">
          <a:off x="2908300" y="6780155"/>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100889</xdr:rowOff>
    </xdr:from>
    <xdr:to>
      <xdr:col>29</xdr:col>
      <xdr:colOff>177800</xdr:colOff>
      <xdr:row>34</xdr:row>
      <xdr:rowOff>202489</xdr:rowOff>
    </xdr:to>
    <xdr:sp macro="" textlink="">
      <xdr:nvSpPr>
        <xdr:cNvPr id="126" name="楕円 125"/>
        <xdr:cNvSpPr/>
      </xdr:nvSpPr>
      <xdr:spPr bwMode="auto">
        <a:xfrm>
          <a:off x="5600700" y="636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288866</xdr:rowOff>
    </xdr:from>
    <xdr:ext cx="762000" cy="259045"/>
    <xdr:sp macro="" textlink="">
      <xdr:nvSpPr>
        <xdr:cNvPr id="127" name="人口1人当たり決算額の推移該当値テキスト445"/>
        <xdr:cNvSpPr txBox="1"/>
      </xdr:nvSpPr>
      <xdr:spPr>
        <a:xfrm>
          <a:off x="5740400" y="62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255422</xdr:rowOff>
    </xdr:from>
    <xdr:to>
      <xdr:col>26</xdr:col>
      <xdr:colOff>101600</xdr:colOff>
      <xdr:row>35</xdr:row>
      <xdr:rowOff>14122</xdr:rowOff>
    </xdr:to>
    <xdr:sp macro="" textlink="">
      <xdr:nvSpPr>
        <xdr:cNvPr id="128" name="楕円 127"/>
        <xdr:cNvSpPr/>
      </xdr:nvSpPr>
      <xdr:spPr bwMode="auto">
        <a:xfrm>
          <a:off x="49530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24299</xdr:rowOff>
    </xdr:from>
    <xdr:ext cx="736600" cy="259045"/>
    <xdr:sp macro="" textlink="">
      <xdr:nvSpPr>
        <xdr:cNvPr id="129" name="テキスト ボックス 128"/>
        <xdr:cNvSpPr txBox="1"/>
      </xdr:nvSpPr>
      <xdr:spPr>
        <a:xfrm>
          <a:off x="4622800" y="629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289369</xdr:rowOff>
    </xdr:from>
    <xdr:to>
      <xdr:col>22</xdr:col>
      <xdr:colOff>165100</xdr:colOff>
      <xdr:row>35</xdr:row>
      <xdr:rowOff>48069</xdr:rowOff>
    </xdr:to>
    <xdr:sp macro="" textlink="">
      <xdr:nvSpPr>
        <xdr:cNvPr id="130" name="楕円 129"/>
        <xdr:cNvSpPr/>
      </xdr:nvSpPr>
      <xdr:spPr bwMode="auto">
        <a:xfrm>
          <a:off x="4254500" y="65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58247</xdr:rowOff>
    </xdr:from>
    <xdr:ext cx="762000" cy="259045"/>
    <xdr:sp macro="" textlink="">
      <xdr:nvSpPr>
        <xdr:cNvPr id="131" name="テキスト ボックス 130"/>
        <xdr:cNvSpPr txBox="1"/>
      </xdr:nvSpPr>
      <xdr:spPr>
        <a:xfrm>
          <a:off x="3924300" y="63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119005</xdr:rowOff>
    </xdr:from>
    <xdr:to>
      <xdr:col>19</xdr:col>
      <xdr:colOff>38100</xdr:colOff>
      <xdr:row>35</xdr:row>
      <xdr:rowOff>220605</xdr:rowOff>
    </xdr:to>
    <xdr:sp macro="" textlink="">
      <xdr:nvSpPr>
        <xdr:cNvPr id="132" name="楕円 131"/>
        <xdr:cNvSpPr/>
      </xdr:nvSpPr>
      <xdr:spPr bwMode="auto">
        <a:xfrm>
          <a:off x="3556000" y="67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230782</xdr:rowOff>
    </xdr:from>
    <xdr:ext cx="762000" cy="259045"/>
    <xdr:sp macro="" textlink="">
      <xdr:nvSpPr>
        <xdr:cNvPr id="133" name="テキスト ボックス 132"/>
        <xdr:cNvSpPr txBox="1"/>
      </xdr:nvSpPr>
      <xdr:spPr>
        <a:xfrm>
          <a:off x="3225800" y="64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196500</xdr:rowOff>
    </xdr:from>
    <xdr:to>
      <xdr:col>15</xdr:col>
      <xdr:colOff>101600</xdr:colOff>
      <xdr:row>35</xdr:row>
      <xdr:rowOff>298100</xdr:rowOff>
    </xdr:to>
    <xdr:sp macro="" textlink="">
      <xdr:nvSpPr>
        <xdr:cNvPr id="134" name="楕円 133"/>
        <xdr:cNvSpPr/>
      </xdr:nvSpPr>
      <xdr:spPr bwMode="auto">
        <a:xfrm>
          <a:off x="28575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308277</xdr:rowOff>
    </xdr:from>
    <xdr:ext cx="762000" cy="259045"/>
    <xdr:sp macro="" textlink="">
      <xdr:nvSpPr>
        <xdr:cNvPr id="135" name="テキスト ボックス 134"/>
        <xdr:cNvSpPr txBox="1"/>
      </xdr:nvSpPr>
      <xdr:spPr>
        <a:xfrm>
          <a:off x="2527300" y="657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55941</xdr:rowOff>
    </xdr:from>
    <xdr:to>
      <xdr:col>24</xdr:col>
      <xdr:colOff>63500</xdr:colOff>
      <xdr:row>34</xdr:row>
      <xdr:rowOff>39870</xdr:rowOff>
    </xdr:to>
    <xdr:cxnSp macro="">
      <xdr:nvCxnSpPr>
        <xdr:cNvPr id="59" name="直線コネクタ 58"/>
        <xdr:cNvCxnSpPr/>
      </xdr:nvCxnSpPr>
      <xdr:spPr>
        <a:xfrm>
          <a:off x="3797300" y="5713791"/>
          <a:ext cx="838200" cy="1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55941</xdr:rowOff>
    </xdr:from>
    <xdr:to>
      <xdr:col>19</xdr:col>
      <xdr:colOff>177800</xdr:colOff>
      <xdr:row>33</xdr:row>
      <xdr:rowOff>76424</xdr:rowOff>
    </xdr:to>
    <xdr:cxnSp macro="">
      <xdr:nvCxnSpPr>
        <xdr:cNvPr id="62" name="直線コネクタ 61"/>
        <xdr:cNvCxnSpPr/>
      </xdr:nvCxnSpPr>
      <xdr:spPr>
        <a:xfrm flipV="1">
          <a:off x="2908300" y="5713791"/>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76424</xdr:rowOff>
    </xdr:from>
    <xdr:to>
      <xdr:col>15</xdr:col>
      <xdr:colOff>50800</xdr:colOff>
      <xdr:row>33</xdr:row>
      <xdr:rowOff>101684</xdr:rowOff>
    </xdr:to>
    <xdr:cxnSp macro="">
      <xdr:nvCxnSpPr>
        <xdr:cNvPr id="65" name="直線コネクタ 64"/>
        <xdr:cNvCxnSpPr/>
      </xdr:nvCxnSpPr>
      <xdr:spPr>
        <a:xfrm flipV="1">
          <a:off x="2019300" y="573427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85613</xdr:rowOff>
    </xdr:from>
    <xdr:to>
      <xdr:col>10</xdr:col>
      <xdr:colOff>114300</xdr:colOff>
      <xdr:row>33</xdr:row>
      <xdr:rowOff>101684</xdr:rowOff>
    </xdr:to>
    <xdr:cxnSp macro="">
      <xdr:nvCxnSpPr>
        <xdr:cNvPr id="68" name="直線コネクタ 67"/>
        <xdr:cNvCxnSpPr/>
      </xdr:nvCxnSpPr>
      <xdr:spPr>
        <a:xfrm>
          <a:off x="1130300" y="5743463"/>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160520</xdr:rowOff>
    </xdr:from>
    <xdr:to>
      <xdr:col>24</xdr:col>
      <xdr:colOff>114300</xdr:colOff>
      <xdr:row>34</xdr:row>
      <xdr:rowOff>90670</xdr:rowOff>
    </xdr:to>
    <xdr:sp macro="" textlink="">
      <xdr:nvSpPr>
        <xdr:cNvPr id="78" name="楕円 77"/>
        <xdr:cNvSpPr/>
      </xdr:nvSpPr>
      <xdr:spPr>
        <a:xfrm>
          <a:off x="4584700" y="5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11947</xdr:rowOff>
    </xdr:from>
    <xdr:ext cx="599010" cy="259045"/>
    <xdr:sp macro="" textlink="">
      <xdr:nvSpPr>
        <xdr:cNvPr id="79" name="人件費該当値テキスト"/>
        <xdr:cNvSpPr txBox="1"/>
      </xdr:nvSpPr>
      <xdr:spPr>
        <a:xfrm>
          <a:off x="4686300" y="56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5141</xdr:rowOff>
    </xdr:from>
    <xdr:to>
      <xdr:col>20</xdr:col>
      <xdr:colOff>38100</xdr:colOff>
      <xdr:row>33</xdr:row>
      <xdr:rowOff>106741</xdr:rowOff>
    </xdr:to>
    <xdr:sp macro="" textlink="">
      <xdr:nvSpPr>
        <xdr:cNvPr id="80" name="楕円 79"/>
        <xdr:cNvSpPr/>
      </xdr:nvSpPr>
      <xdr:spPr>
        <a:xfrm>
          <a:off x="3746500" y="5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123268</xdr:rowOff>
    </xdr:from>
    <xdr:ext cx="599010" cy="259045"/>
    <xdr:sp macro="" textlink="">
      <xdr:nvSpPr>
        <xdr:cNvPr id="81" name="テキスト ボックス 80"/>
        <xdr:cNvSpPr txBox="1"/>
      </xdr:nvSpPr>
      <xdr:spPr>
        <a:xfrm>
          <a:off x="3485095" y="54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25624</xdr:rowOff>
    </xdr:from>
    <xdr:to>
      <xdr:col>15</xdr:col>
      <xdr:colOff>101600</xdr:colOff>
      <xdr:row>33</xdr:row>
      <xdr:rowOff>127224</xdr:rowOff>
    </xdr:to>
    <xdr:sp macro="" textlink="">
      <xdr:nvSpPr>
        <xdr:cNvPr id="82" name="楕円 81"/>
        <xdr:cNvSpPr/>
      </xdr:nvSpPr>
      <xdr:spPr>
        <a:xfrm>
          <a:off x="2857500" y="56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143751</xdr:rowOff>
    </xdr:from>
    <xdr:ext cx="599010" cy="259045"/>
    <xdr:sp macro="" textlink="">
      <xdr:nvSpPr>
        <xdr:cNvPr id="83" name="テキスト ボックス 82"/>
        <xdr:cNvSpPr txBox="1"/>
      </xdr:nvSpPr>
      <xdr:spPr>
        <a:xfrm>
          <a:off x="2608795" y="54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50884</xdr:rowOff>
    </xdr:from>
    <xdr:to>
      <xdr:col>10</xdr:col>
      <xdr:colOff>165100</xdr:colOff>
      <xdr:row>33</xdr:row>
      <xdr:rowOff>152484</xdr:rowOff>
    </xdr:to>
    <xdr:sp macro="" textlink="">
      <xdr:nvSpPr>
        <xdr:cNvPr id="84" name="楕円 83"/>
        <xdr:cNvSpPr/>
      </xdr:nvSpPr>
      <xdr:spPr>
        <a:xfrm>
          <a:off x="1968500" y="5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169011</xdr:rowOff>
    </xdr:from>
    <xdr:ext cx="599010" cy="259045"/>
    <xdr:sp macro="" textlink="">
      <xdr:nvSpPr>
        <xdr:cNvPr id="85" name="テキスト ボックス 84"/>
        <xdr:cNvSpPr txBox="1"/>
      </xdr:nvSpPr>
      <xdr:spPr>
        <a:xfrm>
          <a:off x="1719795" y="54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34813</xdr:rowOff>
    </xdr:from>
    <xdr:to>
      <xdr:col>6</xdr:col>
      <xdr:colOff>38100</xdr:colOff>
      <xdr:row>33</xdr:row>
      <xdr:rowOff>136413</xdr:rowOff>
    </xdr:to>
    <xdr:sp macro="" textlink="">
      <xdr:nvSpPr>
        <xdr:cNvPr id="86" name="楕円 85"/>
        <xdr:cNvSpPr/>
      </xdr:nvSpPr>
      <xdr:spPr>
        <a:xfrm>
          <a:off x="1079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152940</xdr:rowOff>
    </xdr:from>
    <xdr:ext cx="599010" cy="259045"/>
    <xdr:sp macro="" textlink="">
      <xdr:nvSpPr>
        <xdr:cNvPr id="87" name="テキスト ボックス 86"/>
        <xdr:cNvSpPr txBox="1"/>
      </xdr:nvSpPr>
      <xdr:spPr>
        <a:xfrm>
          <a:off x="830795" y="54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65519</xdr:rowOff>
    </xdr:from>
    <xdr:to>
      <xdr:col>24</xdr:col>
      <xdr:colOff>63500</xdr:colOff>
      <xdr:row>56</xdr:row>
      <xdr:rowOff>36068</xdr:rowOff>
    </xdr:to>
    <xdr:cxnSp macro="">
      <xdr:nvCxnSpPr>
        <xdr:cNvPr id="115" name="直線コネクタ 114"/>
        <xdr:cNvCxnSpPr/>
      </xdr:nvCxnSpPr>
      <xdr:spPr>
        <a:xfrm>
          <a:off x="3797300" y="9152369"/>
          <a:ext cx="838200" cy="4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65519</xdr:rowOff>
    </xdr:from>
    <xdr:to>
      <xdr:col>19</xdr:col>
      <xdr:colOff>177800</xdr:colOff>
      <xdr:row>55</xdr:row>
      <xdr:rowOff>127889</xdr:rowOff>
    </xdr:to>
    <xdr:cxnSp macro="">
      <xdr:nvCxnSpPr>
        <xdr:cNvPr id="118" name="直線コネクタ 117"/>
        <xdr:cNvCxnSpPr/>
      </xdr:nvCxnSpPr>
      <xdr:spPr>
        <a:xfrm flipV="1">
          <a:off x="2908300" y="9152369"/>
          <a:ext cx="889000" cy="4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43193</xdr:rowOff>
    </xdr:from>
    <xdr:to>
      <xdr:col>15</xdr:col>
      <xdr:colOff>50800</xdr:colOff>
      <xdr:row>55</xdr:row>
      <xdr:rowOff>127889</xdr:rowOff>
    </xdr:to>
    <xdr:cxnSp macro="">
      <xdr:nvCxnSpPr>
        <xdr:cNvPr id="121" name="直線コネクタ 120"/>
        <xdr:cNvCxnSpPr/>
      </xdr:nvCxnSpPr>
      <xdr:spPr>
        <a:xfrm>
          <a:off x="2019300" y="9472943"/>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43193</xdr:rowOff>
    </xdr:from>
    <xdr:to>
      <xdr:col>10</xdr:col>
      <xdr:colOff>114300</xdr:colOff>
      <xdr:row>57</xdr:row>
      <xdr:rowOff>97524</xdr:rowOff>
    </xdr:to>
    <xdr:cxnSp macro="">
      <xdr:nvCxnSpPr>
        <xdr:cNvPr id="124" name="直線コネクタ 123"/>
        <xdr:cNvCxnSpPr/>
      </xdr:nvCxnSpPr>
      <xdr:spPr>
        <a:xfrm flipV="1">
          <a:off x="1130300" y="9472943"/>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156718</xdr:rowOff>
    </xdr:from>
    <xdr:to>
      <xdr:col>24</xdr:col>
      <xdr:colOff>114300</xdr:colOff>
      <xdr:row>56</xdr:row>
      <xdr:rowOff>86868</xdr:rowOff>
    </xdr:to>
    <xdr:sp macro="" textlink="">
      <xdr:nvSpPr>
        <xdr:cNvPr id="134" name="楕円 133"/>
        <xdr:cNvSpPr/>
      </xdr:nvSpPr>
      <xdr:spPr>
        <a:xfrm>
          <a:off x="4584700" y="95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135145</xdr:rowOff>
    </xdr:from>
    <xdr:ext cx="534377" cy="259045"/>
    <xdr:sp macro="" textlink="">
      <xdr:nvSpPr>
        <xdr:cNvPr id="135" name="物件費該当値テキスト"/>
        <xdr:cNvSpPr txBox="1"/>
      </xdr:nvSpPr>
      <xdr:spPr>
        <a:xfrm>
          <a:off x="4686300" y="9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14719</xdr:rowOff>
    </xdr:from>
    <xdr:to>
      <xdr:col>20</xdr:col>
      <xdr:colOff>38100</xdr:colOff>
      <xdr:row>53</xdr:row>
      <xdr:rowOff>116319</xdr:rowOff>
    </xdr:to>
    <xdr:sp macro="" textlink="">
      <xdr:nvSpPr>
        <xdr:cNvPr id="136" name="楕円 135"/>
        <xdr:cNvSpPr/>
      </xdr:nvSpPr>
      <xdr:spPr>
        <a:xfrm>
          <a:off x="3746500" y="9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107446</xdr:rowOff>
    </xdr:from>
    <xdr:ext cx="534377" cy="259045"/>
    <xdr:sp macro="" textlink="">
      <xdr:nvSpPr>
        <xdr:cNvPr id="137" name="テキスト ボックス 136"/>
        <xdr:cNvSpPr txBox="1"/>
      </xdr:nvSpPr>
      <xdr:spPr>
        <a:xfrm>
          <a:off x="3517411" y="91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77089</xdr:rowOff>
    </xdr:from>
    <xdr:to>
      <xdr:col>15</xdr:col>
      <xdr:colOff>101600</xdr:colOff>
      <xdr:row>56</xdr:row>
      <xdr:rowOff>7239</xdr:rowOff>
    </xdr:to>
    <xdr:sp macro="" textlink="">
      <xdr:nvSpPr>
        <xdr:cNvPr id="138" name="楕円 137"/>
        <xdr:cNvSpPr/>
      </xdr:nvSpPr>
      <xdr:spPr>
        <a:xfrm>
          <a:off x="28575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169816</xdr:rowOff>
    </xdr:from>
    <xdr:ext cx="534377" cy="259045"/>
    <xdr:sp macro="" textlink="">
      <xdr:nvSpPr>
        <xdr:cNvPr id="139" name="テキスト ボックス 138"/>
        <xdr:cNvSpPr txBox="1"/>
      </xdr:nvSpPr>
      <xdr:spPr>
        <a:xfrm>
          <a:off x="2641111" y="95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163843</xdr:rowOff>
    </xdr:from>
    <xdr:to>
      <xdr:col>10</xdr:col>
      <xdr:colOff>165100</xdr:colOff>
      <xdr:row>55</xdr:row>
      <xdr:rowOff>93993</xdr:rowOff>
    </xdr:to>
    <xdr:sp macro="" textlink="">
      <xdr:nvSpPr>
        <xdr:cNvPr id="140" name="楕円 139"/>
        <xdr:cNvSpPr/>
      </xdr:nvSpPr>
      <xdr:spPr>
        <a:xfrm>
          <a:off x="1968500" y="9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110520</xdr:rowOff>
    </xdr:from>
    <xdr:ext cx="534377" cy="259045"/>
    <xdr:sp macro="" textlink="">
      <xdr:nvSpPr>
        <xdr:cNvPr id="141" name="テキスト ボックス 140"/>
        <xdr:cNvSpPr txBox="1"/>
      </xdr:nvSpPr>
      <xdr:spPr>
        <a:xfrm>
          <a:off x="1752111" y="9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46724</xdr:rowOff>
    </xdr:from>
    <xdr:to>
      <xdr:col>6</xdr:col>
      <xdr:colOff>38100</xdr:colOff>
      <xdr:row>57</xdr:row>
      <xdr:rowOff>148324</xdr:rowOff>
    </xdr:to>
    <xdr:sp macro="" textlink="">
      <xdr:nvSpPr>
        <xdr:cNvPr id="142" name="楕円 141"/>
        <xdr:cNvSpPr/>
      </xdr:nvSpPr>
      <xdr:spPr>
        <a:xfrm>
          <a:off x="1079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139451</xdr:rowOff>
    </xdr:from>
    <xdr:ext cx="534377" cy="259045"/>
    <xdr:sp macro="" textlink="">
      <xdr:nvSpPr>
        <xdr:cNvPr id="143" name="テキスト ボックス 142"/>
        <xdr:cNvSpPr txBox="1"/>
      </xdr:nvSpPr>
      <xdr:spPr>
        <a:xfrm>
          <a:off x="863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30734</xdr:rowOff>
    </xdr:from>
    <xdr:to>
      <xdr:col>24</xdr:col>
      <xdr:colOff>63500</xdr:colOff>
      <xdr:row>74</xdr:row>
      <xdr:rowOff>25400</xdr:rowOff>
    </xdr:to>
    <xdr:cxnSp macro="">
      <xdr:nvCxnSpPr>
        <xdr:cNvPr id="171" name="直線コネクタ 170"/>
        <xdr:cNvCxnSpPr/>
      </xdr:nvCxnSpPr>
      <xdr:spPr>
        <a:xfrm>
          <a:off x="3797300" y="12375134"/>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13843</xdr:rowOff>
    </xdr:from>
    <xdr:to>
      <xdr:col>19</xdr:col>
      <xdr:colOff>177800</xdr:colOff>
      <xdr:row>72</xdr:row>
      <xdr:rowOff>30734</xdr:rowOff>
    </xdr:to>
    <xdr:cxnSp macro="">
      <xdr:nvCxnSpPr>
        <xdr:cNvPr id="174" name="直線コネクタ 173"/>
        <xdr:cNvCxnSpPr/>
      </xdr:nvCxnSpPr>
      <xdr:spPr>
        <a:xfrm>
          <a:off x="2908300" y="1235824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13843</xdr:rowOff>
    </xdr:from>
    <xdr:to>
      <xdr:col>15</xdr:col>
      <xdr:colOff>50800</xdr:colOff>
      <xdr:row>73</xdr:row>
      <xdr:rowOff>40513</xdr:rowOff>
    </xdr:to>
    <xdr:cxnSp macro="">
      <xdr:nvCxnSpPr>
        <xdr:cNvPr id="177" name="直線コネクタ 176"/>
        <xdr:cNvCxnSpPr/>
      </xdr:nvCxnSpPr>
      <xdr:spPr>
        <a:xfrm flipV="1">
          <a:off x="2019300" y="1235824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40513</xdr:rowOff>
    </xdr:from>
    <xdr:to>
      <xdr:col>10</xdr:col>
      <xdr:colOff>114300</xdr:colOff>
      <xdr:row>76</xdr:row>
      <xdr:rowOff>7238</xdr:rowOff>
    </xdr:to>
    <xdr:cxnSp macro="">
      <xdr:nvCxnSpPr>
        <xdr:cNvPr id="180" name="直線コネクタ 179"/>
        <xdr:cNvCxnSpPr/>
      </xdr:nvCxnSpPr>
      <xdr:spPr>
        <a:xfrm flipV="1">
          <a:off x="1130300" y="12556363"/>
          <a:ext cx="889000" cy="4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146050</xdr:rowOff>
    </xdr:from>
    <xdr:to>
      <xdr:col>24</xdr:col>
      <xdr:colOff>114300</xdr:colOff>
      <xdr:row>74</xdr:row>
      <xdr:rowOff>76200</xdr:rowOff>
    </xdr:to>
    <xdr:sp macro="" textlink="">
      <xdr:nvSpPr>
        <xdr:cNvPr id="190" name="楕円 189"/>
        <xdr:cNvSpPr/>
      </xdr:nvSpPr>
      <xdr:spPr>
        <a:xfrm>
          <a:off x="45847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168927</xdr:rowOff>
    </xdr:from>
    <xdr:ext cx="469744" cy="259045"/>
    <xdr:sp macro="" textlink="">
      <xdr:nvSpPr>
        <xdr:cNvPr id="191" name="維持補修費該当値テキスト"/>
        <xdr:cNvSpPr txBox="1"/>
      </xdr:nvSpPr>
      <xdr:spPr>
        <a:xfrm>
          <a:off x="4686300"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151384</xdr:rowOff>
    </xdr:from>
    <xdr:to>
      <xdr:col>20</xdr:col>
      <xdr:colOff>38100</xdr:colOff>
      <xdr:row>72</xdr:row>
      <xdr:rowOff>81534</xdr:rowOff>
    </xdr:to>
    <xdr:sp macro="" textlink="">
      <xdr:nvSpPr>
        <xdr:cNvPr id="192" name="楕円 191"/>
        <xdr:cNvSpPr/>
      </xdr:nvSpPr>
      <xdr:spPr>
        <a:xfrm>
          <a:off x="3746500" y="123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98061</xdr:rowOff>
    </xdr:from>
    <xdr:ext cx="534377" cy="259045"/>
    <xdr:sp macro="" textlink="">
      <xdr:nvSpPr>
        <xdr:cNvPr id="193" name="テキスト ボックス 192"/>
        <xdr:cNvSpPr txBox="1"/>
      </xdr:nvSpPr>
      <xdr:spPr>
        <a:xfrm>
          <a:off x="3517411" y="120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134493</xdr:rowOff>
    </xdr:from>
    <xdr:to>
      <xdr:col>15</xdr:col>
      <xdr:colOff>101600</xdr:colOff>
      <xdr:row>72</xdr:row>
      <xdr:rowOff>64643</xdr:rowOff>
    </xdr:to>
    <xdr:sp macro="" textlink="">
      <xdr:nvSpPr>
        <xdr:cNvPr id="194" name="楕円 193"/>
        <xdr:cNvSpPr/>
      </xdr:nvSpPr>
      <xdr:spPr>
        <a:xfrm>
          <a:off x="2857500" y="123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81170</xdr:rowOff>
    </xdr:from>
    <xdr:ext cx="534377" cy="259045"/>
    <xdr:sp macro="" textlink="">
      <xdr:nvSpPr>
        <xdr:cNvPr id="195" name="テキスト ボックス 194"/>
        <xdr:cNvSpPr txBox="1"/>
      </xdr:nvSpPr>
      <xdr:spPr>
        <a:xfrm>
          <a:off x="2641111" y="120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161163</xdr:rowOff>
    </xdr:from>
    <xdr:to>
      <xdr:col>10</xdr:col>
      <xdr:colOff>165100</xdr:colOff>
      <xdr:row>73</xdr:row>
      <xdr:rowOff>91313</xdr:rowOff>
    </xdr:to>
    <xdr:sp macro="" textlink="">
      <xdr:nvSpPr>
        <xdr:cNvPr id="196" name="楕円 195"/>
        <xdr:cNvSpPr/>
      </xdr:nvSpPr>
      <xdr:spPr>
        <a:xfrm>
          <a:off x="1968500" y="125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107840</xdr:rowOff>
    </xdr:from>
    <xdr:ext cx="534377" cy="259045"/>
    <xdr:sp macro="" textlink="">
      <xdr:nvSpPr>
        <xdr:cNvPr id="197" name="テキスト ボックス 196"/>
        <xdr:cNvSpPr txBox="1"/>
      </xdr:nvSpPr>
      <xdr:spPr>
        <a:xfrm>
          <a:off x="1752111" y="122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127889</xdr:rowOff>
    </xdr:from>
    <xdr:to>
      <xdr:col>6</xdr:col>
      <xdr:colOff>38100</xdr:colOff>
      <xdr:row>76</xdr:row>
      <xdr:rowOff>58040</xdr:rowOff>
    </xdr:to>
    <xdr:sp macro="" textlink="">
      <xdr:nvSpPr>
        <xdr:cNvPr id="198" name="楕円 197"/>
        <xdr:cNvSpPr/>
      </xdr:nvSpPr>
      <xdr:spPr>
        <a:xfrm>
          <a:off x="1079500" y="1298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74566</xdr:rowOff>
    </xdr:from>
    <xdr:ext cx="469744" cy="259045"/>
    <xdr:sp macro="" textlink="">
      <xdr:nvSpPr>
        <xdr:cNvPr id="199" name="テキスト ボックス 198"/>
        <xdr:cNvSpPr txBox="1"/>
      </xdr:nvSpPr>
      <xdr:spPr>
        <a:xfrm>
          <a:off x="895428" y="127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2" name="直線コネクタ 221"/>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3" name="扶助費最小値テキスト"/>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4" name="直線コネクタ 223"/>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5" name="扶助費最大値テキスト"/>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6" name="直線コネクタ 225"/>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44069</xdr:rowOff>
    </xdr:from>
    <xdr:to>
      <xdr:col>24</xdr:col>
      <xdr:colOff>63500</xdr:colOff>
      <xdr:row>97</xdr:row>
      <xdr:rowOff>111964</xdr:rowOff>
    </xdr:to>
    <xdr:cxnSp macro="">
      <xdr:nvCxnSpPr>
        <xdr:cNvPr id="227" name="直線コネクタ 226"/>
        <xdr:cNvCxnSpPr/>
      </xdr:nvCxnSpPr>
      <xdr:spPr>
        <a:xfrm>
          <a:off x="3797300" y="16674719"/>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79012</xdr:rowOff>
    </xdr:from>
    <xdr:ext cx="534377" cy="259045"/>
    <xdr:sp macro="" textlink="">
      <xdr:nvSpPr>
        <xdr:cNvPr id="228" name="扶助費平均値テキスト"/>
        <xdr:cNvSpPr txBox="1"/>
      </xdr:nvSpPr>
      <xdr:spPr>
        <a:xfrm>
          <a:off x="4686300" y="16023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29" name="フローチャート: 判断 228"/>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44069</xdr:rowOff>
    </xdr:from>
    <xdr:to>
      <xdr:col>19</xdr:col>
      <xdr:colOff>177800</xdr:colOff>
      <xdr:row>97</xdr:row>
      <xdr:rowOff>133832</xdr:rowOff>
    </xdr:to>
    <xdr:cxnSp macro="">
      <xdr:nvCxnSpPr>
        <xdr:cNvPr id="230" name="直線コネクタ 229"/>
        <xdr:cNvCxnSpPr/>
      </xdr:nvCxnSpPr>
      <xdr:spPr>
        <a:xfrm flipV="1">
          <a:off x="2908300" y="16674719"/>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1" name="フローチャート: 判断 230"/>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165803</xdr:rowOff>
    </xdr:from>
    <xdr:ext cx="534377" cy="259045"/>
    <xdr:sp macro="" textlink="">
      <xdr:nvSpPr>
        <xdr:cNvPr id="232" name="テキスト ボックス 231"/>
        <xdr:cNvSpPr txBox="1"/>
      </xdr:nvSpPr>
      <xdr:spPr>
        <a:xfrm>
          <a:off x="3517411" y="159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133832</xdr:rowOff>
    </xdr:from>
    <xdr:to>
      <xdr:col>15</xdr:col>
      <xdr:colOff>50800</xdr:colOff>
      <xdr:row>98</xdr:row>
      <xdr:rowOff>13588</xdr:rowOff>
    </xdr:to>
    <xdr:cxnSp macro="">
      <xdr:nvCxnSpPr>
        <xdr:cNvPr id="233" name="直線コネクタ 232"/>
        <xdr:cNvCxnSpPr/>
      </xdr:nvCxnSpPr>
      <xdr:spPr>
        <a:xfrm flipV="1">
          <a:off x="2019300" y="167644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4" name="フローチャート: 判断 233"/>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77564</xdr:rowOff>
    </xdr:from>
    <xdr:ext cx="534377" cy="259045"/>
    <xdr:sp macro="" textlink="">
      <xdr:nvSpPr>
        <xdr:cNvPr id="235" name="テキスト ボックス 234"/>
        <xdr:cNvSpPr txBox="1"/>
      </xdr:nvSpPr>
      <xdr:spPr>
        <a:xfrm>
          <a:off x="26411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13588</xdr:rowOff>
    </xdr:from>
    <xdr:to>
      <xdr:col>10</xdr:col>
      <xdr:colOff>114300</xdr:colOff>
      <xdr:row>98</xdr:row>
      <xdr:rowOff>24485</xdr:rowOff>
    </xdr:to>
    <xdr:cxnSp macro="">
      <xdr:nvCxnSpPr>
        <xdr:cNvPr id="236" name="直線コネクタ 235"/>
        <xdr:cNvCxnSpPr/>
      </xdr:nvCxnSpPr>
      <xdr:spPr>
        <a:xfrm flipV="1">
          <a:off x="1130300" y="1681568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37" name="フローチャート: 判断 236"/>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109948</xdr:rowOff>
    </xdr:from>
    <xdr:ext cx="534377" cy="259045"/>
    <xdr:sp macro="" textlink="">
      <xdr:nvSpPr>
        <xdr:cNvPr id="238" name="テキスト ボックス 237"/>
        <xdr:cNvSpPr txBox="1"/>
      </xdr:nvSpPr>
      <xdr:spPr>
        <a:xfrm>
          <a:off x="1752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39" name="フローチャート: 判断 238"/>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126788</xdr:rowOff>
    </xdr:from>
    <xdr:ext cx="534377" cy="259045"/>
    <xdr:sp macro="" textlink="">
      <xdr:nvSpPr>
        <xdr:cNvPr id="240" name="テキスト ボックス 239"/>
        <xdr:cNvSpPr txBox="1"/>
      </xdr:nvSpPr>
      <xdr:spPr>
        <a:xfrm>
          <a:off x="863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61164</xdr:rowOff>
    </xdr:from>
    <xdr:to>
      <xdr:col>24</xdr:col>
      <xdr:colOff>114300</xdr:colOff>
      <xdr:row>97</xdr:row>
      <xdr:rowOff>162764</xdr:rowOff>
    </xdr:to>
    <xdr:sp macro="" textlink="">
      <xdr:nvSpPr>
        <xdr:cNvPr id="246" name="楕円 245"/>
        <xdr:cNvSpPr/>
      </xdr:nvSpPr>
      <xdr:spPr>
        <a:xfrm>
          <a:off x="4584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147541</xdr:rowOff>
    </xdr:from>
    <xdr:ext cx="469744" cy="259045"/>
    <xdr:sp macro="" textlink="">
      <xdr:nvSpPr>
        <xdr:cNvPr id="247" name="扶助費該当値テキスト"/>
        <xdr:cNvSpPr txBox="1"/>
      </xdr:nvSpPr>
      <xdr:spPr>
        <a:xfrm>
          <a:off x="4686300" y="166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164719</xdr:rowOff>
    </xdr:from>
    <xdr:to>
      <xdr:col>20</xdr:col>
      <xdr:colOff>38100</xdr:colOff>
      <xdr:row>97</xdr:row>
      <xdr:rowOff>94869</xdr:rowOff>
    </xdr:to>
    <xdr:sp macro="" textlink="">
      <xdr:nvSpPr>
        <xdr:cNvPr id="248" name="楕円 247"/>
        <xdr:cNvSpPr/>
      </xdr:nvSpPr>
      <xdr:spPr>
        <a:xfrm>
          <a:off x="3746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85996</xdr:rowOff>
    </xdr:from>
    <xdr:ext cx="469744" cy="259045"/>
    <xdr:sp macro="" textlink="">
      <xdr:nvSpPr>
        <xdr:cNvPr id="249" name="テキスト ボックス 248"/>
        <xdr:cNvSpPr txBox="1"/>
      </xdr:nvSpPr>
      <xdr:spPr>
        <a:xfrm>
          <a:off x="35497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83032</xdr:rowOff>
    </xdr:from>
    <xdr:to>
      <xdr:col>15</xdr:col>
      <xdr:colOff>101600</xdr:colOff>
      <xdr:row>98</xdr:row>
      <xdr:rowOff>13182</xdr:rowOff>
    </xdr:to>
    <xdr:sp macro="" textlink="">
      <xdr:nvSpPr>
        <xdr:cNvPr id="250" name="楕円 249"/>
        <xdr:cNvSpPr/>
      </xdr:nvSpPr>
      <xdr:spPr>
        <a:xfrm>
          <a:off x="2857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4309</xdr:rowOff>
    </xdr:from>
    <xdr:ext cx="469744" cy="259045"/>
    <xdr:sp macro="" textlink="">
      <xdr:nvSpPr>
        <xdr:cNvPr id="251" name="テキスト ボックス 250"/>
        <xdr:cNvSpPr txBox="1"/>
      </xdr:nvSpPr>
      <xdr:spPr>
        <a:xfrm>
          <a:off x="2673428" y="168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134238</xdr:rowOff>
    </xdr:from>
    <xdr:to>
      <xdr:col>10</xdr:col>
      <xdr:colOff>165100</xdr:colOff>
      <xdr:row>98</xdr:row>
      <xdr:rowOff>64388</xdr:rowOff>
    </xdr:to>
    <xdr:sp macro="" textlink="">
      <xdr:nvSpPr>
        <xdr:cNvPr id="252" name="楕円 251"/>
        <xdr:cNvSpPr/>
      </xdr:nvSpPr>
      <xdr:spPr>
        <a:xfrm>
          <a:off x="19685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55515</xdr:rowOff>
    </xdr:from>
    <xdr:ext cx="469744" cy="259045"/>
    <xdr:sp macro="" textlink="">
      <xdr:nvSpPr>
        <xdr:cNvPr id="253" name="テキスト ボックス 252"/>
        <xdr:cNvSpPr txBox="1"/>
      </xdr:nvSpPr>
      <xdr:spPr>
        <a:xfrm>
          <a:off x="1784428" y="168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145135</xdr:rowOff>
    </xdr:from>
    <xdr:to>
      <xdr:col>6</xdr:col>
      <xdr:colOff>38100</xdr:colOff>
      <xdr:row>98</xdr:row>
      <xdr:rowOff>75285</xdr:rowOff>
    </xdr:to>
    <xdr:sp macro="" textlink="">
      <xdr:nvSpPr>
        <xdr:cNvPr id="254" name="楕円 253"/>
        <xdr:cNvSpPr/>
      </xdr:nvSpPr>
      <xdr:spPr>
        <a:xfrm>
          <a:off x="1079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66412</xdr:rowOff>
    </xdr:from>
    <xdr:ext cx="469744" cy="259045"/>
    <xdr:sp macro="" textlink="">
      <xdr:nvSpPr>
        <xdr:cNvPr id="255" name="テキスト ボックス 254"/>
        <xdr:cNvSpPr txBox="1"/>
      </xdr:nvSpPr>
      <xdr:spPr>
        <a:xfrm>
          <a:off x="895428" y="16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78" name="直線コネクタ 277"/>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79" name="補助費等最小値テキスト"/>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0" name="直線コネクタ 279"/>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1" name="補助費等最大値テキスト"/>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2" name="直線コネクタ 281"/>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89713</xdr:rowOff>
    </xdr:from>
    <xdr:to>
      <xdr:col>55</xdr:col>
      <xdr:colOff>0</xdr:colOff>
      <xdr:row>34</xdr:row>
      <xdr:rowOff>11512</xdr:rowOff>
    </xdr:to>
    <xdr:cxnSp macro="">
      <xdr:nvCxnSpPr>
        <xdr:cNvPr id="283" name="直線コネクタ 282"/>
        <xdr:cNvCxnSpPr/>
      </xdr:nvCxnSpPr>
      <xdr:spPr>
        <a:xfrm>
          <a:off x="9639300" y="5576113"/>
          <a:ext cx="838200" cy="2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4" name="補助費等平均値テキスト"/>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5" name="フローチャート: 判断 284"/>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89713</xdr:rowOff>
    </xdr:from>
    <xdr:to>
      <xdr:col>50</xdr:col>
      <xdr:colOff>114300</xdr:colOff>
      <xdr:row>32</xdr:row>
      <xdr:rowOff>157931</xdr:rowOff>
    </xdr:to>
    <xdr:cxnSp macro="">
      <xdr:nvCxnSpPr>
        <xdr:cNvPr id="286" name="直線コネクタ 285"/>
        <xdr:cNvCxnSpPr/>
      </xdr:nvCxnSpPr>
      <xdr:spPr>
        <a:xfrm flipV="1">
          <a:off x="8750300" y="5576113"/>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87" name="フローチャート: 判断 286"/>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88" name="テキスト ボックス 287"/>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157931</xdr:rowOff>
    </xdr:from>
    <xdr:to>
      <xdr:col>45</xdr:col>
      <xdr:colOff>177800</xdr:colOff>
      <xdr:row>35</xdr:row>
      <xdr:rowOff>9722</xdr:rowOff>
    </xdr:to>
    <xdr:cxnSp macro="">
      <xdr:nvCxnSpPr>
        <xdr:cNvPr id="289" name="直線コネクタ 288"/>
        <xdr:cNvCxnSpPr/>
      </xdr:nvCxnSpPr>
      <xdr:spPr>
        <a:xfrm flipV="1">
          <a:off x="7861300" y="5644331"/>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0" name="フローチャート: 判断 289"/>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1" name="テキスト ボックス 290"/>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9722</xdr:rowOff>
    </xdr:from>
    <xdr:to>
      <xdr:col>41</xdr:col>
      <xdr:colOff>50800</xdr:colOff>
      <xdr:row>38</xdr:row>
      <xdr:rowOff>5855</xdr:rowOff>
    </xdr:to>
    <xdr:cxnSp macro="">
      <xdr:nvCxnSpPr>
        <xdr:cNvPr id="292" name="直線コネクタ 291"/>
        <xdr:cNvCxnSpPr/>
      </xdr:nvCxnSpPr>
      <xdr:spPr>
        <a:xfrm flipV="1">
          <a:off x="6972300" y="6010472"/>
          <a:ext cx="8890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3" name="フローチャート: 判断 292"/>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4" name="テキスト ボックス 293"/>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5" name="フローチャート: 判断 294"/>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296" name="テキスト ボックス 295"/>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132162</xdr:rowOff>
    </xdr:from>
    <xdr:to>
      <xdr:col>55</xdr:col>
      <xdr:colOff>50800</xdr:colOff>
      <xdr:row>34</xdr:row>
      <xdr:rowOff>62312</xdr:rowOff>
    </xdr:to>
    <xdr:sp macro="" textlink="">
      <xdr:nvSpPr>
        <xdr:cNvPr id="302" name="楕円 301"/>
        <xdr:cNvSpPr/>
      </xdr:nvSpPr>
      <xdr:spPr>
        <a:xfrm>
          <a:off x="10426700" y="5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110589</xdr:rowOff>
    </xdr:from>
    <xdr:ext cx="599010" cy="259045"/>
    <xdr:sp macro="" textlink="">
      <xdr:nvSpPr>
        <xdr:cNvPr id="303" name="補助費等該当値テキスト"/>
        <xdr:cNvSpPr txBox="1"/>
      </xdr:nvSpPr>
      <xdr:spPr>
        <a:xfrm>
          <a:off x="10528300" y="57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38913</xdr:rowOff>
    </xdr:from>
    <xdr:to>
      <xdr:col>50</xdr:col>
      <xdr:colOff>165100</xdr:colOff>
      <xdr:row>32</xdr:row>
      <xdr:rowOff>140513</xdr:rowOff>
    </xdr:to>
    <xdr:sp macro="" textlink="">
      <xdr:nvSpPr>
        <xdr:cNvPr id="304" name="楕円 303"/>
        <xdr:cNvSpPr/>
      </xdr:nvSpPr>
      <xdr:spPr>
        <a:xfrm>
          <a:off x="9588500" y="55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131640</xdr:rowOff>
    </xdr:from>
    <xdr:ext cx="599010" cy="259045"/>
    <xdr:sp macro="" textlink="">
      <xdr:nvSpPr>
        <xdr:cNvPr id="305" name="テキスト ボックス 304"/>
        <xdr:cNvSpPr txBox="1"/>
      </xdr:nvSpPr>
      <xdr:spPr>
        <a:xfrm>
          <a:off x="9327095" y="56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107131</xdr:rowOff>
    </xdr:from>
    <xdr:to>
      <xdr:col>46</xdr:col>
      <xdr:colOff>38100</xdr:colOff>
      <xdr:row>33</xdr:row>
      <xdr:rowOff>37281</xdr:rowOff>
    </xdr:to>
    <xdr:sp macro="" textlink="">
      <xdr:nvSpPr>
        <xdr:cNvPr id="306" name="楕円 305"/>
        <xdr:cNvSpPr/>
      </xdr:nvSpPr>
      <xdr:spPr>
        <a:xfrm>
          <a:off x="8699500" y="55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28408</xdr:rowOff>
    </xdr:from>
    <xdr:ext cx="599010" cy="259045"/>
    <xdr:sp macro="" textlink="">
      <xdr:nvSpPr>
        <xdr:cNvPr id="307" name="テキスト ボックス 306"/>
        <xdr:cNvSpPr txBox="1"/>
      </xdr:nvSpPr>
      <xdr:spPr>
        <a:xfrm>
          <a:off x="8450795" y="56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130372</xdr:rowOff>
    </xdr:from>
    <xdr:to>
      <xdr:col>41</xdr:col>
      <xdr:colOff>101600</xdr:colOff>
      <xdr:row>35</xdr:row>
      <xdr:rowOff>60522</xdr:rowOff>
    </xdr:to>
    <xdr:sp macro="" textlink="">
      <xdr:nvSpPr>
        <xdr:cNvPr id="308" name="楕円 307"/>
        <xdr:cNvSpPr/>
      </xdr:nvSpPr>
      <xdr:spPr>
        <a:xfrm>
          <a:off x="7810500" y="5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51649</xdr:rowOff>
    </xdr:from>
    <xdr:ext cx="599010" cy="259045"/>
    <xdr:sp macro="" textlink="">
      <xdr:nvSpPr>
        <xdr:cNvPr id="309" name="テキスト ボックス 308"/>
        <xdr:cNvSpPr txBox="1"/>
      </xdr:nvSpPr>
      <xdr:spPr>
        <a:xfrm>
          <a:off x="7561795" y="60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126505</xdr:rowOff>
    </xdr:from>
    <xdr:to>
      <xdr:col>36</xdr:col>
      <xdr:colOff>165100</xdr:colOff>
      <xdr:row>38</xdr:row>
      <xdr:rowOff>56655</xdr:rowOff>
    </xdr:to>
    <xdr:sp macro="" textlink="">
      <xdr:nvSpPr>
        <xdr:cNvPr id="310" name="楕円 309"/>
        <xdr:cNvSpPr/>
      </xdr:nvSpPr>
      <xdr:spPr>
        <a:xfrm>
          <a:off x="6921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73182</xdr:rowOff>
    </xdr:from>
    <xdr:ext cx="599010" cy="259045"/>
    <xdr:sp macro="" textlink="">
      <xdr:nvSpPr>
        <xdr:cNvPr id="311" name="テキスト ボックス 310"/>
        <xdr:cNvSpPr txBox="1"/>
      </xdr:nvSpPr>
      <xdr:spPr>
        <a:xfrm>
          <a:off x="6672795" y="62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6" name="直線コネクタ 335"/>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37" name="普通建設事業費最小値テキスト"/>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38" name="直線コネクタ 337"/>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39" name="普通建設事業費最大値テキスト"/>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0" name="直線コネクタ 339"/>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104381</xdr:rowOff>
    </xdr:from>
    <xdr:to>
      <xdr:col>55</xdr:col>
      <xdr:colOff>0</xdr:colOff>
      <xdr:row>56</xdr:row>
      <xdr:rowOff>99091</xdr:rowOff>
    </xdr:to>
    <xdr:cxnSp macro="">
      <xdr:nvCxnSpPr>
        <xdr:cNvPr id="341" name="直線コネクタ 340"/>
        <xdr:cNvCxnSpPr/>
      </xdr:nvCxnSpPr>
      <xdr:spPr>
        <a:xfrm flipV="1">
          <a:off x="9639300" y="9534131"/>
          <a:ext cx="838200" cy="1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2" name="普通建設事業費平均値テキスト"/>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3" name="フローチャート: 判断 342"/>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99091</xdr:rowOff>
    </xdr:from>
    <xdr:to>
      <xdr:col>50</xdr:col>
      <xdr:colOff>114300</xdr:colOff>
      <xdr:row>57</xdr:row>
      <xdr:rowOff>32421</xdr:rowOff>
    </xdr:to>
    <xdr:cxnSp macro="">
      <xdr:nvCxnSpPr>
        <xdr:cNvPr id="344" name="直線コネクタ 343"/>
        <xdr:cNvCxnSpPr/>
      </xdr:nvCxnSpPr>
      <xdr:spPr>
        <a:xfrm flipV="1">
          <a:off x="8750300" y="9700291"/>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5" name="フローチャート: 判断 344"/>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46" name="テキスト ボックス 345"/>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32421</xdr:rowOff>
    </xdr:from>
    <xdr:to>
      <xdr:col>45</xdr:col>
      <xdr:colOff>177800</xdr:colOff>
      <xdr:row>57</xdr:row>
      <xdr:rowOff>97425</xdr:rowOff>
    </xdr:to>
    <xdr:cxnSp macro="">
      <xdr:nvCxnSpPr>
        <xdr:cNvPr id="347" name="直線コネクタ 346"/>
        <xdr:cNvCxnSpPr/>
      </xdr:nvCxnSpPr>
      <xdr:spPr>
        <a:xfrm flipV="1">
          <a:off x="7861300" y="9805071"/>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48" name="フローチャート: 判断 347"/>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49" name="テキスト ボックス 348"/>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97425</xdr:rowOff>
    </xdr:from>
    <xdr:to>
      <xdr:col>41</xdr:col>
      <xdr:colOff>50800</xdr:colOff>
      <xdr:row>57</xdr:row>
      <xdr:rowOff>99140</xdr:rowOff>
    </xdr:to>
    <xdr:cxnSp macro="">
      <xdr:nvCxnSpPr>
        <xdr:cNvPr id="350" name="直線コネクタ 349"/>
        <xdr:cNvCxnSpPr/>
      </xdr:nvCxnSpPr>
      <xdr:spPr>
        <a:xfrm flipV="1">
          <a:off x="6972300" y="98700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1" name="フローチャート: 判断 350"/>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2" name="テキスト ボックス 351"/>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3" name="フローチャート: 判断 352"/>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4" name="テキスト ボックス 353"/>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53581</xdr:rowOff>
    </xdr:from>
    <xdr:to>
      <xdr:col>55</xdr:col>
      <xdr:colOff>50800</xdr:colOff>
      <xdr:row>55</xdr:row>
      <xdr:rowOff>155181</xdr:rowOff>
    </xdr:to>
    <xdr:sp macro="" textlink="">
      <xdr:nvSpPr>
        <xdr:cNvPr id="360" name="楕円 359"/>
        <xdr:cNvSpPr/>
      </xdr:nvSpPr>
      <xdr:spPr>
        <a:xfrm>
          <a:off x="104267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76458</xdr:rowOff>
    </xdr:from>
    <xdr:ext cx="599010" cy="259045"/>
    <xdr:sp macro="" textlink="">
      <xdr:nvSpPr>
        <xdr:cNvPr id="361" name="普通建設事業費該当値テキスト"/>
        <xdr:cNvSpPr txBox="1"/>
      </xdr:nvSpPr>
      <xdr:spPr>
        <a:xfrm>
          <a:off x="10528300" y="933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48291</xdr:rowOff>
    </xdr:from>
    <xdr:to>
      <xdr:col>50</xdr:col>
      <xdr:colOff>165100</xdr:colOff>
      <xdr:row>56</xdr:row>
      <xdr:rowOff>149891</xdr:rowOff>
    </xdr:to>
    <xdr:sp macro="" textlink="">
      <xdr:nvSpPr>
        <xdr:cNvPr id="362" name="楕円 361"/>
        <xdr:cNvSpPr/>
      </xdr:nvSpPr>
      <xdr:spPr>
        <a:xfrm>
          <a:off x="9588500" y="9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141018</xdr:rowOff>
    </xdr:from>
    <xdr:ext cx="599010" cy="259045"/>
    <xdr:sp macro="" textlink="">
      <xdr:nvSpPr>
        <xdr:cNvPr id="363" name="テキスト ボックス 362"/>
        <xdr:cNvSpPr txBox="1"/>
      </xdr:nvSpPr>
      <xdr:spPr>
        <a:xfrm>
          <a:off x="9327095" y="974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153071</xdr:rowOff>
    </xdr:from>
    <xdr:to>
      <xdr:col>46</xdr:col>
      <xdr:colOff>38100</xdr:colOff>
      <xdr:row>57</xdr:row>
      <xdr:rowOff>83221</xdr:rowOff>
    </xdr:to>
    <xdr:sp macro="" textlink="">
      <xdr:nvSpPr>
        <xdr:cNvPr id="364" name="楕円 363"/>
        <xdr:cNvSpPr/>
      </xdr:nvSpPr>
      <xdr:spPr>
        <a:xfrm>
          <a:off x="8699500" y="9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74348</xdr:rowOff>
    </xdr:from>
    <xdr:ext cx="599010" cy="259045"/>
    <xdr:sp macro="" textlink="">
      <xdr:nvSpPr>
        <xdr:cNvPr id="365" name="テキスト ボックス 364"/>
        <xdr:cNvSpPr txBox="1"/>
      </xdr:nvSpPr>
      <xdr:spPr>
        <a:xfrm>
          <a:off x="8450795" y="98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46625</xdr:rowOff>
    </xdr:from>
    <xdr:to>
      <xdr:col>41</xdr:col>
      <xdr:colOff>101600</xdr:colOff>
      <xdr:row>57</xdr:row>
      <xdr:rowOff>148225</xdr:rowOff>
    </xdr:to>
    <xdr:sp macro="" textlink="">
      <xdr:nvSpPr>
        <xdr:cNvPr id="366" name="楕円 365"/>
        <xdr:cNvSpPr/>
      </xdr:nvSpPr>
      <xdr:spPr>
        <a:xfrm>
          <a:off x="7810500" y="98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139352</xdr:rowOff>
    </xdr:from>
    <xdr:ext cx="599010" cy="259045"/>
    <xdr:sp macro="" textlink="">
      <xdr:nvSpPr>
        <xdr:cNvPr id="367" name="テキスト ボックス 366"/>
        <xdr:cNvSpPr txBox="1"/>
      </xdr:nvSpPr>
      <xdr:spPr>
        <a:xfrm>
          <a:off x="7561795" y="99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48340</xdr:rowOff>
    </xdr:from>
    <xdr:to>
      <xdr:col>36</xdr:col>
      <xdr:colOff>165100</xdr:colOff>
      <xdr:row>57</xdr:row>
      <xdr:rowOff>149940</xdr:rowOff>
    </xdr:to>
    <xdr:sp macro="" textlink="">
      <xdr:nvSpPr>
        <xdr:cNvPr id="368" name="楕円 367"/>
        <xdr:cNvSpPr/>
      </xdr:nvSpPr>
      <xdr:spPr>
        <a:xfrm>
          <a:off x="6921500" y="98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141067</xdr:rowOff>
    </xdr:from>
    <xdr:ext cx="599010" cy="259045"/>
    <xdr:sp macro="" textlink="">
      <xdr:nvSpPr>
        <xdr:cNvPr id="369" name="テキスト ボックス 368"/>
        <xdr:cNvSpPr txBox="1"/>
      </xdr:nvSpPr>
      <xdr:spPr>
        <a:xfrm>
          <a:off x="6672795" y="99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1" name="直線コネクタ 390"/>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2" name="普通建設事業費 （ うち新規整備　）最小値テキスト"/>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3" name="直線コネクタ 392"/>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4" name="普通建設事業費 （ うち新規整備　）最大値テキスト"/>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5" name="直線コネクタ 394"/>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110058</xdr:rowOff>
    </xdr:from>
    <xdr:to>
      <xdr:col>55</xdr:col>
      <xdr:colOff>0</xdr:colOff>
      <xdr:row>75</xdr:row>
      <xdr:rowOff>9855</xdr:rowOff>
    </xdr:to>
    <xdr:cxnSp macro="">
      <xdr:nvCxnSpPr>
        <xdr:cNvPr id="396" name="直線コネクタ 395"/>
        <xdr:cNvCxnSpPr/>
      </xdr:nvCxnSpPr>
      <xdr:spPr>
        <a:xfrm flipV="1">
          <a:off x="9639300" y="1279735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397" name="普通建設事業費 （ うち新規整備　）平均値テキスト"/>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398" name="フローチャート: 判断 397"/>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9855</xdr:rowOff>
    </xdr:from>
    <xdr:to>
      <xdr:col>50</xdr:col>
      <xdr:colOff>114300</xdr:colOff>
      <xdr:row>75</xdr:row>
      <xdr:rowOff>107296</xdr:rowOff>
    </xdr:to>
    <xdr:cxnSp macro="">
      <xdr:nvCxnSpPr>
        <xdr:cNvPr id="399" name="直線コネクタ 398"/>
        <xdr:cNvCxnSpPr/>
      </xdr:nvCxnSpPr>
      <xdr:spPr>
        <a:xfrm flipV="1">
          <a:off x="8750300" y="12868605"/>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0" name="フローチャート: 判断 399"/>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1" name="テキスト ボックス 400"/>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107296</xdr:rowOff>
    </xdr:from>
    <xdr:to>
      <xdr:col>45</xdr:col>
      <xdr:colOff>177800</xdr:colOff>
      <xdr:row>75</xdr:row>
      <xdr:rowOff>113564</xdr:rowOff>
    </xdr:to>
    <xdr:cxnSp macro="">
      <xdr:nvCxnSpPr>
        <xdr:cNvPr id="402" name="直線コネクタ 401"/>
        <xdr:cNvCxnSpPr/>
      </xdr:nvCxnSpPr>
      <xdr:spPr>
        <a:xfrm flipV="1">
          <a:off x="7861300" y="12966046"/>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3" name="フローチャート: 判断 402"/>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4" name="テキスト ボックス 403"/>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33020</xdr:rowOff>
    </xdr:from>
    <xdr:to>
      <xdr:col>41</xdr:col>
      <xdr:colOff>50800</xdr:colOff>
      <xdr:row>75</xdr:row>
      <xdr:rowOff>113564</xdr:rowOff>
    </xdr:to>
    <xdr:cxnSp macro="">
      <xdr:nvCxnSpPr>
        <xdr:cNvPr id="405" name="直線コネクタ 404"/>
        <xdr:cNvCxnSpPr/>
      </xdr:nvCxnSpPr>
      <xdr:spPr>
        <a:xfrm>
          <a:off x="6972300" y="1289177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6" name="フローチャート: 判断 405"/>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07" name="テキスト ボックス 406"/>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08" name="フローチャート: 判断 407"/>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09" name="テキスト ボックス 408"/>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59258</xdr:rowOff>
    </xdr:from>
    <xdr:to>
      <xdr:col>55</xdr:col>
      <xdr:colOff>50800</xdr:colOff>
      <xdr:row>74</xdr:row>
      <xdr:rowOff>160858</xdr:rowOff>
    </xdr:to>
    <xdr:sp macro="" textlink="">
      <xdr:nvSpPr>
        <xdr:cNvPr id="415" name="楕円 414"/>
        <xdr:cNvSpPr/>
      </xdr:nvSpPr>
      <xdr:spPr>
        <a:xfrm>
          <a:off x="10426700" y="127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82135</xdr:rowOff>
    </xdr:from>
    <xdr:ext cx="534377" cy="259045"/>
    <xdr:sp macro="" textlink="">
      <xdr:nvSpPr>
        <xdr:cNvPr id="416" name="普通建設事業費 （ うち新規整備　）該当値テキスト"/>
        <xdr:cNvSpPr txBox="1"/>
      </xdr:nvSpPr>
      <xdr:spPr>
        <a:xfrm>
          <a:off x="10528300" y="125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130505</xdr:rowOff>
    </xdr:from>
    <xdr:to>
      <xdr:col>50</xdr:col>
      <xdr:colOff>165100</xdr:colOff>
      <xdr:row>75</xdr:row>
      <xdr:rowOff>60655</xdr:rowOff>
    </xdr:to>
    <xdr:sp macro="" textlink="">
      <xdr:nvSpPr>
        <xdr:cNvPr id="417" name="楕円 416"/>
        <xdr:cNvSpPr/>
      </xdr:nvSpPr>
      <xdr:spPr>
        <a:xfrm>
          <a:off x="9588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51782</xdr:rowOff>
    </xdr:from>
    <xdr:ext cx="534377" cy="259045"/>
    <xdr:sp macro="" textlink="">
      <xdr:nvSpPr>
        <xdr:cNvPr id="418" name="テキスト ボックス 417"/>
        <xdr:cNvSpPr txBox="1"/>
      </xdr:nvSpPr>
      <xdr:spPr>
        <a:xfrm>
          <a:off x="9359411" y="129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56496</xdr:rowOff>
    </xdr:from>
    <xdr:to>
      <xdr:col>46</xdr:col>
      <xdr:colOff>38100</xdr:colOff>
      <xdr:row>75</xdr:row>
      <xdr:rowOff>158096</xdr:rowOff>
    </xdr:to>
    <xdr:sp macro="" textlink="">
      <xdr:nvSpPr>
        <xdr:cNvPr id="419" name="楕円 418"/>
        <xdr:cNvSpPr/>
      </xdr:nvSpPr>
      <xdr:spPr>
        <a:xfrm>
          <a:off x="8699500" y="12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149223</xdr:rowOff>
    </xdr:from>
    <xdr:ext cx="534377" cy="259045"/>
    <xdr:sp macro="" textlink="">
      <xdr:nvSpPr>
        <xdr:cNvPr id="420" name="テキスト ボックス 419"/>
        <xdr:cNvSpPr txBox="1"/>
      </xdr:nvSpPr>
      <xdr:spPr>
        <a:xfrm>
          <a:off x="8483111" y="130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62764</xdr:rowOff>
    </xdr:from>
    <xdr:to>
      <xdr:col>41</xdr:col>
      <xdr:colOff>101600</xdr:colOff>
      <xdr:row>75</xdr:row>
      <xdr:rowOff>164364</xdr:rowOff>
    </xdr:to>
    <xdr:sp macro="" textlink="">
      <xdr:nvSpPr>
        <xdr:cNvPr id="421" name="楕円 420"/>
        <xdr:cNvSpPr/>
      </xdr:nvSpPr>
      <xdr:spPr>
        <a:xfrm>
          <a:off x="7810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155491</xdr:rowOff>
    </xdr:from>
    <xdr:ext cx="534377" cy="259045"/>
    <xdr:sp macro="" textlink="">
      <xdr:nvSpPr>
        <xdr:cNvPr id="422" name="テキスト ボックス 421"/>
        <xdr:cNvSpPr txBox="1"/>
      </xdr:nvSpPr>
      <xdr:spPr>
        <a:xfrm>
          <a:off x="7594111" y="130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153670</xdr:rowOff>
    </xdr:from>
    <xdr:to>
      <xdr:col>36</xdr:col>
      <xdr:colOff>165100</xdr:colOff>
      <xdr:row>75</xdr:row>
      <xdr:rowOff>83820</xdr:rowOff>
    </xdr:to>
    <xdr:sp macro="" textlink="">
      <xdr:nvSpPr>
        <xdr:cNvPr id="423" name="楕円 422"/>
        <xdr:cNvSpPr/>
      </xdr:nvSpPr>
      <xdr:spPr>
        <a:xfrm>
          <a:off x="6921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100347</xdr:rowOff>
    </xdr:from>
    <xdr:ext cx="534377" cy="259045"/>
    <xdr:sp macro="" textlink="">
      <xdr:nvSpPr>
        <xdr:cNvPr id="424" name="テキスト ボックス 423"/>
        <xdr:cNvSpPr txBox="1"/>
      </xdr:nvSpPr>
      <xdr:spPr>
        <a:xfrm>
          <a:off x="6705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5" name="直線コネクタ 444"/>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6" name="普通建設事業費 （ うち更新整備　）最小値テキスト"/>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47" name="直線コネクタ 446"/>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48" name="普通建設事業費 （ うち更新整備　）最大値テキスト"/>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49" name="直線コネクタ 448"/>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71234</xdr:rowOff>
    </xdr:from>
    <xdr:to>
      <xdr:col>55</xdr:col>
      <xdr:colOff>0</xdr:colOff>
      <xdr:row>95</xdr:row>
      <xdr:rowOff>44785</xdr:rowOff>
    </xdr:to>
    <xdr:cxnSp macro="">
      <xdr:nvCxnSpPr>
        <xdr:cNvPr id="450" name="直線コネクタ 449"/>
        <xdr:cNvCxnSpPr/>
      </xdr:nvCxnSpPr>
      <xdr:spPr>
        <a:xfrm flipV="1">
          <a:off x="9639300" y="16187534"/>
          <a:ext cx="8382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1" name="普通建設事業費 （ うち更新整備　）平均値テキスト"/>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2" name="フローチャート: 判断 451"/>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44785</xdr:rowOff>
    </xdr:from>
    <xdr:to>
      <xdr:col>50</xdr:col>
      <xdr:colOff>114300</xdr:colOff>
      <xdr:row>95</xdr:row>
      <xdr:rowOff>150901</xdr:rowOff>
    </xdr:to>
    <xdr:cxnSp macro="">
      <xdr:nvCxnSpPr>
        <xdr:cNvPr id="453" name="直線コネクタ 452"/>
        <xdr:cNvCxnSpPr/>
      </xdr:nvCxnSpPr>
      <xdr:spPr>
        <a:xfrm flipV="1">
          <a:off x="8750300" y="16332535"/>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4" name="フローチャート: 判断 453"/>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5" name="テキスト ボックス 454"/>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150901</xdr:rowOff>
    </xdr:from>
    <xdr:to>
      <xdr:col>45</xdr:col>
      <xdr:colOff>177800</xdr:colOff>
      <xdr:row>96</xdr:row>
      <xdr:rowOff>59644</xdr:rowOff>
    </xdr:to>
    <xdr:cxnSp macro="">
      <xdr:nvCxnSpPr>
        <xdr:cNvPr id="456" name="直線コネクタ 455"/>
        <xdr:cNvCxnSpPr/>
      </xdr:nvCxnSpPr>
      <xdr:spPr>
        <a:xfrm flipV="1">
          <a:off x="7861300" y="16438651"/>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57" name="フローチャート: 判断 456"/>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58" name="テキスト ボックス 457"/>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59644</xdr:rowOff>
    </xdr:from>
    <xdr:to>
      <xdr:col>41</xdr:col>
      <xdr:colOff>50800</xdr:colOff>
      <xdr:row>96</xdr:row>
      <xdr:rowOff>94780</xdr:rowOff>
    </xdr:to>
    <xdr:cxnSp macro="">
      <xdr:nvCxnSpPr>
        <xdr:cNvPr id="459" name="直線コネクタ 458"/>
        <xdr:cNvCxnSpPr/>
      </xdr:nvCxnSpPr>
      <xdr:spPr>
        <a:xfrm flipV="1">
          <a:off x="6972300" y="16518844"/>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0" name="フローチャート: 判断 459"/>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1" name="テキスト ボックス 460"/>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2" name="フローチャート: 判断 461"/>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3" name="テキスト ボックス 462"/>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20434</xdr:rowOff>
    </xdr:from>
    <xdr:to>
      <xdr:col>55</xdr:col>
      <xdr:colOff>50800</xdr:colOff>
      <xdr:row>94</xdr:row>
      <xdr:rowOff>122034</xdr:rowOff>
    </xdr:to>
    <xdr:sp macro="" textlink="">
      <xdr:nvSpPr>
        <xdr:cNvPr id="469" name="楕円 468"/>
        <xdr:cNvSpPr/>
      </xdr:nvSpPr>
      <xdr:spPr>
        <a:xfrm>
          <a:off x="10426700" y="161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43311</xdr:rowOff>
    </xdr:from>
    <xdr:ext cx="534377" cy="259045"/>
    <xdr:sp macro="" textlink="">
      <xdr:nvSpPr>
        <xdr:cNvPr id="470" name="普通建設事業費 （ うち更新整備　）該当値テキスト"/>
        <xdr:cNvSpPr txBox="1"/>
      </xdr:nvSpPr>
      <xdr:spPr>
        <a:xfrm>
          <a:off x="10528300" y="159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165435</xdr:rowOff>
    </xdr:from>
    <xdr:to>
      <xdr:col>50</xdr:col>
      <xdr:colOff>165100</xdr:colOff>
      <xdr:row>95</xdr:row>
      <xdr:rowOff>95585</xdr:rowOff>
    </xdr:to>
    <xdr:sp macro="" textlink="">
      <xdr:nvSpPr>
        <xdr:cNvPr id="471" name="楕円 470"/>
        <xdr:cNvSpPr/>
      </xdr:nvSpPr>
      <xdr:spPr>
        <a:xfrm>
          <a:off x="9588500" y="162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86712</xdr:rowOff>
    </xdr:from>
    <xdr:ext cx="534377" cy="259045"/>
    <xdr:sp macro="" textlink="">
      <xdr:nvSpPr>
        <xdr:cNvPr id="472" name="テキスト ボックス 471"/>
        <xdr:cNvSpPr txBox="1"/>
      </xdr:nvSpPr>
      <xdr:spPr>
        <a:xfrm>
          <a:off x="9359411" y="163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100101</xdr:rowOff>
    </xdr:from>
    <xdr:to>
      <xdr:col>46</xdr:col>
      <xdr:colOff>38100</xdr:colOff>
      <xdr:row>96</xdr:row>
      <xdr:rowOff>30251</xdr:rowOff>
    </xdr:to>
    <xdr:sp macro="" textlink="">
      <xdr:nvSpPr>
        <xdr:cNvPr id="473" name="楕円 472"/>
        <xdr:cNvSpPr/>
      </xdr:nvSpPr>
      <xdr:spPr>
        <a:xfrm>
          <a:off x="86995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21378</xdr:rowOff>
    </xdr:from>
    <xdr:ext cx="534377" cy="259045"/>
    <xdr:sp macro="" textlink="">
      <xdr:nvSpPr>
        <xdr:cNvPr id="474" name="テキスト ボックス 473"/>
        <xdr:cNvSpPr txBox="1"/>
      </xdr:nvSpPr>
      <xdr:spPr>
        <a:xfrm>
          <a:off x="8483111" y="164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8844</xdr:rowOff>
    </xdr:from>
    <xdr:to>
      <xdr:col>41</xdr:col>
      <xdr:colOff>101600</xdr:colOff>
      <xdr:row>96</xdr:row>
      <xdr:rowOff>110444</xdr:rowOff>
    </xdr:to>
    <xdr:sp macro="" textlink="">
      <xdr:nvSpPr>
        <xdr:cNvPr id="475" name="楕円 474"/>
        <xdr:cNvSpPr/>
      </xdr:nvSpPr>
      <xdr:spPr>
        <a:xfrm>
          <a:off x="7810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101571</xdr:rowOff>
    </xdr:from>
    <xdr:ext cx="534377" cy="259045"/>
    <xdr:sp macro="" textlink="">
      <xdr:nvSpPr>
        <xdr:cNvPr id="476" name="テキスト ボックス 475"/>
        <xdr:cNvSpPr txBox="1"/>
      </xdr:nvSpPr>
      <xdr:spPr>
        <a:xfrm>
          <a:off x="7594111" y="165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43980</xdr:rowOff>
    </xdr:from>
    <xdr:to>
      <xdr:col>36</xdr:col>
      <xdr:colOff>165100</xdr:colOff>
      <xdr:row>96</xdr:row>
      <xdr:rowOff>145580</xdr:rowOff>
    </xdr:to>
    <xdr:sp macro="" textlink="">
      <xdr:nvSpPr>
        <xdr:cNvPr id="477" name="楕円 476"/>
        <xdr:cNvSpPr/>
      </xdr:nvSpPr>
      <xdr:spPr>
        <a:xfrm>
          <a:off x="6921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136707</xdr:rowOff>
    </xdr:from>
    <xdr:ext cx="534377" cy="259045"/>
    <xdr:sp macro="" textlink="">
      <xdr:nvSpPr>
        <xdr:cNvPr id="478" name="テキスト ボックス 477"/>
        <xdr:cNvSpPr txBox="1"/>
      </xdr:nvSpPr>
      <xdr:spPr>
        <a:xfrm>
          <a:off x="6705111" y="165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498" name="直線コネクタ 497"/>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499" name="災害復旧事業費最小値テキスト"/>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0" name="直線コネクタ 499"/>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1" name="災害復旧事業費最大値テキスト"/>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2" name="直線コネクタ 501"/>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166035</xdr:rowOff>
    </xdr:from>
    <xdr:to>
      <xdr:col>85</xdr:col>
      <xdr:colOff>127000</xdr:colOff>
      <xdr:row>37</xdr:row>
      <xdr:rowOff>95077</xdr:rowOff>
    </xdr:to>
    <xdr:cxnSp macro="">
      <xdr:nvCxnSpPr>
        <xdr:cNvPr id="503" name="直線コネクタ 502"/>
        <xdr:cNvCxnSpPr/>
      </xdr:nvCxnSpPr>
      <xdr:spPr>
        <a:xfrm flipV="1">
          <a:off x="15481300" y="6338235"/>
          <a:ext cx="838200" cy="10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4" name="災害復旧事業費平均値テキスト"/>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5" name="フローチャート: 判断 504"/>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53426</xdr:rowOff>
    </xdr:from>
    <xdr:to>
      <xdr:col>81</xdr:col>
      <xdr:colOff>50800</xdr:colOff>
      <xdr:row>37</xdr:row>
      <xdr:rowOff>95077</xdr:rowOff>
    </xdr:to>
    <xdr:cxnSp macro="">
      <xdr:nvCxnSpPr>
        <xdr:cNvPr id="506" name="直線コネクタ 505"/>
        <xdr:cNvCxnSpPr/>
      </xdr:nvCxnSpPr>
      <xdr:spPr>
        <a:xfrm>
          <a:off x="14592300" y="6225626"/>
          <a:ext cx="889000" cy="2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07" name="フローチャート: 判断 506"/>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08" name="テキスト ボックス 507"/>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53426</xdr:rowOff>
    </xdr:from>
    <xdr:to>
      <xdr:col>76</xdr:col>
      <xdr:colOff>114300</xdr:colOff>
      <xdr:row>36</xdr:row>
      <xdr:rowOff>67782</xdr:rowOff>
    </xdr:to>
    <xdr:cxnSp macro="">
      <xdr:nvCxnSpPr>
        <xdr:cNvPr id="509" name="直線コネクタ 508"/>
        <xdr:cNvCxnSpPr/>
      </xdr:nvCxnSpPr>
      <xdr:spPr>
        <a:xfrm flipV="1">
          <a:off x="13703300" y="6225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0" name="フローチャート: 判断 509"/>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1" name="テキスト ボックス 510"/>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67782</xdr:rowOff>
    </xdr:from>
    <xdr:to>
      <xdr:col>71</xdr:col>
      <xdr:colOff>177800</xdr:colOff>
      <xdr:row>36</xdr:row>
      <xdr:rowOff>147975</xdr:rowOff>
    </xdr:to>
    <xdr:cxnSp macro="">
      <xdr:nvCxnSpPr>
        <xdr:cNvPr id="512" name="直線コネクタ 511"/>
        <xdr:cNvCxnSpPr/>
      </xdr:nvCxnSpPr>
      <xdr:spPr>
        <a:xfrm flipV="1">
          <a:off x="12814300" y="6239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3" name="フローチャート: 判断 512"/>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4" name="テキスト ボックス 513"/>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5" name="フローチャート: 判断 514"/>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16" name="テキスト ボックス 515"/>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115235</xdr:rowOff>
    </xdr:from>
    <xdr:to>
      <xdr:col>85</xdr:col>
      <xdr:colOff>177800</xdr:colOff>
      <xdr:row>37</xdr:row>
      <xdr:rowOff>45385</xdr:rowOff>
    </xdr:to>
    <xdr:sp macro="" textlink="">
      <xdr:nvSpPr>
        <xdr:cNvPr id="522" name="楕円 521"/>
        <xdr:cNvSpPr/>
      </xdr:nvSpPr>
      <xdr:spPr>
        <a:xfrm>
          <a:off x="16268700" y="62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93662</xdr:rowOff>
    </xdr:from>
    <xdr:ext cx="469744" cy="259045"/>
    <xdr:sp macro="" textlink="">
      <xdr:nvSpPr>
        <xdr:cNvPr id="523" name="災害復旧事業費該当値テキスト"/>
        <xdr:cNvSpPr txBox="1"/>
      </xdr:nvSpPr>
      <xdr:spPr>
        <a:xfrm>
          <a:off x="16370300" y="626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44277</xdr:rowOff>
    </xdr:from>
    <xdr:to>
      <xdr:col>81</xdr:col>
      <xdr:colOff>101600</xdr:colOff>
      <xdr:row>37</xdr:row>
      <xdr:rowOff>145877</xdr:rowOff>
    </xdr:to>
    <xdr:sp macro="" textlink="">
      <xdr:nvSpPr>
        <xdr:cNvPr id="524" name="楕円 523"/>
        <xdr:cNvSpPr/>
      </xdr:nvSpPr>
      <xdr:spPr>
        <a:xfrm>
          <a:off x="15430500" y="6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137004</xdr:rowOff>
    </xdr:from>
    <xdr:ext cx="469744" cy="259045"/>
    <xdr:sp macro="" textlink="">
      <xdr:nvSpPr>
        <xdr:cNvPr id="525" name="テキスト ボックス 524"/>
        <xdr:cNvSpPr txBox="1"/>
      </xdr:nvSpPr>
      <xdr:spPr>
        <a:xfrm>
          <a:off x="15233728" y="64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2626</xdr:rowOff>
    </xdr:from>
    <xdr:to>
      <xdr:col>76</xdr:col>
      <xdr:colOff>165100</xdr:colOff>
      <xdr:row>36</xdr:row>
      <xdr:rowOff>104226</xdr:rowOff>
    </xdr:to>
    <xdr:sp macro="" textlink="">
      <xdr:nvSpPr>
        <xdr:cNvPr id="526" name="楕円 525"/>
        <xdr:cNvSpPr/>
      </xdr:nvSpPr>
      <xdr:spPr>
        <a:xfrm>
          <a:off x="14541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120753</xdr:rowOff>
    </xdr:from>
    <xdr:ext cx="469744" cy="259045"/>
    <xdr:sp macro="" textlink="">
      <xdr:nvSpPr>
        <xdr:cNvPr id="527" name="テキスト ボックス 526"/>
        <xdr:cNvSpPr txBox="1"/>
      </xdr:nvSpPr>
      <xdr:spPr>
        <a:xfrm>
          <a:off x="14357428" y="59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16982</xdr:rowOff>
    </xdr:from>
    <xdr:to>
      <xdr:col>72</xdr:col>
      <xdr:colOff>38100</xdr:colOff>
      <xdr:row>36</xdr:row>
      <xdr:rowOff>118582</xdr:rowOff>
    </xdr:to>
    <xdr:sp macro="" textlink="">
      <xdr:nvSpPr>
        <xdr:cNvPr id="528" name="楕円 527"/>
        <xdr:cNvSpPr/>
      </xdr:nvSpPr>
      <xdr:spPr>
        <a:xfrm>
          <a:off x="13652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109709</xdr:rowOff>
    </xdr:from>
    <xdr:ext cx="469744" cy="259045"/>
    <xdr:sp macro="" textlink="">
      <xdr:nvSpPr>
        <xdr:cNvPr id="529" name="テキスト ボックス 528"/>
        <xdr:cNvSpPr txBox="1"/>
      </xdr:nvSpPr>
      <xdr:spPr>
        <a:xfrm>
          <a:off x="13468428" y="62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97175</xdr:rowOff>
    </xdr:from>
    <xdr:to>
      <xdr:col>67</xdr:col>
      <xdr:colOff>101600</xdr:colOff>
      <xdr:row>37</xdr:row>
      <xdr:rowOff>27325</xdr:rowOff>
    </xdr:to>
    <xdr:sp macro="" textlink="">
      <xdr:nvSpPr>
        <xdr:cNvPr id="530" name="楕円 529"/>
        <xdr:cNvSpPr/>
      </xdr:nvSpPr>
      <xdr:spPr>
        <a:xfrm>
          <a:off x="12763500" y="62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18452</xdr:rowOff>
    </xdr:from>
    <xdr:ext cx="469744" cy="259045"/>
    <xdr:sp macro="" textlink="">
      <xdr:nvSpPr>
        <xdr:cNvPr id="531" name="テキスト ボックス 530"/>
        <xdr:cNvSpPr txBox="1"/>
      </xdr:nvSpPr>
      <xdr:spPr>
        <a:xfrm>
          <a:off x="12579428" y="636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599" name="直線コネクタ 598"/>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0" name="公債費最小値テキスト"/>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1" name="直線コネクタ 600"/>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2" name="公債費最大値テキスト"/>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3" name="直線コネクタ 602"/>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98095</xdr:rowOff>
    </xdr:from>
    <xdr:to>
      <xdr:col>85</xdr:col>
      <xdr:colOff>127000</xdr:colOff>
      <xdr:row>73</xdr:row>
      <xdr:rowOff>27023</xdr:rowOff>
    </xdr:to>
    <xdr:cxnSp macro="">
      <xdr:nvCxnSpPr>
        <xdr:cNvPr id="604" name="直線コネクタ 603"/>
        <xdr:cNvCxnSpPr/>
      </xdr:nvCxnSpPr>
      <xdr:spPr>
        <a:xfrm flipV="1">
          <a:off x="15481300" y="12442495"/>
          <a:ext cx="838200" cy="1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5" name="公債費平均値テキスト"/>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06" name="フローチャート: 判断 605"/>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22040</xdr:rowOff>
    </xdr:from>
    <xdr:to>
      <xdr:col>81</xdr:col>
      <xdr:colOff>50800</xdr:colOff>
      <xdr:row>73</xdr:row>
      <xdr:rowOff>27023</xdr:rowOff>
    </xdr:to>
    <xdr:cxnSp macro="">
      <xdr:nvCxnSpPr>
        <xdr:cNvPr id="607" name="直線コネクタ 606"/>
        <xdr:cNvCxnSpPr/>
      </xdr:nvCxnSpPr>
      <xdr:spPr>
        <a:xfrm>
          <a:off x="14592300" y="1253789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08" name="フローチャート: 判断 607"/>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09" name="テキスト ボックス 608"/>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22040</xdr:rowOff>
    </xdr:from>
    <xdr:to>
      <xdr:col>76</xdr:col>
      <xdr:colOff>114300</xdr:colOff>
      <xdr:row>73</xdr:row>
      <xdr:rowOff>52809</xdr:rowOff>
    </xdr:to>
    <xdr:cxnSp macro="">
      <xdr:nvCxnSpPr>
        <xdr:cNvPr id="610" name="直線コネクタ 609"/>
        <xdr:cNvCxnSpPr/>
      </xdr:nvCxnSpPr>
      <xdr:spPr>
        <a:xfrm flipV="1">
          <a:off x="13703300" y="1253789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1" name="フローチャート: 判断 610"/>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2" name="テキスト ボックス 611"/>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5329</xdr:rowOff>
    </xdr:from>
    <xdr:to>
      <xdr:col>71</xdr:col>
      <xdr:colOff>177800</xdr:colOff>
      <xdr:row>73</xdr:row>
      <xdr:rowOff>52809</xdr:rowOff>
    </xdr:to>
    <xdr:cxnSp macro="">
      <xdr:nvCxnSpPr>
        <xdr:cNvPr id="613" name="直線コネクタ 612"/>
        <xdr:cNvCxnSpPr/>
      </xdr:nvCxnSpPr>
      <xdr:spPr>
        <a:xfrm>
          <a:off x="12814300" y="12521179"/>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4" name="フローチャート: 判断 613"/>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5" name="テキスト ボックス 614"/>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16" name="フローチャート: 判断 615"/>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17" name="テキスト ボックス 616"/>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47295</xdr:rowOff>
    </xdr:from>
    <xdr:to>
      <xdr:col>85</xdr:col>
      <xdr:colOff>177800</xdr:colOff>
      <xdr:row>72</xdr:row>
      <xdr:rowOff>148895</xdr:rowOff>
    </xdr:to>
    <xdr:sp macro="" textlink="">
      <xdr:nvSpPr>
        <xdr:cNvPr id="623" name="楕円 622"/>
        <xdr:cNvSpPr/>
      </xdr:nvSpPr>
      <xdr:spPr>
        <a:xfrm>
          <a:off x="16268700" y="123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70172</xdr:rowOff>
    </xdr:from>
    <xdr:ext cx="534377" cy="259045"/>
    <xdr:sp macro="" textlink="">
      <xdr:nvSpPr>
        <xdr:cNvPr id="624" name="公債費該当値テキスト"/>
        <xdr:cNvSpPr txBox="1"/>
      </xdr:nvSpPr>
      <xdr:spPr>
        <a:xfrm>
          <a:off x="16370300" y="122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147673</xdr:rowOff>
    </xdr:from>
    <xdr:to>
      <xdr:col>81</xdr:col>
      <xdr:colOff>101600</xdr:colOff>
      <xdr:row>73</xdr:row>
      <xdr:rowOff>77823</xdr:rowOff>
    </xdr:to>
    <xdr:sp macro="" textlink="">
      <xdr:nvSpPr>
        <xdr:cNvPr id="625" name="楕円 624"/>
        <xdr:cNvSpPr/>
      </xdr:nvSpPr>
      <xdr:spPr>
        <a:xfrm>
          <a:off x="15430500" y="12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94350</xdr:rowOff>
    </xdr:from>
    <xdr:ext cx="534377" cy="259045"/>
    <xdr:sp macro="" textlink="">
      <xdr:nvSpPr>
        <xdr:cNvPr id="626" name="テキスト ボックス 625"/>
        <xdr:cNvSpPr txBox="1"/>
      </xdr:nvSpPr>
      <xdr:spPr>
        <a:xfrm>
          <a:off x="15201411" y="122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142690</xdr:rowOff>
    </xdr:from>
    <xdr:to>
      <xdr:col>76</xdr:col>
      <xdr:colOff>165100</xdr:colOff>
      <xdr:row>73</xdr:row>
      <xdr:rowOff>72840</xdr:rowOff>
    </xdr:to>
    <xdr:sp macro="" textlink="">
      <xdr:nvSpPr>
        <xdr:cNvPr id="627" name="楕円 626"/>
        <xdr:cNvSpPr/>
      </xdr:nvSpPr>
      <xdr:spPr>
        <a:xfrm>
          <a:off x="14541500" y="12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89367</xdr:rowOff>
    </xdr:from>
    <xdr:ext cx="534377" cy="259045"/>
    <xdr:sp macro="" textlink="">
      <xdr:nvSpPr>
        <xdr:cNvPr id="628" name="テキスト ボックス 627"/>
        <xdr:cNvSpPr txBox="1"/>
      </xdr:nvSpPr>
      <xdr:spPr>
        <a:xfrm>
          <a:off x="14325111" y="12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2009</xdr:rowOff>
    </xdr:from>
    <xdr:to>
      <xdr:col>72</xdr:col>
      <xdr:colOff>38100</xdr:colOff>
      <xdr:row>73</xdr:row>
      <xdr:rowOff>103609</xdr:rowOff>
    </xdr:to>
    <xdr:sp macro="" textlink="">
      <xdr:nvSpPr>
        <xdr:cNvPr id="629" name="楕円 628"/>
        <xdr:cNvSpPr/>
      </xdr:nvSpPr>
      <xdr:spPr>
        <a:xfrm>
          <a:off x="136525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120136</xdr:rowOff>
    </xdr:from>
    <xdr:ext cx="534377" cy="259045"/>
    <xdr:sp macro="" textlink="">
      <xdr:nvSpPr>
        <xdr:cNvPr id="630" name="テキスト ボックス 629"/>
        <xdr:cNvSpPr txBox="1"/>
      </xdr:nvSpPr>
      <xdr:spPr>
        <a:xfrm>
          <a:off x="13436111" y="122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125979</xdr:rowOff>
    </xdr:from>
    <xdr:to>
      <xdr:col>67</xdr:col>
      <xdr:colOff>101600</xdr:colOff>
      <xdr:row>73</xdr:row>
      <xdr:rowOff>56129</xdr:rowOff>
    </xdr:to>
    <xdr:sp macro="" textlink="">
      <xdr:nvSpPr>
        <xdr:cNvPr id="631" name="楕円 630"/>
        <xdr:cNvSpPr/>
      </xdr:nvSpPr>
      <xdr:spPr>
        <a:xfrm>
          <a:off x="12763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72656</xdr:rowOff>
    </xdr:from>
    <xdr:ext cx="534377" cy="259045"/>
    <xdr:sp macro="" textlink="">
      <xdr:nvSpPr>
        <xdr:cNvPr id="632" name="テキスト ボックス 631"/>
        <xdr:cNvSpPr txBox="1"/>
      </xdr:nvSpPr>
      <xdr:spPr>
        <a:xfrm>
          <a:off x="125471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4" name="直線コネクタ 653"/>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5" name="積立金最小値テキスト"/>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6" name="直線コネクタ 655"/>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57" name="積立金最大値テキスト"/>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58" name="直線コネクタ 657"/>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105714</xdr:rowOff>
    </xdr:from>
    <xdr:to>
      <xdr:col>85</xdr:col>
      <xdr:colOff>127000</xdr:colOff>
      <xdr:row>97</xdr:row>
      <xdr:rowOff>132766</xdr:rowOff>
    </xdr:to>
    <xdr:cxnSp macro="">
      <xdr:nvCxnSpPr>
        <xdr:cNvPr id="659" name="直線コネクタ 658"/>
        <xdr:cNvCxnSpPr/>
      </xdr:nvCxnSpPr>
      <xdr:spPr>
        <a:xfrm flipV="1">
          <a:off x="15481300" y="16736364"/>
          <a:ext cx="8382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0" name="積立金平均値テキスト"/>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1" name="フローチャート: 判断 660"/>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90360</xdr:rowOff>
    </xdr:from>
    <xdr:to>
      <xdr:col>81</xdr:col>
      <xdr:colOff>50800</xdr:colOff>
      <xdr:row>97</xdr:row>
      <xdr:rowOff>132766</xdr:rowOff>
    </xdr:to>
    <xdr:cxnSp macro="">
      <xdr:nvCxnSpPr>
        <xdr:cNvPr id="662" name="直線コネクタ 661"/>
        <xdr:cNvCxnSpPr/>
      </xdr:nvCxnSpPr>
      <xdr:spPr>
        <a:xfrm>
          <a:off x="14592300" y="16035210"/>
          <a:ext cx="889000" cy="7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3" name="フローチャート: 判断 662"/>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4" name="テキスト ボックス 663"/>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90360</xdr:rowOff>
    </xdr:from>
    <xdr:to>
      <xdr:col>76</xdr:col>
      <xdr:colOff>114300</xdr:colOff>
      <xdr:row>96</xdr:row>
      <xdr:rowOff>19495</xdr:rowOff>
    </xdr:to>
    <xdr:cxnSp macro="">
      <xdr:nvCxnSpPr>
        <xdr:cNvPr id="665" name="直線コネクタ 664"/>
        <xdr:cNvCxnSpPr/>
      </xdr:nvCxnSpPr>
      <xdr:spPr>
        <a:xfrm flipV="1">
          <a:off x="13703300" y="16035210"/>
          <a:ext cx="889000" cy="4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6" name="フローチャート: 判断 665"/>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67" name="テキスト ボックス 666"/>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19495</xdr:rowOff>
    </xdr:from>
    <xdr:to>
      <xdr:col>71</xdr:col>
      <xdr:colOff>177800</xdr:colOff>
      <xdr:row>98</xdr:row>
      <xdr:rowOff>32449</xdr:rowOff>
    </xdr:to>
    <xdr:cxnSp macro="">
      <xdr:nvCxnSpPr>
        <xdr:cNvPr id="668" name="直線コネクタ 667"/>
        <xdr:cNvCxnSpPr/>
      </xdr:nvCxnSpPr>
      <xdr:spPr>
        <a:xfrm flipV="1">
          <a:off x="12814300" y="16478695"/>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69" name="フローチャート: 判断 668"/>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0" name="テキスト ボックス 669"/>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1" name="フローチャート: 判断 670"/>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2" name="テキスト ボックス 671"/>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54914</xdr:rowOff>
    </xdr:from>
    <xdr:to>
      <xdr:col>85</xdr:col>
      <xdr:colOff>177800</xdr:colOff>
      <xdr:row>97</xdr:row>
      <xdr:rowOff>156514</xdr:rowOff>
    </xdr:to>
    <xdr:sp macro="" textlink="">
      <xdr:nvSpPr>
        <xdr:cNvPr id="678" name="楕円 677"/>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141291</xdr:rowOff>
    </xdr:from>
    <xdr:ext cx="469744" cy="259045"/>
    <xdr:sp macro="" textlink="">
      <xdr:nvSpPr>
        <xdr:cNvPr id="679" name="積立金該当値テキスト"/>
        <xdr:cNvSpPr txBox="1"/>
      </xdr:nvSpPr>
      <xdr:spPr>
        <a:xfrm>
          <a:off x="16370300" y="166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81966</xdr:rowOff>
    </xdr:from>
    <xdr:to>
      <xdr:col>81</xdr:col>
      <xdr:colOff>101600</xdr:colOff>
      <xdr:row>98</xdr:row>
      <xdr:rowOff>12116</xdr:rowOff>
    </xdr:to>
    <xdr:sp macro="" textlink="">
      <xdr:nvSpPr>
        <xdr:cNvPr id="680" name="楕円 679"/>
        <xdr:cNvSpPr/>
      </xdr:nvSpPr>
      <xdr:spPr>
        <a:xfrm>
          <a:off x="154305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3243</xdr:rowOff>
    </xdr:from>
    <xdr:ext cx="469744" cy="259045"/>
    <xdr:sp macro="" textlink="">
      <xdr:nvSpPr>
        <xdr:cNvPr id="681" name="テキスト ボックス 680"/>
        <xdr:cNvSpPr txBox="1"/>
      </xdr:nvSpPr>
      <xdr:spPr>
        <a:xfrm>
          <a:off x="15233728" y="168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39560</xdr:rowOff>
    </xdr:from>
    <xdr:to>
      <xdr:col>76</xdr:col>
      <xdr:colOff>165100</xdr:colOff>
      <xdr:row>93</xdr:row>
      <xdr:rowOff>141160</xdr:rowOff>
    </xdr:to>
    <xdr:sp macro="" textlink="">
      <xdr:nvSpPr>
        <xdr:cNvPr id="682" name="楕円 681"/>
        <xdr:cNvSpPr/>
      </xdr:nvSpPr>
      <xdr:spPr>
        <a:xfrm>
          <a:off x="14541500" y="159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132287</xdr:rowOff>
    </xdr:from>
    <xdr:ext cx="534377" cy="259045"/>
    <xdr:sp macro="" textlink="">
      <xdr:nvSpPr>
        <xdr:cNvPr id="683" name="テキスト ボックス 682"/>
        <xdr:cNvSpPr txBox="1"/>
      </xdr:nvSpPr>
      <xdr:spPr>
        <a:xfrm>
          <a:off x="14325111" y="16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140145</xdr:rowOff>
    </xdr:from>
    <xdr:to>
      <xdr:col>72</xdr:col>
      <xdr:colOff>38100</xdr:colOff>
      <xdr:row>96</xdr:row>
      <xdr:rowOff>70295</xdr:rowOff>
    </xdr:to>
    <xdr:sp macro="" textlink="">
      <xdr:nvSpPr>
        <xdr:cNvPr id="684" name="楕円 683"/>
        <xdr:cNvSpPr/>
      </xdr:nvSpPr>
      <xdr:spPr>
        <a:xfrm>
          <a:off x="13652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61422</xdr:rowOff>
    </xdr:from>
    <xdr:ext cx="534377" cy="259045"/>
    <xdr:sp macro="" textlink="">
      <xdr:nvSpPr>
        <xdr:cNvPr id="685" name="テキスト ボックス 684"/>
        <xdr:cNvSpPr txBox="1"/>
      </xdr:nvSpPr>
      <xdr:spPr>
        <a:xfrm>
          <a:off x="13436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153099</xdr:rowOff>
    </xdr:from>
    <xdr:to>
      <xdr:col>67</xdr:col>
      <xdr:colOff>101600</xdr:colOff>
      <xdr:row>98</xdr:row>
      <xdr:rowOff>83249</xdr:rowOff>
    </xdr:to>
    <xdr:sp macro="" textlink="">
      <xdr:nvSpPr>
        <xdr:cNvPr id="686" name="楕円 685"/>
        <xdr:cNvSpPr/>
      </xdr:nvSpPr>
      <xdr:spPr>
        <a:xfrm>
          <a:off x="12763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74376</xdr:rowOff>
    </xdr:from>
    <xdr:ext cx="469744" cy="259045"/>
    <xdr:sp macro="" textlink="">
      <xdr:nvSpPr>
        <xdr:cNvPr id="687" name="テキスト ボックス 686"/>
        <xdr:cNvSpPr txBox="1"/>
      </xdr:nvSpPr>
      <xdr:spPr>
        <a:xfrm>
          <a:off x="12579428" y="168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07" name="直線コネクタ 706"/>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0" name="投資及び出資金最大値テキスト"/>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1" name="直線コネクタ 710"/>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137871</xdr:rowOff>
    </xdr:to>
    <xdr:cxnSp macro="">
      <xdr:nvCxnSpPr>
        <xdr:cNvPr id="712" name="直線コネクタ 711"/>
        <xdr:cNvCxnSpPr/>
      </xdr:nvCxnSpPr>
      <xdr:spPr>
        <a:xfrm flipV="1">
          <a:off x="21323300" y="665205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3" name="投資及び出資金平均値テキスト"/>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4" name="フローチャート: 判断 713"/>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137871</xdr:rowOff>
    </xdr:to>
    <xdr:cxnSp macro="">
      <xdr:nvCxnSpPr>
        <xdr:cNvPr id="715" name="直線コネクタ 714"/>
        <xdr:cNvCxnSpPr/>
      </xdr:nvCxnSpPr>
      <xdr:spPr>
        <a:xfrm>
          <a:off x="20434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6" name="フローチャート: 判断 715"/>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17" name="テキスト ボックス 716"/>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137871</xdr:rowOff>
    </xdr:to>
    <xdr:cxnSp macro="">
      <xdr:nvCxnSpPr>
        <xdr:cNvPr id="718" name="直線コネクタ 717"/>
        <xdr:cNvCxnSpPr/>
      </xdr:nvCxnSpPr>
      <xdr:spPr>
        <a:xfrm>
          <a:off x="19545300" y="664702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19" name="フローチャート: 判断 718"/>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0" name="テキスト ボックス 719"/>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122784</xdr:rowOff>
    </xdr:from>
    <xdr:to>
      <xdr:col>102</xdr:col>
      <xdr:colOff>114300</xdr:colOff>
      <xdr:row>38</xdr:row>
      <xdr:rowOff>131928</xdr:rowOff>
    </xdr:to>
    <xdr:cxnSp macro="">
      <xdr:nvCxnSpPr>
        <xdr:cNvPr id="721" name="直線コネクタ 720"/>
        <xdr:cNvCxnSpPr/>
      </xdr:nvCxnSpPr>
      <xdr:spPr>
        <a:xfrm>
          <a:off x="18656300" y="64664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2" name="フローチャート: 判断 721"/>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3" name="テキスト ボックス 722"/>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4" name="フローチャート: 判断 723"/>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5" name="テキスト ボックス 724"/>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31" name="楕円 730"/>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249299" cy="259045"/>
    <xdr:sp macro="" textlink="">
      <xdr:nvSpPr>
        <xdr:cNvPr id="732" name="投資及び出資金該当値テキスト"/>
        <xdr:cNvSpPr txBox="1"/>
      </xdr:nvSpPr>
      <xdr:spPr>
        <a:xfrm>
          <a:off x="22212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3" name="楕円 732"/>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4" name="テキスト ボックス 733"/>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35" name="楕円 734"/>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36" name="テキスト ボックス 735"/>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81128</xdr:rowOff>
    </xdr:from>
    <xdr:to>
      <xdr:col>102</xdr:col>
      <xdr:colOff>165100</xdr:colOff>
      <xdr:row>39</xdr:row>
      <xdr:rowOff>11278</xdr:rowOff>
    </xdr:to>
    <xdr:sp macro="" textlink="">
      <xdr:nvSpPr>
        <xdr:cNvPr id="737" name="楕円 736"/>
        <xdr:cNvSpPr/>
      </xdr:nvSpPr>
      <xdr:spPr>
        <a:xfrm>
          <a:off x="19494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27805</xdr:rowOff>
    </xdr:from>
    <xdr:ext cx="313932" cy="259045"/>
    <xdr:sp macro="" textlink="">
      <xdr:nvSpPr>
        <xdr:cNvPr id="738" name="テキスト ボックス 737"/>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71984</xdr:rowOff>
    </xdr:from>
    <xdr:to>
      <xdr:col>98</xdr:col>
      <xdr:colOff>38100</xdr:colOff>
      <xdr:row>38</xdr:row>
      <xdr:rowOff>2133</xdr:rowOff>
    </xdr:to>
    <xdr:sp macro="" textlink="">
      <xdr:nvSpPr>
        <xdr:cNvPr id="739" name="楕円 738"/>
        <xdr:cNvSpPr/>
      </xdr:nvSpPr>
      <xdr:spPr>
        <a:xfrm>
          <a:off x="18605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18661</xdr:rowOff>
    </xdr:from>
    <xdr:ext cx="378565" cy="259045"/>
    <xdr:sp macro="" textlink="">
      <xdr:nvSpPr>
        <xdr:cNvPr id="740" name="テキスト ボックス 739"/>
        <xdr:cNvSpPr txBox="1"/>
      </xdr:nvSpPr>
      <xdr:spPr>
        <a:xfrm>
          <a:off x="18467017" y="619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2" name="直線コネクタ 761"/>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3" name="貸付金最小値テキスト"/>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64" name="直線コネクタ 763"/>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65" name="貸付金最大値テキスト"/>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66" name="直線コネクタ 765"/>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123774</xdr:rowOff>
    </xdr:from>
    <xdr:to>
      <xdr:col>116</xdr:col>
      <xdr:colOff>63500</xdr:colOff>
      <xdr:row>52</xdr:row>
      <xdr:rowOff>43624</xdr:rowOff>
    </xdr:to>
    <xdr:cxnSp macro="">
      <xdr:nvCxnSpPr>
        <xdr:cNvPr id="767" name="直線コネクタ 766"/>
        <xdr:cNvCxnSpPr/>
      </xdr:nvCxnSpPr>
      <xdr:spPr>
        <a:xfrm>
          <a:off x="21323300" y="8867724"/>
          <a:ext cx="8382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68" name="貸付金平均値テキスト"/>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69" name="フローチャート: 判断 768"/>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123774</xdr:rowOff>
    </xdr:from>
    <xdr:to>
      <xdr:col>111</xdr:col>
      <xdr:colOff>177800</xdr:colOff>
      <xdr:row>51</xdr:row>
      <xdr:rowOff>154343</xdr:rowOff>
    </xdr:to>
    <xdr:cxnSp macro="">
      <xdr:nvCxnSpPr>
        <xdr:cNvPr id="770" name="直線コネクタ 769"/>
        <xdr:cNvCxnSpPr/>
      </xdr:nvCxnSpPr>
      <xdr:spPr>
        <a:xfrm flipV="1">
          <a:off x="20434300" y="8867724"/>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1" name="フローチャート: 判断 770"/>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2" name="テキスト ボックス 771"/>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154343</xdr:rowOff>
    </xdr:from>
    <xdr:to>
      <xdr:col>107</xdr:col>
      <xdr:colOff>50800</xdr:colOff>
      <xdr:row>52</xdr:row>
      <xdr:rowOff>34772</xdr:rowOff>
    </xdr:to>
    <xdr:cxnSp macro="">
      <xdr:nvCxnSpPr>
        <xdr:cNvPr id="773" name="直線コネクタ 772"/>
        <xdr:cNvCxnSpPr/>
      </xdr:nvCxnSpPr>
      <xdr:spPr>
        <a:xfrm flipV="1">
          <a:off x="19545300" y="8898293"/>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74" name="フローチャート: 判断 773"/>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75" name="テキスト ボックス 774"/>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34772</xdr:rowOff>
    </xdr:from>
    <xdr:to>
      <xdr:col>102</xdr:col>
      <xdr:colOff>114300</xdr:colOff>
      <xdr:row>55</xdr:row>
      <xdr:rowOff>104166</xdr:rowOff>
    </xdr:to>
    <xdr:cxnSp macro="">
      <xdr:nvCxnSpPr>
        <xdr:cNvPr id="776" name="直線コネクタ 775"/>
        <xdr:cNvCxnSpPr/>
      </xdr:nvCxnSpPr>
      <xdr:spPr>
        <a:xfrm flipV="1">
          <a:off x="18656300" y="8950172"/>
          <a:ext cx="889000" cy="5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5004</xdr:rowOff>
    </xdr:from>
    <xdr:to>
      <xdr:col>102</xdr:col>
      <xdr:colOff>165100</xdr:colOff>
      <xdr:row>54</xdr:row>
      <xdr:rowOff>106604</xdr:rowOff>
    </xdr:to>
    <xdr:sp macro="" textlink="">
      <xdr:nvSpPr>
        <xdr:cNvPr id="777" name="フローチャート: 判断 776"/>
        <xdr:cNvSpPr/>
      </xdr:nvSpPr>
      <xdr:spPr>
        <a:xfrm>
          <a:off x="19494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97731</xdr:rowOff>
    </xdr:from>
    <xdr:ext cx="534377" cy="259045"/>
    <xdr:sp macro="" textlink="">
      <xdr:nvSpPr>
        <xdr:cNvPr id="778" name="テキスト ボックス 777"/>
        <xdr:cNvSpPr txBox="1"/>
      </xdr:nvSpPr>
      <xdr:spPr>
        <a:xfrm>
          <a:off x="19278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68605</xdr:rowOff>
    </xdr:from>
    <xdr:to>
      <xdr:col>98</xdr:col>
      <xdr:colOff>38100</xdr:colOff>
      <xdr:row>56</xdr:row>
      <xdr:rowOff>170205</xdr:rowOff>
    </xdr:to>
    <xdr:sp macro="" textlink="">
      <xdr:nvSpPr>
        <xdr:cNvPr id="779" name="フローチャート: 判断 778"/>
        <xdr:cNvSpPr/>
      </xdr:nvSpPr>
      <xdr:spPr>
        <a:xfrm>
          <a:off x="18605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161332</xdr:rowOff>
    </xdr:from>
    <xdr:ext cx="534377" cy="259045"/>
    <xdr:sp macro="" textlink="">
      <xdr:nvSpPr>
        <xdr:cNvPr id="780" name="テキスト ボックス 779"/>
        <xdr:cNvSpPr txBox="1"/>
      </xdr:nvSpPr>
      <xdr:spPr>
        <a:xfrm>
          <a:off x="18389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164274</xdr:rowOff>
    </xdr:from>
    <xdr:to>
      <xdr:col>116</xdr:col>
      <xdr:colOff>114300</xdr:colOff>
      <xdr:row>52</xdr:row>
      <xdr:rowOff>94424</xdr:rowOff>
    </xdr:to>
    <xdr:sp macro="" textlink="">
      <xdr:nvSpPr>
        <xdr:cNvPr id="786" name="楕円 785"/>
        <xdr:cNvSpPr/>
      </xdr:nvSpPr>
      <xdr:spPr>
        <a:xfrm>
          <a:off x="22110700" y="89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117301</xdr:rowOff>
    </xdr:from>
    <xdr:ext cx="534377" cy="259045"/>
    <xdr:sp macro="" textlink="">
      <xdr:nvSpPr>
        <xdr:cNvPr id="787" name="貸付金該当値テキスト"/>
        <xdr:cNvSpPr txBox="1"/>
      </xdr:nvSpPr>
      <xdr:spPr>
        <a:xfrm>
          <a:off x="22212300" y="88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72974</xdr:rowOff>
    </xdr:from>
    <xdr:to>
      <xdr:col>112</xdr:col>
      <xdr:colOff>38100</xdr:colOff>
      <xdr:row>52</xdr:row>
      <xdr:rowOff>3124</xdr:rowOff>
    </xdr:to>
    <xdr:sp macro="" textlink="">
      <xdr:nvSpPr>
        <xdr:cNvPr id="788" name="楕円 787"/>
        <xdr:cNvSpPr/>
      </xdr:nvSpPr>
      <xdr:spPr>
        <a:xfrm>
          <a:off x="21272500" y="8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19651</xdr:rowOff>
    </xdr:from>
    <xdr:ext cx="599010" cy="259045"/>
    <xdr:sp macro="" textlink="">
      <xdr:nvSpPr>
        <xdr:cNvPr id="789" name="テキスト ボックス 788"/>
        <xdr:cNvSpPr txBox="1"/>
      </xdr:nvSpPr>
      <xdr:spPr>
        <a:xfrm>
          <a:off x="21011095" y="85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103543</xdr:rowOff>
    </xdr:from>
    <xdr:to>
      <xdr:col>107</xdr:col>
      <xdr:colOff>101600</xdr:colOff>
      <xdr:row>52</xdr:row>
      <xdr:rowOff>33693</xdr:rowOff>
    </xdr:to>
    <xdr:sp macro="" textlink="">
      <xdr:nvSpPr>
        <xdr:cNvPr id="790" name="楕円 789"/>
        <xdr:cNvSpPr/>
      </xdr:nvSpPr>
      <xdr:spPr>
        <a:xfrm>
          <a:off x="20383500" y="88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50220</xdr:rowOff>
    </xdr:from>
    <xdr:ext cx="534377" cy="259045"/>
    <xdr:sp macro="" textlink="">
      <xdr:nvSpPr>
        <xdr:cNvPr id="791" name="テキスト ボックス 790"/>
        <xdr:cNvSpPr txBox="1"/>
      </xdr:nvSpPr>
      <xdr:spPr>
        <a:xfrm>
          <a:off x="20167111" y="86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155422</xdr:rowOff>
    </xdr:from>
    <xdr:to>
      <xdr:col>102</xdr:col>
      <xdr:colOff>165100</xdr:colOff>
      <xdr:row>52</xdr:row>
      <xdr:rowOff>85572</xdr:rowOff>
    </xdr:to>
    <xdr:sp macro="" textlink="">
      <xdr:nvSpPr>
        <xdr:cNvPr id="792" name="楕円 791"/>
        <xdr:cNvSpPr/>
      </xdr:nvSpPr>
      <xdr:spPr>
        <a:xfrm>
          <a:off x="19494500" y="8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102099</xdr:rowOff>
    </xdr:from>
    <xdr:ext cx="534377" cy="259045"/>
    <xdr:sp macro="" textlink="">
      <xdr:nvSpPr>
        <xdr:cNvPr id="793" name="テキスト ボックス 792"/>
        <xdr:cNvSpPr txBox="1"/>
      </xdr:nvSpPr>
      <xdr:spPr>
        <a:xfrm>
          <a:off x="19278111" y="86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53366</xdr:rowOff>
    </xdr:from>
    <xdr:to>
      <xdr:col>98</xdr:col>
      <xdr:colOff>38100</xdr:colOff>
      <xdr:row>55</xdr:row>
      <xdr:rowOff>154966</xdr:rowOff>
    </xdr:to>
    <xdr:sp macro="" textlink="">
      <xdr:nvSpPr>
        <xdr:cNvPr id="794" name="楕円 793"/>
        <xdr:cNvSpPr/>
      </xdr:nvSpPr>
      <xdr:spPr>
        <a:xfrm>
          <a:off x="18605500" y="9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43</xdr:rowOff>
    </xdr:from>
    <xdr:ext cx="534377" cy="259045"/>
    <xdr:sp macro="" textlink="">
      <xdr:nvSpPr>
        <xdr:cNvPr id="795" name="テキスト ボックス 794"/>
        <xdr:cNvSpPr txBox="1"/>
      </xdr:nvSpPr>
      <xdr:spPr>
        <a:xfrm>
          <a:off x="18389111" y="92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4" name="テキスト ボックス 803"/>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6" name="テキスト ボックス 805"/>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8" name="テキスト ボックス 80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0" name="テキスト ボックス 80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2" name="テキスト ボックス 81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4" name="テキスト ボックス 81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18" name="直線コネクタ 817"/>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19" name="繰出金最小値テキスト"/>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20" name="直線コネクタ 819"/>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21" name="繰出金最大値テキスト"/>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22" name="直線コネクタ 821"/>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152654</xdr:rowOff>
    </xdr:from>
    <xdr:to>
      <xdr:col>116</xdr:col>
      <xdr:colOff>63500</xdr:colOff>
      <xdr:row>77</xdr:row>
      <xdr:rowOff>44069</xdr:rowOff>
    </xdr:to>
    <xdr:cxnSp macro="">
      <xdr:nvCxnSpPr>
        <xdr:cNvPr id="823" name="直線コネクタ 822"/>
        <xdr:cNvCxnSpPr/>
      </xdr:nvCxnSpPr>
      <xdr:spPr>
        <a:xfrm flipV="1">
          <a:off x="21323300" y="13182854"/>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24" name="繰出金平均値テキスト"/>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25" name="フローチャート: 判断 824"/>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44069</xdr:rowOff>
    </xdr:from>
    <xdr:to>
      <xdr:col>111</xdr:col>
      <xdr:colOff>177800</xdr:colOff>
      <xdr:row>77</xdr:row>
      <xdr:rowOff>74549</xdr:rowOff>
    </xdr:to>
    <xdr:cxnSp macro="">
      <xdr:nvCxnSpPr>
        <xdr:cNvPr id="826" name="直線コネクタ 825"/>
        <xdr:cNvCxnSpPr/>
      </xdr:nvCxnSpPr>
      <xdr:spPr>
        <a:xfrm flipV="1">
          <a:off x="20434300" y="132457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139192</xdr:rowOff>
    </xdr:from>
    <xdr:to>
      <xdr:col>112</xdr:col>
      <xdr:colOff>38100</xdr:colOff>
      <xdr:row>75</xdr:row>
      <xdr:rowOff>69342</xdr:rowOff>
    </xdr:to>
    <xdr:sp macro="" textlink="">
      <xdr:nvSpPr>
        <xdr:cNvPr id="827" name="フローチャート: 判断 826"/>
        <xdr:cNvSpPr/>
      </xdr:nvSpPr>
      <xdr:spPr>
        <a:xfrm>
          <a:off x="2127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85869</xdr:rowOff>
    </xdr:from>
    <xdr:ext cx="469744" cy="259045"/>
    <xdr:sp macro="" textlink="">
      <xdr:nvSpPr>
        <xdr:cNvPr id="828" name="テキスト ボックス 827"/>
        <xdr:cNvSpPr txBox="1"/>
      </xdr:nvSpPr>
      <xdr:spPr>
        <a:xfrm>
          <a:off x="210757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74549</xdr:rowOff>
    </xdr:from>
    <xdr:to>
      <xdr:col>107</xdr:col>
      <xdr:colOff>50800</xdr:colOff>
      <xdr:row>78</xdr:row>
      <xdr:rowOff>56642</xdr:rowOff>
    </xdr:to>
    <xdr:cxnSp macro="">
      <xdr:nvCxnSpPr>
        <xdr:cNvPr id="829" name="直線コネクタ 828"/>
        <xdr:cNvCxnSpPr/>
      </xdr:nvCxnSpPr>
      <xdr:spPr>
        <a:xfrm flipV="1">
          <a:off x="19545300" y="13276199"/>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144907</xdr:rowOff>
    </xdr:from>
    <xdr:to>
      <xdr:col>107</xdr:col>
      <xdr:colOff>101600</xdr:colOff>
      <xdr:row>75</xdr:row>
      <xdr:rowOff>75057</xdr:rowOff>
    </xdr:to>
    <xdr:sp macro="" textlink="">
      <xdr:nvSpPr>
        <xdr:cNvPr id="830" name="フローチャート: 判断 829"/>
        <xdr:cNvSpPr/>
      </xdr:nvSpPr>
      <xdr:spPr>
        <a:xfrm>
          <a:off x="20383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91584</xdr:rowOff>
    </xdr:from>
    <xdr:ext cx="469744" cy="259045"/>
    <xdr:sp macro="" textlink="">
      <xdr:nvSpPr>
        <xdr:cNvPr id="831" name="テキスト ボックス 830"/>
        <xdr:cNvSpPr txBox="1"/>
      </xdr:nvSpPr>
      <xdr:spPr>
        <a:xfrm>
          <a:off x="201994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78</xdr:row>
      <xdr:rowOff>56642</xdr:rowOff>
    </xdr:to>
    <xdr:cxnSp macro="">
      <xdr:nvCxnSpPr>
        <xdr:cNvPr id="832" name="直線コネクタ 831"/>
        <xdr:cNvCxnSpPr/>
      </xdr:nvCxnSpPr>
      <xdr:spPr>
        <a:xfrm>
          <a:off x="18656300" y="1305902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136906</xdr:rowOff>
    </xdr:from>
    <xdr:to>
      <xdr:col>102</xdr:col>
      <xdr:colOff>165100</xdr:colOff>
      <xdr:row>75</xdr:row>
      <xdr:rowOff>67056</xdr:rowOff>
    </xdr:to>
    <xdr:sp macro="" textlink="">
      <xdr:nvSpPr>
        <xdr:cNvPr id="833" name="フローチャート: 判断 832"/>
        <xdr:cNvSpPr/>
      </xdr:nvSpPr>
      <xdr:spPr>
        <a:xfrm>
          <a:off x="19494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83583</xdr:rowOff>
    </xdr:from>
    <xdr:ext cx="469744" cy="259045"/>
    <xdr:sp macro="" textlink="">
      <xdr:nvSpPr>
        <xdr:cNvPr id="834" name="テキスト ボックス 833"/>
        <xdr:cNvSpPr txBox="1"/>
      </xdr:nvSpPr>
      <xdr:spPr>
        <a:xfrm>
          <a:off x="19310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83185</xdr:rowOff>
    </xdr:from>
    <xdr:to>
      <xdr:col>98</xdr:col>
      <xdr:colOff>38100</xdr:colOff>
      <xdr:row>74</xdr:row>
      <xdr:rowOff>13335</xdr:rowOff>
    </xdr:to>
    <xdr:sp macro="" textlink="">
      <xdr:nvSpPr>
        <xdr:cNvPr id="835" name="フローチャート: 判断 834"/>
        <xdr:cNvSpPr/>
      </xdr:nvSpPr>
      <xdr:spPr>
        <a:xfrm>
          <a:off x="18605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29862</xdr:rowOff>
    </xdr:from>
    <xdr:ext cx="469744" cy="259045"/>
    <xdr:sp macro="" textlink="">
      <xdr:nvSpPr>
        <xdr:cNvPr id="836" name="テキスト ボックス 835"/>
        <xdr:cNvSpPr txBox="1"/>
      </xdr:nvSpPr>
      <xdr:spPr>
        <a:xfrm>
          <a:off x="18421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101854</xdr:rowOff>
    </xdr:from>
    <xdr:to>
      <xdr:col>116</xdr:col>
      <xdr:colOff>114300</xdr:colOff>
      <xdr:row>77</xdr:row>
      <xdr:rowOff>32004</xdr:rowOff>
    </xdr:to>
    <xdr:sp macro="" textlink="">
      <xdr:nvSpPr>
        <xdr:cNvPr id="842" name="楕円 841"/>
        <xdr:cNvSpPr/>
      </xdr:nvSpPr>
      <xdr:spPr>
        <a:xfrm>
          <a:off x="221107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16781</xdr:rowOff>
    </xdr:from>
    <xdr:ext cx="469744" cy="259045"/>
    <xdr:sp macro="" textlink="">
      <xdr:nvSpPr>
        <xdr:cNvPr id="843" name="繰出金該当値テキスト"/>
        <xdr:cNvSpPr txBox="1"/>
      </xdr:nvSpPr>
      <xdr:spPr>
        <a:xfrm>
          <a:off x="22212300" y="130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164719</xdr:rowOff>
    </xdr:from>
    <xdr:to>
      <xdr:col>112</xdr:col>
      <xdr:colOff>38100</xdr:colOff>
      <xdr:row>77</xdr:row>
      <xdr:rowOff>94869</xdr:rowOff>
    </xdr:to>
    <xdr:sp macro="" textlink="">
      <xdr:nvSpPr>
        <xdr:cNvPr id="844" name="楕円 843"/>
        <xdr:cNvSpPr/>
      </xdr:nvSpPr>
      <xdr:spPr>
        <a:xfrm>
          <a:off x="21272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85996</xdr:rowOff>
    </xdr:from>
    <xdr:ext cx="469744" cy="259045"/>
    <xdr:sp macro="" textlink="">
      <xdr:nvSpPr>
        <xdr:cNvPr id="845" name="テキスト ボックス 844"/>
        <xdr:cNvSpPr txBox="1"/>
      </xdr:nvSpPr>
      <xdr:spPr>
        <a:xfrm>
          <a:off x="21075728"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23749</xdr:rowOff>
    </xdr:from>
    <xdr:to>
      <xdr:col>107</xdr:col>
      <xdr:colOff>101600</xdr:colOff>
      <xdr:row>77</xdr:row>
      <xdr:rowOff>125349</xdr:rowOff>
    </xdr:to>
    <xdr:sp macro="" textlink="">
      <xdr:nvSpPr>
        <xdr:cNvPr id="846" name="楕円 845"/>
        <xdr:cNvSpPr/>
      </xdr:nvSpPr>
      <xdr:spPr>
        <a:xfrm>
          <a:off x="20383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116476</xdr:rowOff>
    </xdr:from>
    <xdr:ext cx="469744" cy="259045"/>
    <xdr:sp macro="" textlink="">
      <xdr:nvSpPr>
        <xdr:cNvPr id="847" name="テキスト ボックス 846"/>
        <xdr:cNvSpPr txBox="1"/>
      </xdr:nvSpPr>
      <xdr:spPr>
        <a:xfrm>
          <a:off x="20199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5842</xdr:rowOff>
    </xdr:from>
    <xdr:to>
      <xdr:col>102</xdr:col>
      <xdr:colOff>165100</xdr:colOff>
      <xdr:row>78</xdr:row>
      <xdr:rowOff>107442</xdr:rowOff>
    </xdr:to>
    <xdr:sp macro="" textlink="">
      <xdr:nvSpPr>
        <xdr:cNvPr id="848" name="楕円 847"/>
        <xdr:cNvSpPr/>
      </xdr:nvSpPr>
      <xdr:spPr>
        <a:xfrm>
          <a:off x="19494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98569</xdr:rowOff>
    </xdr:from>
    <xdr:ext cx="469744" cy="259045"/>
    <xdr:sp macro="" textlink="">
      <xdr:nvSpPr>
        <xdr:cNvPr id="849" name="テキスト ボックス 848"/>
        <xdr:cNvSpPr txBox="1"/>
      </xdr:nvSpPr>
      <xdr:spPr>
        <a:xfrm>
          <a:off x="19310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50" name="楕円 849"/>
        <xdr:cNvSpPr/>
      </xdr:nvSpPr>
      <xdr:spPr>
        <a:xfrm>
          <a:off x="18605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70756</xdr:rowOff>
    </xdr:from>
    <xdr:ext cx="469744" cy="259045"/>
    <xdr:sp macro="" textlink="">
      <xdr:nvSpPr>
        <xdr:cNvPr id="851" name="テキスト ボックス 850"/>
        <xdr:cNvSpPr txBox="1"/>
      </xdr:nvSpPr>
      <xdr:spPr>
        <a:xfrm>
          <a:off x="18421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人件費については、グループ内平均値を上回る水準で推移しているが、グループ内他団体と比較してラスパイレス指数が高いことが主な要因である。</a:t>
          </a:r>
        </a:p>
        <a:p>
          <a:r>
            <a:rPr kumimoji="1" lang="ja-JP" altLang="en-US" sz="1100">
              <a:latin typeface="ＭＳ Ｐゴシック" panose="020B0600070205080204" pitchFamily="50" charset="-128"/>
              <a:ea typeface="ＭＳ Ｐゴシック" panose="020B0600070205080204" pitchFamily="50" charset="-128"/>
            </a:rPr>
            <a:t>　物件費及び補助費については、新型コロナウイルス対策関連事業（空床補償や宿泊施設の借上げ等の感染症対策や、各種事業者向け支援施策等）の減等により減少した。</a:t>
          </a:r>
        </a:p>
        <a:p>
          <a:r>
            <a:rPr kumimoji="1" lang="ja-JP" altLang="en-US" sz="1100">
              <a:latin typeface="ＭＳ Ｐゴシック" panose="020B0600070205080204" pitchFamily="50" charset="-128"/>
              <a:ea typeface="ＭＳ Ｐゴシック" panose="020B0600070205080204" pitchFamily="50" charset="-128"/>
            </a:rPr>
            <a:t>  維持補修費については、降雪量の減少に伴う道路除雪費の減等により減少した。</a:t>
          </a:r>
        </a:p>
        <a:p>
          <a:r>
            <a:rPr kumimoji="1" lang="ja-JP" altLang="en-US" sz="1100">
              <a:latin typeface="ＭＳ Ｐゴシック" panose="020B0600070205080204" pitchFamily="50" charset="-128"/>
              <a:ea typeface="ＭＳ Ｐゴシック" panose="020B0600070205080204" pitchFamily="50" charset="-128"/>
            </a:rPr>
            <a:t>　扶助費については、グループ内平均値より低い水準で推移しているが、生活保護費に係る保護率がグループ内他団体と比較して低いことが一因である。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普通建設事業費については、県立高等学校の校舎整備事業や東北農林専門職大学等キャンパス整備事業の進捗等に伴い増加した。</a:t>
          </a:r>
        </a:p>
        <a:p>
          <a:r>
            <a:rPr kumimoji="1" lang="ja-JP" altLang="en-US" sz="11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r>
            <a:rPr kumimoji="1" lang="ja-JP" altLang="en-US" sz="1100">
              <a:latin typeface="ＭＳ Ｐゴシック" panose="020B0600070205080204" pitchFamily="50" charset="-128"/>
              <a:ea typeface="ＭＳ Ｐゴシック" panose="020B0600070205080204" pitchFamily="50" charset="-128"/>
            </a:rPr>
            <a:t>　貸付金については、グループ内平均値を上回る水準で推移しているが、新型コロナウイルス感染症の影響で売り上げが減少した中小企業・小規模事業者に対する商工業振興資金貸付金が主な要因である。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36</xdr:row>
      <xdr:rowOff>57404</xdr:rowOff>
    </xdr:to>
    <xdr:cxnSp macro="">
      <xdr:nvCxnSpPr>
        <xdr:cNvPr id="59" name="直線コネクタ 58"/>
        <xdr:cNvCxnSpPr/>
      </xdr:nvCxnSpPr>
      <xdr:spPr>
        <a:xfrm flipV="1">
          <a:off x="3797300" y="6017006"/>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57404</xdr:rowOff>
    </xdr:to>
    <xdr:cxnSp macro="">
      <xdr:nvCxnSpPr>
        <xdr:cNvPr id="62" name="直線コネクタ 61"/>
        <xdr:cNvCxnSpPr/>
      </xdr:nvCxnSpPr>
      <xdr:spPr>
        <a:xfrm>
          <a:off x="2908300" y="61953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23114</xdr:rowOff>
    </xdr:to>
    <xdr:cxnSp macro="">
      <xdr:nvCxnSpPr>
        <xdr:cNvPr id="65" name="直線コネクタ 64"/>
        <xdr:cNvCxnSpPr/>
      </xdr:nvCxnSpPr>
      <xdr:spPr>
        <a:xfrm>
          <a:off x="2019300" y="61861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13970</xdr:rowOff>
    </xdr:to>
    <xdr:cxnSp macro="">
      <xdr:nvCxnSpPr>
        <xdr:cNvPr id="68" name="直線コネクタ 67"/>
        <xdr:cNvCxnSpPr/>
      </xdr:nvCxnSpPr>
      <xdr:spPr>
        <a:xfrm>
          <a:off x="1130300" y="61244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0" name="楕円 79"/>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99331</xdr:rowOff>
    </xdr:from>
    <xdr:ext cx="378565" cy="259045"/>
    <xdr:sp macro="" textlink="">
      <xdr:nvSpPr>
        <xdr:cNvPr id="81" name="テキスト ボックス 80"/>
        <xdr:cNvSpPr txBox="1"/>
      </xdr:nvSpPr>
      <xdr:spPr>
        <a:xfrm>
          <a:off x="35953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2" name="楕円 81"/>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3" name="テキスト ボックス 82"/>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85" name="テキスト ボックス 84"/>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6" name="楕円 85"/>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7" name="テキスト ボックス 86"/>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163055</xdr:rowOff>
    </xdr:from>
    <xdr:to>
      <xdr:col>24</xdr:col>
      <xdr:colOff>63500</xdr:colOff>
      <xdr:row>59</xdr:row>
      <xdr:rowOff>27572</xdr:rowOff>
    </xdr:to>
    <xdr:cxnSp macro="">
      <xdr:nvCxnSpPr>
        <xdr:cNvPr id="115" name="直線コネクタ 114"/>
        <xdr:cNvCxnSpPr/>
      </xdr:nvCxnSpPr>
      <xdr:spPr>
        <a:xfrm>
          <a:off x="3797300" y="10107155"/>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149378</xdr:rowOff>
    </xdr:from>
    <xdr:to>
      <xdr:col>19</xdr:col>
      <xdr:colOff>177800</xdr:colOff>
      <xdr:row>58</xdr:row>
      <xdr:rowOff>163055</xdr:rowOff>
    </xdr:to>
    <xdr:cxnSp macro="">
      <xdr:nvCxnSpPr>
        <xdr:cNvPr id="118" name="直線コネクタ 117"/>
        <xdr:cNvCxnSpPr/>
      </xdr:nvCxnSpPr>
      <xdr:spPr>
        <a:xfrm>
          <a:off x="2908300" y="9579128"/>
          <a:ext cx="889000" cy="5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149378</xdr:rowOff>
    </xdr:from>
    <xdr:to>
      <xdr:col>15</xdr:col>
      <xdr:colOff>50800</xdr:colOff>
      <xdr:row>57</xdr:row>
      <xdr:rowOff>105296</xdr:rowOff>
    </xdr:to>
    <xdr:cxnSp macro="">
      <xdr:nvCxnSpPr>
        <xdr:cNvPr id="121" name="直線コネクタ 120"/>
        <xdr:cNvCxnSpPr/>
      </xdr:nvCxnSpPr>
      <xdr:spPr>
        <a:xfrm flipV="1">
          <a:off x="2019300" y="9579128"/>
          <a:ext cx="889000" cy="2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105296</xdr:rowOff>
    </xdr:from>
    <xdr:to>
      <xdr:col>10</xdr:col>
      <xdr:colOff>114300</xdr:colOff>
      <xdr:row>58</xdr:row>
      <xdr:rowOff>22504</xdr:rowOff>
    </xdr:to>
    <xdr:cxnSp macro="">
      <xdr:nvCxnSpPr>
        <xdr:cNvPr id="124" name="直線コネクタ 123"/>
        <xdr:cNvCxnSpPr/>
      </xdr:nvCxnSpPr>
      <xdr:spPr>
        <a:xfrm flipV="1">
          <a:off x="1130300" y="9877946"/>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148222</xdr:rowOff>
    </xdr:from>
    <xdr:to>
      <xdr:col>24</xdr:col>
      <xdr:colOff>114300</xdr:colOff>
      <xdr:row>59</xdr:row>
      <xdr:rowOff>78372</xdr:rowOff>
    </xdr:to>
    <xdr:sp macro="" textlink="">
      <xdr:nvSpPr>
        <xdr:cNvPr id="134" name="楕円 133"/>
        <xdr:cNvSpPr/>
      </xdr:nvSpPr>
      <xdr:spPr>
        <a:xfrm>
          <a:off x="4584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63149</xdr:rowOff>
    </xdr:from>
    <xdr:ext cx="534377" cy="259045"/>
    <xdr:sp macro="" textlink="">
      <xdr:nvSpPr>
        <xdr:cNvPr id="135" name="総務費該当値テキスト"/>
        <xdr:cNvSpPr txBox="1"/>
      </xdr:nvSpPr>
      <xdr:spPr>
        <a:xfrm>
          <a:off x="4686300" y="100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112255</xdr:rowOff>
    </xdr:from>
    <xdr:to>
      <xdr:col>20</xdr:col>
      <xdr:colOff>38100</xdr:colOff>
      <xdr:row>59</xdr:row>
      <xdr:rowOff>42405</xdr:rowOff>
    </xdr:to>
    <xdr:sp macro="" textlink="">
      <xdr:nvSpPr>
        <xdr:cNvPr id="136" name="楕円 135"/>
        <xdr:cNvSpPr/>
      </xdr:nvSpPr>
      <xdr:spPr>
        <a:xfrm>
          <a:off x="3746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33532</xdr:rowOff>
    </xdr:from>
    <xdr:ext cx="534377" cy="259045"/>
    <xdr:sp macro="" textlink="">
      <xdr:nvSpPr>
        <xdr:cNvPr id="137" name="テキスト ボックス 136"/>
        <xdr:cNvSpPr txBox="1"/>
      </xdr:nvSpPr>
      <xdr:spPr>
        <a:xfrm>
          <a:off x="3517411" y="101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98578</xdr:rowOff>
    </xdr:from>
    <xdr:to>
      <xdr:col>15</xdr:col>
      <xdr:colOff>101600</xdr:colOff>
      <xdr:row>56</xdr:row>
      <xdr:rowOff>28728</xdr:rowOff>
    </xdr:to>
    <xdr:sp macro="" textlink="">
      <xdr:nvSpPr>
        <xdr:cNvPr id="138" name="楕円 137"/>
        <xdr:cNvSpPr/>
      </xdr:nvSpPr>
      <xdr:spPr>
        <a:xfrm>
          <a:off x="2857500" y="95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19855</xdr:rowOff>
    </xdr:from>
    <xdr:ext cx="534377" cy="259045"/>
    <xdr:sp macro="" textlink="">
      <xdr:nvSpPr>
        <xdr:cNvPr id="139" name="テキスト ボックス 138"/>
        <xdr:cNvSpPr txBox="1"/>
      </xdr:nvSpPr>
      <xdr:spPr>
        <a:xfrm>
          <a:off x="2641111" y="96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54496</xdr:rowOff>
    </xdr:from>
    <xdr:to>
      <xdr:col>10</xdr:col>
      <xdr:colOff>165100</xdr:colOff>
      <xdr:row>57</xdr:row>
      <xdr:rowOff>156096</xdr:rowOff>
    </xdr:to>
    <xdr:sp macro="" textlink="">
      <xdr:nvSpPr>
        <xdr:cNvPr id="140" name="楕円 139"/>
        <xdr:cNvSpPr/>
      </xdr:nvSpPr>
      <xdr:spPr>
        <a:xfrm>
          <a:off x="1968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147223</xdr:rowOff>
    </xdr:from>
    <xdr:ext cx="534377" cy="259045"/>
    <xdr:sp macro="" textlink="">
      <xdr:nvSpPr>
        <xdr:cNvPr id="141" name="テキスト ボックス 140"/>
        <xdr:cNvSpPr txBox="1"/>
      </xdr:nvSpPr>
      <xdr:spPr>
        <a:xfrm>
          <a:off x="1752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143154</xdr:rowOff>
    </xdr:from>
    <xdr:to>
      <xdr:col>6</xdr:col>
      <xdr:colOff>38100</xdr:colOff>
      <xdr:row>58</xdr:row>
      <xdr:rowOff>73304</xdr:rowOff>
    </xdr:to>
    <xdr:sp macro="" textlink="">
      <xdr:nvSpPr>
        <xdr:cNvPr id="142" name="楕円 141"/>
        <xdr:cNvSpPr/>
      </xdr:nvSpPr>
      <xdr:spPr>
        <a:xfrm>
          <a:off x="1079500" y="99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64431</xdr:rowOff>
    </xdr:from>
    <xdr:ext cx="534377" cy="259045"/>
    <xdr:sp macro="" textlink="">
      <xdr:nvSpPr>
        <xdr:cNvPr id="143" name="テキスト ボックス 142"/>
        <xdr:cNvSpPr txBox="1"/>
      </xdr:nvSpPr>
      <xdr:spPr>
        <a:xfrm>
          <a:off x="863111" y="100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95306</xdr:rowOff>
    </xdr:from>
    <xdr:to>
      <xdr:col>24</xdr:col>
      <xdr:colOff>63500</xdr:colOff>
      <xdr:row>76</xdr:row>
      <xdr:rowOff>53107</xdr:rowOff>
    </xdr:to>
    <xdr:cxnSp macro="">
      <xdr:nvCxnSpPr>
        <xdr:cNvPr id="169" name="直線コネクタ 168"/>
        <xdr:cNvCxnSpPr/>
      </xdr:nvCxnSpPr>
      <xdr:spPr>
        <a:xfrm>
          <a:off x="3797300" y="12954056"/>
          <a:ext cx="838200" cy="1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95306</xdr:rowOff>
    </xdr:from>
    <xdr:to>
      <xdr:col>19</xdr:col>
      <xdr:colOff>177800</xdr:colOff>
      <xdr:row>76</xdr:row>
      <xdr:rowOff>82139</xdr:rowOff>
    </xdr:to>
    <xdr:cxnSp macro="">
      <xdr:nvCxnSpPr>
        <xdr:cNvPr id="172" name="直線コネクタ 171"/>
        <xdr:cNvCxnSpPr/>
      </xdr:nvCxnSpPr>
      <xdr:spPr>
        <a:xfrm flipV="1">
          <a:off x="2908300" y="12954056"/>
          <a:ext cx="889000" cy="1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82139</xdr:rowOff>
    </xdr:from>
    <xdr:to>
      <xdr:col>15</xdr:col>
      <xdr:colOff>50800</xdr:colOff>
      <xdr:row>77</xdr:row>
      <xdr:rowOff>14656</xdr:rowOff>
    </xdr:to>
    <xdr:cxnSp macro="">
      <xdr:nvCxnSpPr>
        <xdr:cNvPr id="175" name="直線コネクタ 174"/>
        <xdr:cNvCxnSpPr/>
      </xdr:nvCxnSpPr>
      <xdr:spPr>
        <a:xfrm flipV="1">
          <a:off x="2019300" y="13112339"/>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78</xdr:row>
      <xdr:rowOff>110440</xdr:rowOff>
    </xdr:to>
    <xdr:cxnSp macro="">
      <xdr:nvCxnSpPr>
        <xdr:cNvPr id="178" name="直線コネクタ 177"/>
        <xdr:cNvCxnSpPr/>
      </xdr:nvCxnSpPr>
      <xdr:spPr>
        <a:xfrm flipV="1">
          <a:off x="1130300" y="13216306"/>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2307</xdr:rowOff>
    </xdr:from>
    <xdr:to>
      <xdr:col>24</xdr:col>
      <xdr:colOff>114300</xdr:colOff>
      <xdr:row>76</xdr:row>
      <xdr:rowOff>103907</xdr:rowOff>
    </xdr:to>
    <xdr:sp macro="" textlink="">
      <xdr:nvSpPr>
        <xdr:cNvPr id="188" name="楕円 187"/>
        <xdr:cNvSpPr/>
      </xdr:nvSpPr>
      <xdr:spPr>
        <a:xfrm>
          <a:off x="4584700" y="130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88683</xdr:rowOff>
    </xdr:from>
    <xdr:ext cx="534377" cy="259045"/>
    <xdr:sp macro="" textlink="">
      <xdr:nvSpPr>
        <xdr:cNvPr id="189" name="民生費該当値テキスト"/>
        <xdr:cNvSpPr txBox="1"/>
      </xdr:nvSpPr>
      <xdr:spPr>
        <a:xfrm>
          <a:off x="4686300" y="129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44506</xdr:rowOff>
    </xdr:from>
    <xdr:to>
      <xdr:col>20</xdr:col>
      <xdr:colOff>38100</xdr:colOff>
      <xdr:row>75</xdr:row>
      <xdr:rowOff>146106</xdr:rowOff>
    </xdr:to>
    <xdr:sp macro="" textlink="">
      <xdr:nvSpPr>
        <xdr:cNvPr id="190" name="楕円 189"/>
        <xdr:cNvSpPr/>
      </xdr:nvSpPr>
      <xdr:spPr>
        <a:xfrm>
          <a:off x="37465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137233</xdr:rowOff>
    </xdr:from>
    <xdr:ext cx="534377" cy="259045"/>
    <xdr:sp macro="" textlink="">
      <xdr:nvSpPr>
        <xdr:cNvPr id="191" name="テキスト ボックス 190"/>
        <xdr:cNvSpPr txBox="1"/>
      </xdr:nvSpPr>
      <xdr:spPr>
        <a:xfrm>
          <a:off x="3517411" y="129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31339</xdr:rowOff>
    </xdr:from>
    <xdr:to>
      <xdr:col>15</xdr:col>
      <xdr:colOff>101600</xdr:colOff>
      <xdr:row>76</xdr:row>
      <xdr:rowOff>132939</xdr:rowOff>
    </xdr:to>
    <xdr:sp macro="" textlink="">
      <xdr:nvSpPr>
        <xdr:cNvPr id="192" name="楕円 191"/>
        <xdr:cNvSpPr/>
      </xdr:nvSpPr>
      <xdr:spPr>
        <a:xfrm>
          <a:off x="2857500" y="13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124066</xdr:rowOff>
    </xdr:from>
    <xdr:ext cx="534377" cy="259045"/>
    <xdr:sp macro="" textlink="">
      <xdr:nvSpPr>
        <xdr:cNvPr id="193" name="テキスト ボックス 192"/>
        <xdr:cNvSpPr txBox="1"/>
      </xdr:nvSpPr>
      <xdr:spPr>
        <a:xfrm>
          <a:off x="2641111" y="131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194" name="楕円 193"/>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56583</xdr:rowOff>
    </xdr:from>
    <xdr:ext cx="534377" cy="259045"/>
    <xdr:sp macro="" textlink="">
      <xdr:nvSpPr>
        <xdr:cNvPr id="195" name="テキスト ボックス 194"/>
        <xdr:cNvSpPr txBox="1"/>
      </xdr:nvSpPr>
      <xdr:spPr>
        <a:xfrm>
          <a:off x="175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59640</xdr:rowOff>
    </xdr:from>
    <xdr:to>
      <xdr:col>6</xdr:col>
      <xdr:colOff>38100</xdr:colOff>
      <xdr:row>78</xdr:row>
      <xdr:rowOff>161240</xdr:rowOff>
    </xdr:to>
    <xdr:sp macro="" textlink="">
      <xdr:nvSpPr>
        <xdr:cNvPr id="196" name="楕円 195"/>
        <xdr:cNvSpPr/>
      </xdr:nvSpPr>
      <xdr:spPr>
        <a:xfrm>
          <a:off x="107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152367</xdr:rowOff>
    </xdr:from>
    <xdr:ext cx="534377" cy="259045"/>
    <xdr:sp macro="" textlink="">
      <xdr:nvSpPr>
        <xdr:cNvPr id="197" name="テキスト ボックス 196"/>
        <xdr:cNvSpPr txBox="1"/>
      </xdr:nvSpPr>
      <xdr:spPr>
        <a:xfrm>
          <a:off x="863111" y="135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5283</xdr:rowOff>
    </xdr:from>
    <xdr:to>
      <xdr:col>24</xdr:col>
      <xdr:colOff>62865</xdr:colOff>
      <xdr:row>99</xdr:row>
      <xdr:rowOff>43269</xdr:rowOff>
    </xdr:to>
    <xdr:cxnSp macro="">
      <xdr:nvCxnSpPr>
        <xdr:cNvPr id="220" name="直線コネクタ 219"/>
        <xdr:cNvCxnSpPr/>
      </xdr:nvCxnSpPr>
      <xdr:spPr>
        <a:xfrm flipV="1">
          <a:off x="4633595" y="15778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47096</xdr:rowOff>
    </xdr:from>
    <xdr:ext cx="534377" cy="259045"/>
    <xdr:sp macro="" textlink="">
      <xdr:nvSpPr>
        <xdr:cNvPr id="221" name="衛生費最小値テキスト"/>
        <xdr:cNvSpPr txBox="1"/>
      </xdr:nvSpPr>
      <xdr:spPr>
        <a:xfrm>
          <a:off x="4686300"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43269</xdr:rowOff>
    </xdr:from>
    <xdr:to>
      <xdr:col>24</xdr:col>
      <xdr:colOff>152400</xdr:colOff>
      <xdr:row>99</xdr:row>
      <xdr:rowOff>43269</xdr:rowOff>
    </xdr:to>
    <xdr:cxnSp macro="">
      <xdr:nvCxnSpPr>
        <xdr:cNvPr id="222" name="直線コネクタ 221"/>
        <xdr:cNvCxnSpPr/>
      </xdr:nvCxnSpPr>
      <xdr:spPr>
        <a:xfrm>
          <a:off x="4546600" y="170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123410</xdr:rowOff>
    </xdr:from>
    <xdr:ext cx="534377" cy="259045"/>
    <xdr:sp macro="" textlink="">
      <xdr:nvSpPr>
        <xdr:cNvPr id="223" name="衛生費最大値テキスト"/>
        <xdr:cNvSpPr txBox="1"/>
      </xdr:nvSpPr>
      <xdr:spPr>
        <a:xfrm>
          <a:off x="4686300" y="155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5283</xdr:rowOff>
    </xdr:from>
    <xdr:to>
      <xdr:col>24</xdr:col>
      <xdr:colOff>152400</xdr:colOff>
      <xdr:row>92</xdr:row>
      <xdr:rowOff>5283</xdr:rowOff>
    </xdr:to>
    <xdr:cxnSp macro="">
      <xdr:nvCxnSpPr>
        <xdr:cNvPr id="224" name="直線コネクタ 223"/>
        <xdr:cNvCxnSpPr/>
      </xdr:nvCxnSpPr>
      <xdr:spPr>
        <a:xfrm>
          <a:off x="4546600" y="157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13627</xdr:rowOff>
    </xdr:from>
    <xdr:to>
      <xdr:col>24</xdr:col>
      <xdr:colOff>63500</xdr:colOff>
      <xdr:row>94</xdr:row>
      <xdr:rowOff>136689</xdr:rowOff>
    </xdr:to>
    <xdr:cxnSp macro="">
      <xdr:nvCxnSpPr>
        <xdr:cNvPr id="225" name="直線コネクタ 224"/>
        <xdr:cNvCxnSpPr/>
      </xdr:nvCxnSpPr>
      <xdr:spPr>
        <a:xfrm>
          <a:off x="3797300" y="15615577"/>
          <a:ext cx="838200" cy="6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90454</xdr:rowOff>
    </xdr:from>
    <xdr:ext cx="534377" cy="259045"/>
    <xdr:sp macro="" textlink="">
      <xdr:nvSpPr>
        <xdr:cNvPr id="226" name="衛生費平均値テキスト"/>
        <xdr:cNvSpPr txBox="1"/>
      </xdr:nvSpPr>
      <xdr:spPr>
        <a:xfrm>
          <a:off x="4686300" y="16549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112027</xdr:rowOff>
    </xdr:from>
    <xdr:to>
      <xdr:col>24</xdr:col>
      <xdr:colOff>114300</xdr:colOff>
      <xdr:row>97</xdr:row>
      <xdr:rowOff>42177</xdr:rowOff>
    </xdr:to>
    <xdr:sp macro="" textlink="">
      <xdr:nvSpPr>
        <xdr:cNvPr id="227" name="フローチャート: 判断 226"/>
        <xdr:cNvSpPr/>
      </xdr:nvSpPr>
      <xdr:spPr>
        <a:xfrm>
          <a:off x="4584700" y="165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13627</xdr:rowOff>
    </xdr:from>
    <xdr:to>
      <xdr:col>19</xdr:col>
      <xdr:colOff>177800</xdr:colOff>
      <xdr:row>91</xdr:row>
      <xdr:rowOff>76378</xdr:rowOff>
    </xdr:to>
    <xdr:cxnSp macro="">
      <xdr:nvCxnSpPr>
        <xdr:cNvPr id="228" name="直線コネクタ 227"/>
        <xdr:cNvCxnSpPr/>
      </xdr:nvCxnSpPr>
      <xdr:spPr>
        <a:xfrm flipV="1">
          <a:off x="2908300" y="15615577"/>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61849</xdr:rowOff>
    </xdr:from>
    <xdr:to>
      <xdr:col>20</xdr:col>
      <xdr:colOff>38100</xdr:colOff>
      <xdr:row>91</xdr:row>
      <xdr:rowOff>163449</xdr:rowOff>
    </xdr:to>
    <xdr:sp macro="" textlink="">
      <xdr:nvSpPr>
        <xdr:cNvPr id="229" name="フローチャート: 判断 228"/>
        <xdr:cNvSpPr/>
      </xdr:nvSpPr>
      <xdr:spPr>
        <a:xfrm>
          <a:off x="3746500" y="156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154576</xdr:rowOff>
    </xdr:from>
    <xdr:ext cx="534377" cy="259045"/>
    <xdr:sp macro="" textlink="">
      <xdr:nvSpPr>
        <xdr:cNvPr id="230" name="テキスト ボックス 229"/>
        <xdr:cNvSpPr txBox="1"/>
      </xdr:nvSpPr>
      <xdr:spPr>
        <a:xfrm>
          <a:off x="3517411" y="157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76378</xdr:rowOff>
    </xdr:from>
    <xdr:to>
      <xdr:col>15</xdr:col>
      <xdr:colOff>50800</xdr:colOff>
      <xdr:row>93</xdr:row>
      <xdr:rowOff>67539</xdr:rowOff>
    </xdr:to>
    <xdr:cxnSp macro="">
      <xdr:nvCxnSpPr>
        <xdr:cNvPr id="231" name="直線コネクタ 230"/>
        <xdr:cNvCxnSpPr/>
      </xdr:nvCxnSpPr>
      <xdr:spPr>
        <a:xfrm flipV="1">
          <a:off x="2019300" y="15678328"/>
          <a:ext cx="889000" cy="3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111683</xdr:rowOff>
    </xdr:from>
    <xdr:to>
      <xdr:col>15</xdr:col>
      <xdr:colOff>101600</xdr:colOff>
      <xdr:row>93</xdr:row>
      <xdr:rowOff>41833</xdr:rowOff>
    </xdr:to>
    <xdr:sp macro="" textlink="">
      <xdr:nvSpPr>
        <xdr:cNvPr id="232" name="フローチャート: 判断 231"/>
        <xdr:cNvSpPr/>
      </xdr:nvSpPr>
      <xdr:spPr>
        <a:xfrm>
          <a:off x="2857500" y="1588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32960</xdr:rowOff>
    </xdr:from>
    <xdr:ext cx="534377" cy="259045"/>
    <xdr:sp macro="" textlink="">
      <xdr:nvSpPr>
        <xdr:cNvPr id="233" name="テキスト ボックス 232"/>
        <xdr:cNvSpPr txBox="1"/>
      </xdr:nvSpPr>
      <xdr:spPr>
        <a:xfrm>
          <a:off x="2641111" y="159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67539</xdr:rowOff>
    </xdr:from>
    <xdr:to>
      <xdr:col>10</xdr:col>
      <xdr:colOff>114300</xdr:colOff>
      <xdr:row>97</xdr:row>
      <xdr:rowOff>33020</xdr:rowOff>
    </xdr:to>
    <xdr:cxnSp macro="">
      <xdr:nvCxnSpPr>
        <xdr:cNvPr id="234" name="直線コネクタ 233"/>
        <xdr:cNvCxnSpPr/>
      </xdr:nvCxnSpPr>
      <xdr:spPr>
        <a:xfrm flipV="1">
          <a:off x="1130300" y="16012389"/>
          <a:ext cx="889000" cy="6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122086</xdr:rowOff>
    </xdr:from>
    <xdr:to>
      <xdr:col>10</xdr:col>
      <xdr:colOff>165100</xdr:colOff>
      <xdr:row>95</xdr:row>
      <xdr:rowOff>52236</xdr:rowOff>
    </xdr:to>
    <xdr:sp macro="" textlink="">
      <xdr:nvSpPr>
        <xdr:cNvPr id="235" name="フローチャート: 判断 234"/>
        <xdr:cNvSpPr/>
      </xdr:nvSpPr>
      <xdr:spPr>
        <a:xfrm>
          <a:off x="19685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43363</xdr:rowOff>
    </xdr:from>
    <xdr:ext cx="534377" cy="259045"/>
    <xdr:sp macro="" textlink="">
      <xdr:nvSpPr>
        <xdr:cNvPr id="236" name="テキスト ボックス 235"/>
        <xdr:cNvSpPr txBox="1"/>
      </xdr:nvSpPr>
      <xdr:spPr>
        <a:xfrm>
          <a:off x="1752111" y="163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135877</xdr:rowOff>
    </xdr:from>
    <xdr:to>
      <xdr:col>6</xdr:col>
      <xdr:colOff>38100</xdr:colOff>
      <xdr:row>99</xdr:row>
      <xdr:rowOff>66027</xdr:rowOff>
    </xdr:to>
    <xdr:sp macro="" textlink="">
      <xdr:nvSpPr>
        <xdr:cNvPr id="237" name="フローチャート: 判断 236"/>
        <xdr:cNvSpPr/>
      </xdr:nvSpPr>
      <xdr:spPr>
        <a:xfrm>
          <a:off x="1079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57154</xdr:rowOff>
    </xdr:from>
    <xdr:ext cx="534377" cy="259045"/>
    <xdr:sp macro="" textlink="">
      <xdr:nvSpPr>
        <xdr:cNvPr id="238" name="テキスト ボックス 237"/>
        <xdr:cNvSpPr txBox="1"/>
      </xdr:nvSpPr>
      <xdr:spPr>
        <a:xfrm>
          <a:off x="8631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85889</xdr:rowOff>
    </xdr:from>
    <xdr:to>
      <xdr:col>24</xdr:col>
      <xdr:colOff>114300</xdr:colOff>
      <xdr:row>95</xdr:row>
      <xdr:rowOff>16039</xdr:rowOff>
    </xdr:to>
    <xdr:sp macro="" textlink="">
      <xdr:nvSpPr>
        <xdr:cNvPr id="244" name="楕円 243"/>
        <xdr:cNvSpPr/>
      </xdr:nvSpPr>
      <xdr:spPr>
        <a:xfrm>
          <a:off x="4584700" y="162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108766</xdr:rowOff>
    </xdr:from>
    <xdr:ext cx="534377" cy="259045"/>
    <xdr:sp macro="" textlink="">
      <xdr:nvSpPr>
        <xdr:cNvPr id="245" name="衛生費該当値テキスト"/>
        <xdr:cNvSpPr txBox="1"/>
      </xdr:nvSpPr>
      <xdr:spPr>
        <a:xfrm>
          <a:off x="4686300" y="160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134277</xdr:rowOff>
    </xdr:from>
    <xdr:to>
      <xdr:col>20</xdr:col>
      <xdr:colOff>38100</xdr:colOff>
      <xdr:row>91</xdr:row>
      <xdr:rowOff>64427</xdr:rowOff>
    </xdr:to>
    <xdr:sp macro="" textlink="">
      <xdr:nvSpPr>
        <xdr:cNvPr id="246" name="楕円 245"/>
        <xdr:cNvSpPr/>
      </xdr:nvSpPr>
      <xdr:spPr>
        <a:xfrm>
          <a:off x="3746500" y="15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80954</xdr:rowOff>
    </xdr:from>
    <xdr:ext cx="534377" cy="259045"/>
    <xdr:sp macro="" textlink="">
      <xdr:nvSpPr>
        <xdr:cNvPr id="247" name="テキスト ボックス 246"/>
        <xdr:cNvSpPr txBox="1"/>
      </xdr:nvSpPr>
      <xdr:spPr>
        <a:xfrm>
          <a:off x="3517411" y="15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25578</xdr:rowOff>
    </xdr:from>
    <xdr:to>
      <xdr:col>15</xdr:col>
      <xdr:colOff>101600</xdr:colOff>
      <xdr:row>91</xdr:row>
      <xdr:rowOff>127178</xdr:rowOff>
    </xdr:to>
    <xdr:sp macro="" textlink="">
      <xdr:nvSpPr>
        <xdr:cNvPr id="248" name="楕円 247"/>
        <xdr:cNvSpPr/>
      </xdr:nvSpPr>
      <xdr:spPr>
        <a:xfrm>
          <a:off x="2857500" y="156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143705</xdr:rowOff>
    </xdr:from>
    <xdr:ext cx="534377" cy="259045"/>
    <xdr:sp macro="" textlink="">
      <xdr:nvSpPr>
        <xdr:cNvPr id="249" name="テキスト ボックス 248"/>
        <xdr:cNvSpPr txBox="1"/>
      </xdr:nvSpPr>
      <xdr:spPr>
        <a:xfrm>
          <a:off x="2641111" y="154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16739</xdr:rowOff>
    </xdr:from>
    <xdr:to>
      <xdr:col>10</xdr:col>
      <xdr:colOff>165100</xdr:colOff>
      <xdr:row>93</xdr:row>
      <xdr:rowOff>118339</xdr:rowOff>
    </xdr:to>
    <xdr:sp macro="" textlink="">
      <xdr:nvSpPr>
        <xdr:cNvPr id="250" name="楕円 249"/>
        <xdr:cNvSpPr/>
      </xdr:nvSpPr>
      <xdr:spPr>
        <a:xfrm>
          <a:off x="1968500" y="15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134866</xdr:rowOff>
    </xdr:from>
    <xdr:ext cx="534377" cy="259045"/>
    <xdr:sp macro="" textlink="">
      <xdr:nvSpPr>
        <xdr:cNvPr id="251" name="テキスト ボックス 250"/>
        <xdr:cNvSpPr txBox="1"/>
      </xdr:nvSpPr>
      <xdr:spPr>
        <a:xfrm>
          <a:off x="1752111" y="157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153670</xdr:rowOff>
    </xdr:from>
    <xdr:to>
      <xdr:col>6</xdr:col>
      <xdr:colOff>38100</xdr:colOff>
      <xdr:row>97</xdr:row>
      <xdr:rowOff>83820</xdr:rowOff>
    </xdr:to>
    <xdr:sp macro="" textlink="">
      <xdr:nvSpPr>
        <xdr:cNvPr id="252" name="楕円 251"/>
        <xdr:cNvSpPr/>
      </xdr:nvSpPr>
      <xdr:spPr>
        <a:xfrm>
          <a:off x="107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100347</xdr:rowOff>
    </xdr:from>
    <xdr:ext cx="534377" cy="259045"/>
    <xdr:sp macro="" textlink="">
      <xdr:nvSpPr>
        <xdr:cNvPr id="253" name="テキスト ボックス 252"/>
        <xdr:cNvSpPr txBox="1"/>
      </xdr:nvSpPr>
      <xdr:spPr>
        <a:xfrm>
          <a:off x="8631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4" name="直線コネクタ 273"/>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5" name="労働費最小値テキスト"/>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6" name="直線コネクタ 275"/>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7" name="労働費最大値テキスト"/>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78" name="直線コネクタ 277"/>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154331</xdr:rowOff>
    </xdr:from>
    <xdr:to>
      <xdr:col>55</xdr:col>
      <xdr:colOff>0</xdr:colOff>
      <xdr:row>35</xdr:row>
      <xdr:rowOff>34087</xdr:rowOff>
    </xdr:to>
    <xdr:cxnSp macro="">
      <xdr:nvCxnSpPr>
        <xdr:cNvPr id="279" name="直線コネクタ 278"/>
        <xdr:cNvCxnSpPr/>
      </xdr:nvCxnSpPr>
      <xdr:spPr>
        <a:xfrm>
          <a:off x="9639300" y="598363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0" name="労働費平均値テキスト"/>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1" name="フローチャート: 判断 280"/>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108610</xdr:rowOff>
    </xdr:from>
    <xdr:to>
      <xdr:col>50</xdr:col>
      <xdr:colOff>114300</xdr:colOff>
      <xdr:row>34</xdr:row>
      <xdr:rowOff>154331</xdr:rowOff>
    </xdr:to>
    <xdr:cxnSp macro="">
      <xdr:nvCxnSpPr>
        <xdr:cNvPr id="282" name="直線コネクタ 281"/>
        <xdr:cNvCxnSpPr/>
      </xdr:nvCxnSpPr>
      <xdr:spPr>
        <a:xfrm>
          <a:off x="8750300" y="59379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3" name="フローチャート: 判断 282"/>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4" name="テキスト ボックス 283"/>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108610</xdr:rowOff>
    </xdr:to>
    <xdr:cxnSp macro="">
      <xdr:nvCxnSpPr>
        <xdr:cNvPr id="285" name="直線コネクタ 284"/>
        <xdr:cNvCxnSpPr/>
      </xdr:nvCxnSpPr>
      <xdr:spPr>
        <a:xfrm>
          <a:off x="7861300" y="590956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6" name="フローチャート: 判断 285"/>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7" name="テキスト ボックス 286"/>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34</xdr:row>
      <xdr:rowOff>140157</xdr:rowOff>
    </xdr:to>
    <xdr:cxnSp macro="">
      <xdr:nvCxnSpPr>
        <xdr:cNvPr id="288" name="直線コネクタ 287"/>
        <xdr:cNvCxnSpPr/>
      </xdr:nvCxnSpPr>
      <xdr:spPr>
        <a:xfrm flipV="1">
          <a:off x="6972300" y="5909564"/>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89" name="フローチャート: 判断 288"/>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0" name="テキスト ボックス 289"/>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1" name="フローチャート: 判断 290"/>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2" name="テキスト ボックス 291"/>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298" name="楕円 297"/>
        <xdr:cNvSpPr/>
      </xdr:nvSpPr>
      <xdr:spPr>
        <a:xfrm>
          <a:off x="10426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6164</xdr:rowOff>
    </xdr:from>
    <xdr:ext cx="469744" cy="259045"/>
    <xdr:sp macro="" textlink="">
      <xdr:nvSpPr>
        <xdr:cNvPr id="299" name="労働費該当値テキスト"/>
        <xdr:cNvSpPr txBox="1"/>
      </xdr:nvSpPr>
      <xdr:spPr>
        <a:xfrm>
          <a:off x="10528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103531</xdr:rowOff>
    </xdr:from>
    <xdr:to>
      <xdr:col>50</xdr:col>
      <xdr:colOff>165100</xdr:colOff>
      <xdr:row>35</xdr:row>
      <xdr:rowOff>33681</xdr:rowOff>
    </xdr:to>
    <xdr:sp macro="" textlink="">
      <xdr:nvSpPr>
        <xdr:cNvPr id="300" name="楕円 299"/>
        <xdr:cNvSpPr/>
      </xdr:nvSpPr>
      <xdr:spPr>
        <a:xfrm>
          <a:off x="958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50208</xdr:rowOff>
    </xdr:from>
    <xdr:ext cx="469744" cy="259045"/>
    <xdr:sp macro="" textlink="">
      <xdr:nvSpPr>
        <xdr:cNvPr id="301" name="テキスト ボックス 300"/>
        <xdr:cNvSpPr txBox="1"/>
      </xdr:nvSpPr>
      <xdr:spPr>
        <a:xfrm>
          <a:off x="93917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57810</xdr:rowOff>
    </xdr:from>
    <xdr:to>
      <xdr:col>46</xdr:col>
      <xdr:colOff>38100</xdr:colOff>
      <xdr:row>34</xdr:row>
      <xdr:rowOff>159410</xdr:rowOff>
    </xdr:to>
    <xdr:sp macro="" textlink="">
      <xdr:nvSpPr>
        <xdr:cNvPr id="302" name="楕円 301"/>
        <xdr:cNvSpPr/>
      </xdr:nvSpPr>
      <xdr:spPr>
        <a:xfrm>
          <a:off x="8699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4487</xdr:rowOff>
    </xdr:from>
    <xdr:ext cx="469744" cy="259045"/>
    <xdr:sp macro="" textlink="">
      <xdr:nvSpPr>
        <xdr:cNvPr id="303" name="テキスト ボックス 302"/>
        <xdr:cNvSpPr txBox="1"/>
      </xdr:nvSpPr>
      <xdr:spPr>
        <a:xfrm>
          <a:off x="8515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04" name="楕円 303"/>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05" name="テキスト ボックス 304"/>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89357</xdr:rowOff>
    </xdr:from>
    <xdr:to>
      <xdr:col>36</xdr:col>
      <xdr:colOff>165100</xdr:colOff>
      <xdr:row>35</xdr:row>
      <xdr:rowOff>19507</xdr:rowOff>
    </xdr:to>
    <xdr:sp macro="" textlink="">
      <xdr:nvSpPr>
        <xdr:cNvPr id="306" name="楕円 305"/>
        <xdr:cNvSpPr/>
      </xdr:nvSpPr>
      <xdr:spPr>
        <a:xfrm>
          <a:off x="6921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36034</xdr:rowOff>
    </xdr:from>
    <xdr:ext cx="469744" cy="259045"/>
    <xdr:sp macro="" textlink="">
      <xdr:nvSpPr>
        <xdr:cNvPr id="307" name="テキスト ボックス 306"/>
        <xdr:cNvSpPr txBox="1"/>
      </xdr:nvSpPr>
      <xdr:spPr>
        <a:xfrm>
          <a:off x="6737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2" name="直線コネクタ 331"/>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3" name="農林水産業費最小値テキスト"/>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4" name="直線コネクタ 333"/>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5" name="農林水産業費最大値テキスト"/>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6" name="直線コネクタ 335"/>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55804</xdr:rowOff>
    </xdr:from>
    <xdr:to>
      <xdr:col>55</xdr:col>
      <xdr:colOff>0</xdr:colOff>
      <xdr:row>56</xdr:row>
      <xdr:rowOff>15374</xdr:rowOff>
    </xdr:to>
    <xdr:cxnSp macro="">
      <xdr:nvCxnSpPr>
        <xdr:cNvPr id="337" name="直線コネクタ 336"/>
        <xdr:cNvCxnSpPr/>
      </xdr:nvCxnSpPr>
      <xdr:spPr>
        <a:xfrm flipV="1">
          <a:off x="9639300" y="9485554"/>
          <a:ext cx="8382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38" name="農林水産業費平均値テキスト"/>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39" name="フローチャート: 判断 338"/>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15374</xdr:rowOff>
    </xdr:from>
    <xdr:to>
      <xdr:col>50</xdr:col>
      <xdr:colOff>114300</xdr:colOff>
      <xdr:row>56</xdr:row>
      <xdr:rowOff>25236</xdr:rowOff>
    </xdr:to>
    <xdr:cxnSp macro="">
      <xdr:nvCxnSpPr>
        <xdr:cNvPr id="340" name="直線コネクタ 339"/>
        <xdr:cNvCxnSpPr/>
      </xdr:nvCxnSpPr>
      <xdr:spPr>
        <a:xfrm flipV="1">
          <a:off x="8750300" y="961657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1" name="フローチャート: 判断 340"/>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2" name="テキスト ボックス 341"/>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25236</xdr:rowOff>
    </xdr:from>
    <xdr:to>
      <xdr:col>45</xdr:col>
      <xdr:colOff>177800</xdr:colOff>
      <xdr:row>56</xdr:row>
      <xdr:rowOff>82256</xdr:rowOff>
    </xdr:to>
    <xdr:cxnSp macro="">
      <xdr:nvCxnSpPr>
        <xdr:cNvPr id="343" name="直線コネクタ 342"/>
        <xdr:cNvCxnSpPr/>
      </xdr:nvCxnSpPr>
      <xdr:spPr>
        <a:xfrm flipV="1">
          <a:off x="7861300" y="962643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4" name="フローチャート: 判断 343"/>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5" name="テキスト ボックス 344"/>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82256</xdr:rowOff>
    </xdr:from>
    <xdr:to>
      <xdr:col>41</xdr:col>
      <xdr:colOff>50800</xdr:colOff>
      <xdr:row>56</xdr:row>
      <xdr:rowOff>105280</xdr:rowOff>
    </xdr:to>
    <xdr:cxnSp macro="">
      <xdr:nvCxnSpPr>
        <xdr:cNvPr id="346" name="直線コネクタ 345"/>
        <xdr:cNvCxnSpPr/>
      </xdr:nvCxnSpPr>
      <xdr:spPr>
        <a:xfrm flipV="1">
          <a:off x="6972300" y="968345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7" name="フローチャート: 判断 346"/>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48" name="テキスト ボックス 347"/>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49" name="フローチャート: 判断 348"/>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0" name="テキスト ボックス 349"/>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5004</xdr:rowOff>
    </xdr:from>
    <xdr:to>
      <xdr:col>55</xdr:col>
      <xdr:colOff>50800</xdr:colOff>
      <xdr:row>55</xdr:row>
      <xdr:rowOff>106604</xdr:rowOff>
    </xdr:to>
    <xdr:sp macro="" textlink="">
      <xdr:nvSpPr>
        <xdr:cNvPr id="356" name="楕円 355"/>
        <xdr:cNvSpPr/>
      </xdr:nvSpPr>
      <xdr:spPr>
        <a:xfrm>
          <a:off x="10426700" y="94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27881</xdr:rowOff>
    </xdr:from>
    <xdr:ext cx="534377" cy="259045"/>
    <xdr:sp macro="" textlink="">
      <xdr:nvSpPr>
        <xdr:cNvPr id="357" name="農林水産業費該当値テキスト"/>
        <xdr:cNvSpPr txBox="1"/>
      </xdr:nvSpPr>
      <xdr:spPr>
        <a:xfrm>
          <a:off x="10528300" y="9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136024</xdr:rowOff>
    </xdr:from>
    <xdr:to>
      <xdr:col>50</xdr:col>
      <xdr:colOff>165100</xdr:colOff>
      <xdr:row>56</xdr:row>
      <xdr:rowOff>66174</xdr:rowOff>
    </xdr:to>
    <xdr:sp macro="" textlink="">
      <xdr:nvSpPr>
        <xdr:cNvPr id="358" name="楕円 357"/>
        <xdr:cNvSpPr/>
      </xdr:nvSpPr>
      <xdr:spPr>
        <a:xfrm>
          <a:off x="9588500" y="9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82701</xdr:rowOff>
    </xdr:from>
    <xdr:ext cx="534377" cy="259045"/>
    <xdr:sp macro="" textlink="">
      <xdr:nvSpPr>
        <xdr:cNvPr id="359" name="テキスト ボックス 358"/>
        <xdr:cNvSpPr txBox="1"/>
      </xdr:nvSpPr>
      <xdr:spPr>
        <a:xfrm>
          <a:off x="9359411" y="9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145886</xdr:rowOff>
    </xdr:from>
    <xdr:to>
      <xdr:col>46</xdr:col>
      <xdr:colOff>38100</xdr:colOff>
      <xdr:row>56</xdr:row>
      <xdr:rowOff>76036</xdr:rowOff>
    </xdr:to>
    <xdr:sp macro="" textlink="">
      <xdr:nvSpPr>
        <xdr:cNvPr id="360" name="楕円 359"/>
        <xdr:cNvSpPr/>
      </xdr:nvSpPr>
      <xdr:spPr>
        <a:xfrm>
          <a:off x="86995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92563</xdr:rowOff>
    </xdr:from>
    <xdr:ext cx="534377" cy="259045"/>
    <xdr:sp macro="" textlink="">
      <xdr:nvSpPr>
        <xdr:cNvPr id="361" name="テキスト ボックス 360"/>
        <xdr:cNvSpPr txBox="1"/>
      </xdr:nvSpPr>
      <xdr:spPr>
        <a:xfrm>
          <a:off x="8483111" y="93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31456</xdr:rowOff>
    </xdr:from>
    <xdr:to>
      <xdr:col>41</xdr:col>
      <xdr:colOff>101600</xdr:colOff>
      <xdr:row>56</xdr:row>
      <xdr:rowOff>133056</xdr:rowOff>
    </xdr:to>
    <xdr:sp macro="" textlink="">
      <xdr:nvSpPr>
        <xdr:cNvPr id="362" name="楕円 361"/>
        <xdr:cNvSpPr/>
      </xdr:nvSpPr>
      <xdr:spPr>
        <a:xfrm>
          <a:off x="7810500" y="9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124183</xdr:rowOff>
    </xdr:from>
    <xdr:ext cx="534377" cy="259045"/>
    <xdr:sp macro="" textlink="">
      <xdr:nvSpPr>
        <xdr:cNvPr id="363" name="テキスト ボックス 362"/>
        <xdr:cNvSpPr txBox="1"/>
      </xdr:nvSpPr>
      <xdr:spPr>
        <a:xfrm>
          <a:off x="7594111" y="9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54480</xdr:rowOff>
    </xdr:from>
    <xdr:to>
      <xdr:col>36</xdr:col>
      <xdr:colOff>165100</xdr:colOff>
      <xdr:row>56</xdr:row>
      <xdr:rowOff>156080</xdr:rowOff>
    </xdr:to>
    <xdr:sp macro="" textlink="">
      <xdr:nvSpPr>
        <xdr:cNvPr id="364" name="楕円 363"/>
        <xdr:cNvSpPr/>
      </xdr:nvSpPr>
      <xdr:spPr>
        <a:xfrm>
          <a:off x="6921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147207</xdr:rowOff>
    </xdr:from>
    <xdr:ext cx="534377" cy="259045"/>
    <xdr:sp macro="" textlink="">
      <xdr:nvSpPr>
        <xdr:cNvPr id="365" name="テキスト ボックス 364"/>
        <xdr:cNvSpPr txBox="1"/>
      </xdr:nvSpPr>
      <xdr:spPr>
        <a:xfrm>
          <a:off x="6705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4" name="直線コネクタ 373"/>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5" name="テキスト ボックス 374"/>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6" name="直線コネクタ 37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7" name="テキスト ボックス 376"/>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8" name="直線コネクタ 377"/>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79" name="テキスト ボックス 378"/>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2" name="直線コネクタ 381"/>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3" name="テキスト ボックス 382"/>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6" name="直線コネクタ 385"/>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7" name="テキスト ボックス 386"/>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1" name="直線コネクタ 390"/>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2" name="商工費最小値テキスト"/>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3" name="直線コネクタ 392"/>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4" name="商工費最大値テキスト"/>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5" name="直線コネクタ 394"/>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57747</xdr:rowOff>
    </xdr:from>
    <xdr:to>
      <xdr:col>55</xdr:col>
      <xdr:colOff>0</xdr:colOff>
      <xdr:row>71</xdr:row>
      <xdr:rowOff>152530</xdr:rowOff>
    </xdr:to>
    <xdr:cxnSp macro="">
      <xdr:nvCxnSpPr>
        <xdr:cNvPr id="396" name="直線コネクタ 395"/>
        <xdr:cNvCxnSpPr/>
      </xdr:nvCxnSpPr>
      <xdr:spPr>
        <a:xfrm>
          <a:off x="9639300" y="12059247"/>
          <a:ext cx="838200" cy="2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397" name="商工費平均値テキスト"/>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398" name="フローチャート: 判断 397"/>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57747</xdr:rowOff>
    </xdr:from>
    <xdr:to>
      <xdr:col>50</xdr:col>
      <xdr:colOff>114300</xdr:colOff>
      <xdr:row>70</xdr:row>
      <xdr:rowOff>119969</xdr:rowOff>
    </xdr:to>
    <xdr:cxnSp macro="">
      <xdr:nvCxnSpPr>
        <xdr:cNvPr id="399" name="直線コネクタ 398"/>
        <xdr:cNvCxnSpPr/>
      </xdr:nvCxnSpPr>
      <xdr:spPr>
        <a:xfrm flipV="1">
          <a:off x="8750300" y="1205924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0" name="フローチャート: 判断 399"/>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1" name="テキスト ボックス 400"/>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119969</xdr:rowOff>
    </xdr:from>
    <xdr:to>
      <xdr:col>45</xdr:col>
      <xdr:colOff>177800</xdr:colOff>
      <xdr:row>71</xdr:row>
      <xdr:rowOff>113782</xdr:rowOff>
    </xdr:to>
    <xdr:cxnSp macro="">
      <xdr:nvCxnSpPr>
        <xdr:cNvPr id="402" name="直線コネクタ 401"/>
        <xdr:cNvCxnSpPr/>
      </xdr:nvCxnSpPr>
      <xdr:spPr>
        <a:xfrm flipV="1">
          <a:off x="7861300" y="12121469"/>
          <a:ext cx="889000" cy="1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3" name="フローチャート: 判断 402"/>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04" name="テキスト ボックス 403"/>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113782</xdr:rowOff>
    </xdr:from>
    <xdr:to>
      <xdr:col>41</xdr:col>
      <xdr:colOff>50800</xdr:colOff>
      <xdr:row>76</xdr:row>
      <xdr:rowOff>17142</xdr:rowOff>
    </xdr:to>
    <xdr:cxnSp macro="">
      <xdr:nvCxnSpPr>
        <xdr:cNvPr id="405" name="直線コネクタ 404"/>
        <xdr:cNvCxnSpPr/>
      </xdr:nvCxnSpPr>
      <xdr:spPr>
        <a:xfrm flipV="1">
          <a:off x="6972300" y="12286732"/>
          <a:ext cx="889000" cy="7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6" name="フローチャート: 判断 405"/>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7" name="テキスト ボックス 406"/>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08" name="フローチャート: 判断 407"/>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09" name="テキスト ボックス 408"/>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101730</xdr:rowOff>
    </xdr:from>
    <xdr:to>
      <xdr:col>55</xdr:col>
      <xdr:colOff>50800</xdr:colOff>
      <xdr:row>72</xdr:row>
      <xdr:rowOff>31880</xdr:rowOff>
    </xdr:to>
    <xdr:sp macro="" textlink="">
      <xdr:nvSpPr>
        <xdr:cNvPr id="415" name="楕円 414"/>
        <xdr:cNvSpPr/>
      </xdr:nvSpPr>
      <xdr:spPr>
        <a:xfrm>
          <a:off x="10426700" y="122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124607</xdr:rowOff>
    </xdr:from>
    <xdr:ext cx="534377" cy="259045"/>
    <xdr:sp macro="" textlink="">
      <xdr:nvSpPr>
        <xdr:cNvPr id="416" name="商工費該当値テキスト"/>
        <xdr:cNvSpPr txBox="1"/>
      </xdr:nvSpPr>
      <xdr:spPr>
        <a:xfrm>
          <a:off x="10528300" y="121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6947</xdr:rowOff>
    </xdr:from>
    <xdr:to>
      <xdr:col>50</xdr:col>
      <xdr:colOff>165100</xdr:colOff>
      <xdr:row>70</xdr:row>
      <xdr:rowOff>108547</xdr:rowOff>
    </xdr:to>
    <xdr:sp macro="" textlink="">
      <xdr:nvSpPr>
        <xdr:cNvPr id="417" name="楕円 416"/>
        <xdr:cNvSpPr/>
      </xdr:nvSpPr>
      <xdr:spPr>
        <a:xfrm>
          <a:off x="9588500" y="120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125074</xdr:rowOff>
    </xdr:from>
    <xdr:ext cx="599010" cy="259045"/>
    <xdr:sp macro="" textlink="">
      <xdr:nvSpPr>
        <xdr:cNvPr id="418" name="テキスト ボックス 417"/>
        <xdr:cNvSpPr txBox="1"/>
      </xdr:nvSpPr>
      <xdr:spPr>
        <a:xfrm>
          <a:off x="9327095" y="1178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69169</xdr:rowOff>
    </xdr:from>
    <xdr:to>
      <xdr:col>46</xdr:col>
      <xdr:colOff>38100</xdr:colOff>
      <xdr:row>70</xdr:row>
      <xdr:rowOff>170769</xdr:rowOff>
    </xdr:to>
    <xdr:sp macro="" textlink="">
      <xdr:nvSpPr>
        <xdr:cNvPr id="419" name="楕円 418"/>
        <xdr:cNvSpPr/>
      </xdr:nvSpPr>
      <xdr:spPr>
        <a:xfrm>
          <a:off x="8699500" y="120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15846</xdr:rowOff>
    </xdr:from>
    <xdr:ext cx="599010" cy="259045"/>
    <xdr:sp macro="" textlink="">
      <xdr:nvSpPr>
        <xdr:cNvPr id="420" name="テキスト ボックス 419"/>
        <xdr:cNvSpPr txBox="1"/>
      </xdr:nvSpPr>
      <xdr:spPr>
        <a:xfrm>
          <a:off x="8450795" y="118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62982</xdr:rowOff>
    </xdr:from>
    <xdr:to>
      <xdr:col>41</xdr:col>
      <xdr:colOff>101600</xdr:colOff>
      <xdr:row>71</xdr:row>
      <xdr:rowOff>164582</xdr:rowOff>
    </xdr:to>
    <xdr:sp macro="" textlink="">
      <xdr:nvSpPr>
        <xdr:cNvPr id="421" name="楕円 420"/>
        <xdr:cNvSpPr/>
      </xdr:nvSpPr>
      <xdr:spPr>
        <a:xfrm>
          <a:off x="7810500" y="12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9659</xdr:rowOff>
    </xdr:from>
    <xdr:ext cx="534377" cy="259045"/>
    <xdr:sp macro="" textlink="">
      <xdr:nvSpPr>
        <xdr:cNvPr id="422" name="テキスト ボックス 421"/>
        <xdr:cNvSpPr txBox="1"/>
      </xdr:nvSpPr>
      <xdr:spPr>
        <a:xfrm>
          <a:off x="7594111" y="120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137792</xdr:rowOff>
    </xdr:from>
    <xdr:to>
      <xdr:col>36</xdr:col>
      <xdr:colOff>165100</xdr:colOff>
      <xdr:row>76</xdr:row>
      <xdr:rowOff>67942</xdr:rowOff>
    </xdr:to>
    <xdr:sp macro="" textlink="">
      <xdr:nvSpPr>
        <xdr:cNvPr id="423" name="楕円 422"/>
        <xdr:cNvSpPr/>
      </xdr:nvSpPr>
      <xdr:spPr>
        <a:xfrm>
          <a:off x="6921500" y="129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84469</xdr:rowOff>
    </xdr:from>
    <xdr:ext cx="534377" cy="259045"/>
    <xdr:sp macro="" textlink="">
      <xdr:nvSpPr>
        <xdr:cNvPr id="424" name="テキスト ボックス 423"/>
        <xdr:cNvSpPr txBox="1"/>
      </xdr:nvSpPr>
      <xdr:spPr>
        <a:xfrm>
          <a:off x="6705111" y="127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88246</xdr:rowOff>
    </xdr:from>
    <xdr:to>
      <xdr:col>55</xdr:col>
      <xdr:colOff>0</xdr:colOff>
      <xdr:row>93</xdr:row>
      <xdr:rowOff>137967</xdr:rowOff>
    </xdr:to>
    <xdr:cxnSp macro="">
      <xdr:nvCxnSpPr>
        <xdr:cNvPr id="452" name="直線コネクタ 451"/>
        <xdr:cNvCxnSpPr/>
      </xdr:nvCxnSpPr>
      <xdr:spPr>
        <a:xfrm flipV="1">
          <a:off x="9639300" y="1603309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3" name="土木費平均値テキスト"/>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137967</xdr:rowOff>
    </xdr:from>
    <xdr:to>
      <xdr:col>50</xdr:col>
      <xdr:colOff>114300</xdr:colOff>
      <xdr:row>94</xdr:row>
      <xdr:rowOff>121831</xdr:rowOff>
    </xdr:to>
    <xdr:cxnSp macro="">
      <xdr:nvCxnSpPr>
        <xdr:cNvPr id="455" name="直線コネクタ 454"/>
        <xdr:cNvCxnSpPr/>
      </xdr:nvCxnSpPr>
      <xdr:spPr>
        <a:xfrm flipV="1">
          <a:off x="8750300" y="16082817"/>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7" name="テキスト ボックス 456"/>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121831</xdr:rowOff>
    </xdr:from>
    <xdr:to>
      <xdr:col>45</xdr:col>
      <xdr:colOff>177800</xdr:colOff>
      <xdr:row>95</xdr:row>
      <xdr:rowOff>5665</xdr:rowOff>
    </xdr:to>
    <xdr:cxnSp macro="">
      <xdr:nvCxnSpPr>
        <xdr:cNvPr id="458" name="直線コネクタ 457"/>
        <xdr:cNvCxnSpPr/>
      </xdr:nvCxnSpPr>
      <xdr:spPr>
        <a:xfrm flipV="1">
          <a:off x="7861300" y="16238131"/>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5665</xdr:rowOff>
    </xdr:from>
    <xdr:to>
      <xdr:col>41</xdr:col>
      <xdr:colOff>50800</xdr:colOff>
      <xdr:row>96</xdr:row>
      <xdr:rowOff>18295</xdr:rowOff>
    </xdr:to>
    <xdr:cxnSp macro="">
      <xdr:nvCxnSpPr>
        <xdr:cNvPr id="461" name="直線コネクタ 460"/>
        <xdr:cNvCxnSpPr/>
      </xdr:nvCxnSpPr>
      <xdr:spPr>
        <a:xfrm flipV="1">
          <a:off x="6972300" y="16293415"/>
          <a:ext cx="8890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37446</xdr:rowOff>
    </xdr:from>
    <xdr:to>
      <xdr:col>55</xdr:col>
      <xdr:colOff>50800</xdr:colOff>
      <xdr:row>93</xdr:row>
      <xdr:rowOff>139046</xdr:rowOff>
    </xdr:to>
    <xdr:sp macro="" textlink="">
      <xdr:nvSpPr>
        <xdr:cNvPr id="471" name="楕円 470"/>
        <xdr:cNvSpPr/>
      </xdr:nvSpPr>
      <xdr:spPr>
        <a:xfrm>
          <a:off x="10426700" y="159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60323</xdr:rowOff>
    </xdr:from>
    <xdr:ext cx="534377" cy="259045"/>
    <xdr:sp macro="" textlink="">
      <xdr:nvSpPr>
        <xdr:cNvPr id="472" name="土木費該当値テキスト"/>
        <xdr:cNvSpPr txBox="1"/>
      </xdr:nvSpPr>
      <xdr:spPr>
        <a:xfrm>
          <a:off x="10528300" y="158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87167</xdr:rowOff>
    </xdr:from>
    <xdr:to>
      <xdr:col>50</xdr:col>
      <xdr:colOff>165100</xdr:colOff>
      <xdr:row>94</xdr:row>
      <xdr:rowOff>17317</xdr:rowOff>
    </xdr:to>
    <xdr:sp macro="" textlink="">
      <xdr:nvSpPr>
        <xdr:cNvPr id="473" name="楕円 472"/>
        <xdr:cNvSpPr/>
      </xdr:nvSpPr>
      <xdr:spPr>
        <a:xfrm>
          <a:off x="9588500" y="16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33844</xdr:rowOff>
    </xdr:from>
    <xdr:ext cx="534377" cy="259045"/>
    <xdr:sp macro="" textlink="">
      <xdr:nvSpPr>
        <xdr:cNvPr id="474" name="テキスト ボックス 473"/>
        <xdr:cNvSpPr txBox="1"/>
      </xdr:nvSpPr>
      <xdr:spPr>
        <a:xfrm>
          <a:off x="9359411" y="158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71031</xdr:rowOff>
    </xdr:from>
    <xdr:to>
      <xdr:col>46</xdr:col>
      <xdr:colOff>38100</xdr:colOff>
      <xdr:row>95</xdr:row>
      <xdr:rowOff>1181</xdr:rowOff>
    </xdr:to>
    <xdr:sp macro="" textlink="">
      <xdr:nvSpPr>
        <xdr:cNvPr id="475" name="楕円 474"/>
        <xdr:cNvSpPr/>
      </xdr:nvSpPr>
      <xdr:spPr>
        <a:xfrm>
          <a:off x="8699500" y="161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163758</xdr:rowOff>
    </xdr:from>
    <xdr:ext cx="534377" cy="259045"/>
    <xdr:sp macro="" textlink="">
      <xdr:nvSpPr>
        <xdr:cNvPr id="476" name="テキスト ボックス 475"/>
        <xdr:cNvSpPr txBox="1"/>
      </xdr:nvSpPr>
      <xdr:spPr>
        <a:xfrm>
          <a:off x="8483111" y="162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126315</xdr:rowOff>
    </xdr:from>
    <xdr:to>
      <xdr:col>41</xdr:col>
      <xdr:colOff>101600</xdr:colOff>
      <xdr:row>95</xdr:row>
      <xdr:rowOff>56465</xdr:rowOff>
    </xdr:to>
    <xdr:sp macro="" textlink="">
      <xdr:nvSpPr>
        <xdr:cNvPr id="477" name="楕円 476"/>
        <xdr:cNvSpPr/>
      </xdr:nvSpPr>
      <xdr:spPr>
        <a:xfrm>
          <a:off x="7810500" y="16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47592</xdr:rowOff>
    </xdr:from>
    <xdr:ext cx="534377" cy="259045"/>
    <xdr:sp macro="" textlink="">
      <xdr:nvSpPr>
        <xdr:cNvPr id="478" name="テキスト ボックス 477"/>
        <xdr:cNvSpPr txBox="1"/>
      </xdr:nvSpPr>
      <xdr:spPr>
        <a:xfrm>
          <a:off x="7594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138945</xdr:rowOff>
    </xdr:from>
    <xdr:to>
      <xdr:col>36</xdr:col>
      <xdr:colOff>165100</xdr:colOff>
      <xdr:row>96</xdr:row>
      <xdr:rowOff>69095</xdr:rowOff>
    </xdr:to>
    <xdr:sp macro="" textlink="">
      <xdr:nvSpPr>
        <xdr:cNvPr id="479" name="楕円 478"/>
        <xdr:cNvSpPr/>
      </xdr:nvSpPr>
      <xdr:spPr>
        <a:xfrm>
          <a:off x="6921500" y="1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60222</xdr:rowOff>
    </xdr:from>
    <xdr:ext cx="534377" cy="259045"/>
    <xdr:sp macro="" textlink="">
      <xdr:nvSpPr>
        <xdr:cNvPr id="480" name="テキスト ボックス 479"/>
        <xdr:cNvSpPr txBox="1"/>
      </xdr:nvSpPr>
      <xdr:spPr>
        <a:xfrm>
          <a:off x="6705111" y="1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5" name="直線コネクタ 504"/>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6" name="警察費最小値テキスト"/>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7" name="直線コネクタ 506"/>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08" name="警察費最大値テキスト"/>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09" name="直線コネクタ 508"/>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30462</xdr:rowOff>
    </xdr:from>
    <xdr:to>
      <xdr:col>85</xdr:col>
      <xdr:colOff>127000</xdr:colOff>
      <xdr:row>37</xdr:row>
      <xdr:rowOff>25237</xdr:rowOff>
    </xdr:to>
    <xdr:cxnSp macro="">
      <xdr:nvCxnSpPr>
        <xdr:cNvPr id="510" name="直線コネクタ 509"/>
        <xdr:cNvCxnSpPr/>
      </xdr:nvCxnSpPr>
      <xdr:spPr>
        <a:xfrm>
          <a:off x="15481300" y="6202662"/>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1" name="警察費平均値テキスト"/>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2" name="フローチャート: 判断 511"/>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30462</xdr:rowOff>
    </xdr:from>
    <xdr:to>
      <xdr:col>81</xdr:col>
      <xdr:colOff>50800</xdr:colOff>
      <xdr:row>36</xdr:row>
      <xdr:rowOff>132026</xdr:rowOff>
    </xdr:to>
    <xdr:cxnSp macro="">
      <xdr:nvCxnSpPr>
        <xdr:cNvPr id="513" name="直線コネクタ 512"/>
        <xdr:cNvCxnSpPr/>
      </xdr:nvCxnSpPr>
      <xdr:spPr>
        <a:xfrm flipV="1">
          <a:off x="14592300" y="6202662"/>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4" name="フローチャート: 判断 513"/>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5" name="テキスト ボックス 514"/>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132026</xdr:rowOff>
    </xdr:from>
    <xdr:to>
      <xdr:col>76</xdr:col>
      <xdr:colOff>114300</xdr:colOff>
      <xdr:row>37</xdr:row>
      <xdr:rowOff>1234</xdr:rowOff>
    </xdr:to>
    <xdr:cxnSp macro="">
      <xdr:nvCxnSpPr>
        <xdr:cNvPr id="516" name="直線コネクタ 515"/>
        <xdr:cNvCxnSpPr/>
      </xdr:nvCxnSpPr>
      <xdr:spPr>
        <a:xfrm flipV="1">
          <a:off x="13703300" y="6304226"/>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7" name="フローチャート: 判断 516"/>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18" name="テキスト ボックス 517"/>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1234</xdr:rowOff>
    </xdr:from>
    <xdr:to>
      <xdr:col>71</xdr:col>
      <xdr:colOff>177800</xdr:colOff>
      <xdr:row>37</xdr:row>
      <xdr:rowOff>26870</xdr:rowOff>
    </xdr:to>
    <xdr:cxnSp macro="">
      <xdr:nvCxnSpPr>
        <xdr:cNvPr id="519" name="直線コネクタ 518"/>
        <xdr:cNvCxnSpPr/>
      </xdr:nvCxnSpPr>
      <xdr:spPr>
        <a:xfrm flipV="1">
          <a:off x="12814300" y="634488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0" name="フローチャート: 判断 519"/>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1" name="テキスト ボックス 520"/>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2" name="フローチャート: 判断 521"/>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3" name="テキスト ボックス 522"/>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145887</xdr:rowOff>
    </xdr:from>
    <xdr:to>
      <xdr:col>85</xdr:col>
      <xdr:colOff>177800</xdr:colOff>
      <xdr:row>37</xdr:row>
      <xdr:rowOff>76037</xdr:rowOff>
    </xdr:to>
    <xdr:sp macro="" textlink="">
      <xdr:nvSpPr>
        <xdr:cNvPr id="529" name="楕円 528"/>
        <xdr:cNvSpPr/>
      </xdr:nvSpPr>
      <xdr:spPr>
        <a:xfrm>
          <a:off x="16268700" y="63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124314</xdr:rowOff>
    </xdr:from>
    <xdr:ext cx="534377" cy="259045"/>
    <xdr:sp macro="" textlink="">
      <xdr:nvSpPr>
        <xdr:cNvPr id="530" name="警察費該当値テキスト"/>
        <xdr:cNvSpPr txBox="1"/>
      </xdr:nvSpPr>
      <xdr:spPr>
        <a:xfrm>
          <a:off x="16370300"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151112</xdr:rowOff>
    </xdr:from>
    <xdr:to>
      <xdr:col>81</xdr:col>
      <xdr:colOff>101600</xdr:colOff>
      <xdr:row>36</xdr:row>
      <xdr:rowOff>81262</xdr:rowOff>
    </xdr:to>
    <xdr:sp macro="" textlink="">
      <xdr:nvSpPr>
        <xdr:cNvPr id="531" name="楕円 530"/>
        <xdr:cNvSpPr/>
      </xdr:nvSpPr>
      <xdr:spPr>
        <a:xfrm>
          <a:off x="15430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97789</xdr:rowOff>
    </xdr:from>
    <xdr:ext cx="534377" cy="259045"/>
    <xdr:sp macro="" textlink="">
      <xdr:nvSpPr>
        <xdr:cNvPr id="532" name="テキスト ボックス 531"/>
        <xdr:cNvSpPr txBox="1"/>
      </xdr:nvSpPr>
      <xdr:spPr>
        <a:xfrm>
          <a:off x="152014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81226</xdr:rowOff>
    </xdr:from>
    <xdr:to>
      <xdr:col>76</xdr:col>
      <xdr:colOff>165100</xdr:colOff>
      <xdr:row>37</xdr:row>
      <xdr:rowOff>11376</xdr:rowOff>
    </xdr:to>
    <xdr:sp macro="" textlink="">
      <xdr:nvSpPr>
        <xdr:cNvPr id="533" name="楕円 532"/>
        <xdr:cNvSpPr/>
      </xdr:nvSpPr>
      <xdr:spPr>
        <a:xfrm>
          <a:off x="14541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2503</xdr:rowOff>
    </xdr:from>
    <xdr:ext cx="534377" cy="259045"/>
    <xdr:sp macro="" textlink="">
      <xdr:nvSpPr>
        <xdr:cNvPr id="534" name="テキスト ボックス 533"/>
        <xdr:cNvSpPr txBox="1"/>
      </xdr:nvSpPr>
      <xdr:spPr>
        <a:xfrm>
          <a:off x="14325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121884</xdr:rowOff>
    </xdr:from>
    <xdr:to>
      <xdr:col>72</xdr:col>
      <xdr:colOff>38100</xdr:colOff>
      <xdr:row>37</xdr:row>
      <xdr:rowOff>52034</xdr:rowOff>
    </xdr:to>
    <xdr:sp macro="" textlink="">
      <xdr:nvSpPr>
        <xdr:cNvPr id="535" name="楕円 534"/>
        <xdr:cNvSpPr/>
      </xdr:nvSpPr>
      <xdr:spPr>
        <a:xfrm>
          <a:off x="13652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43161</xdr:rowOff>
    </xdr:from>
    <xdr:ext cx="534377" cy="259045"/>
    <xdr:sp macro="" textlink="">
      <xdr:nvSpPr>
        <xdr:cNvPr id="536" name="テキスト ボックス 535"/>
        <xdr:cNvSpPr txBox="1"/>
      </xdr:nvSpPr>
      <xdr:spPr>
        <a:xfrm>
          <a:off x="13436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147520</xdr:rowOff>
    </xdr:from>
    <xdr:to>
      <xdr:col>67</xdr:col>
      <xdr:colOff>101600</xdr:colOff>
      <xdr:row>37</xdr:row>
      <xdr:rowOff>77670</xdr:rowOff>
    </xdr:to>
    <xdr:sp macro="" textlink="">
      <xdr:nvSpPr>
        <xdr:cNvPr id="537" name="楕円 536"/>
        <xdr:cNvSpPr/>
      </xdr:nvSpPr>
      <xdr:spPr>
        <a:xfrm>
          <a:off x="12763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68797</xdr:rowOff>
    </xdr:from>
    <xdr:ext cx="534377" cy="259045"/>
    <xdr:sp macro="" textlink="">
      <xdr:nvSpPr>
        <xdr:cNvPr id="538" name="テキスト ボックス 537"/>
        <xdr:cNvSpPr txBox="1"/>
      </xdr:nvSpPr>
      <xdr:spPr>
        <a:xfrm>
          <a:off x="12547111" y="6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3" name="直線コネクタ 562"/>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4" name="教育費最小値テキスト"/>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5" name="直線コネクタ 564"/>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6" name="教育費最大値テキスト"/>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7" name="直線コネクタ 566"/>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103679</xdr:rowOff>
    </xdr:from>
    <xdr:to>
      <xdr:col>85</xdr:col>
      <xdr:colOff>127000</xdr:colOff>
      <xdr:row>54</xdr:row>
      <xdr:rowOff>113607</xdr:rowOff>
    </xdr:to>
    <xdr:cxnSp macro="">
      <xdr:nvCxnSpPr>
        <xdr:cNvPr id="568" name="直線コネクタ 567"/>
        <xdr:cNvCxnSpPr/>
      </xdr:nvCxnSpPr>
      <xdr:spPr>
        <a:xfrm>
          <a:off x="15481300" y="936197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69" name="教育費平均値テキスト"/>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0" name="フローチャート: 判断 569"/>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103679</xdr:rowOff>
    </xdr:from>
    <xdr:to>
      <xdr:col>81</xdr:col>
      <xdr:colOff>50800</xdr:colOff>
      <xdr:row>54</xdr:row>
      <xdr:rowOff>120236</xdr:rowOff>
    </xdr:to>
    <xdr:cxnSp macro="">
      <xdr:nvCxnSpPr>
        <xdr:cNvPr id="571" name="直線コネクタ 570"/>
        <xdr:cNvCxnSpPr/>
      </xdr:nvCxnSpPr>
      <xdr:spPr>
        <a:xfrm flipV="1">
          <a:off x="14592300" y="9361979"/>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2" name="フローチャート: 判断 571"/>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3" name="テキスト ボックス 572"/>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120236</xdr:rowOff>
    </xdr:from>
    <xdr:to>
      <xdr:col>76</xdr:col>
      <xdr:colOff>114300</xdr:colOff>
      <xdr:row>55</xdr:row>
      <xdr:rowOff>9888</xdr:rowOff>
    </xdr:to>
    <xdr:cxnSp macro="">
      <xdr:nvCxnSpPr>
        <xdr:cNvPr id="574" name="直線コネクタ 573"/>
        <xdr:cNvCxnSpPr/>
      </xdr:nvCxnSpPr>
      <xdr:spPr>
        <a:xfrm flipV="1">
          <a:off x="13703300" y="9378536"/>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5" name="フローチャート: 判断 574"/>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76" name="テキスト ボックス 575"/>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9888</xdr:rowOff>
    </xdr:from>
    <xdr:to>
      <xdr:col>71</xdr:col>
      <xdr:colOff>177800</xdr:colOff>
      <xdr:row>55</xdr:row>
      <xdr:rowOff>22722</xdr:rowOff>
    </xdr:to>
    <xdr:cxnSp macro="">
      <xdr:nvCxnSpPr>
        <xdr:cNvPr id="577" name="直線コネクタ 576"/>
        <xdr:cNvCxnSpPr/>
      </xdr:nvCxnSpPr>
      <xdr:spPr>
        <a:xfrm flipV="1">
          <a:off x="12814300" y="9439638"/>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8" name="フローチャート: 判断 577"/>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9" name="テキスト ボックス 578"/>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0" name="フローチャート: 判断 579"/>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1" name="テキスト ボックス 580"/>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62807</xdr:rowOff>
    </xdr:from>
    <xdr:to>
      <xdr:col>85</xdr:col>
      <xdr:colOff>177800</xdr:colOff>
      <xdr:row>54</xdr:row>
      <xdr:rowOff>164407</xdr:rowOff>
    </xdr:to>
    <xdr:sp macro="" textlink="">
      <xdr:nvSpPr>
        <xdr:cNvPr id="587" name="楕円 586"/>
        <xdr:cNvSpPr/>
      </xdr:nvSpPr>
      <xdr:spPr>
        <a:xfrm>
          <a:off x="162687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41234</xdr:rowOff>
    </xdr:from>
    <xdr:ext cx="599010" cy="259045"/>
    <xdr:sp macro="" textlink="">
      <xdr:nvSpPr>
        <xdr:cNvPr id="588" name="教育費該当値テキスト"/>
        <xdr:cNvSpPr txBox="1"/>
      </xdr:nvSpPr>
      <xdr:spPr>
        <a:xfrm>
          <a:off x="16370300" y="929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52879</xdr:rowOff>
    </xdr:from>
    <xdr:to>
      <xdr:col>81</xdr:col>
      <xdr:colOff>101600</xdr:colOff>
      <xdr:row>54</xdr:row>
      <xdr:rowOff>154479</xdr:rowOff>
    </xdr:to>
    <xdr:sp macro="" textlink="">
      <xdr:nvSpPr>
        <xdr:cNvPr id="589" name="楕円 588"/>
        <xdr:cNvSpPr/>
      </xdr:nvSpPr>
      <xdr:spPr>
        <a:xfrm>
          <a:off x="15430500" y="93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145606</xdr:rowOff>
    </xdr:from>
    <xdr:ext cx="599010" cy="259045"/>
    <xdr:sp macro="" textlink="">
      <xdr:nvSpPr>
        <xdr:cNvPr id="590" name="テキスト ボックス 589"/>
        <xdr:cNvSpPr txBox="1"/>
      </xdr:nvSpPr>
      <xdr:spPr>
        <a:xfrm>
          <a:off x="15169095" y="9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69436</xdr:rowOff>
    </xdr:from>
    <xdr:to>
      <xdr:col>76</xdr:col>
      <xdr:colOff>165100</xdr:colOff>
      <xdr:row>54</xdr:row>
      <xdr:rowOff>171036</xdr:rowOff>
    </xdr:to>
    <xdr:sp macro="" textlink="">
      <xdr:nvSpPr>
        <xdr:cNvPr id="591" name="楕円 590"/>
        <xdr:cNvSpPr/>
      </xdr:nvSpPr>
      <xdr:spPr>
        <a:xfrm>
          <a:off x="14541500" y="93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162163</xdr:rowOff>
    </xdr:from>
    <xdr:ext cx="599010" cy="259045"/>
    <xdr:sp macro="" textlink="">
      <xdr:nvSpPr>
        <xdr:cNvPr id="592" name="テキスト ボックス 591"/>
        <xdr:cNvSpPr txBox="1"/>
      </xdr:nvSpPr>
      <xdr:spPr>
        <a:xfrm>
          <a:off x="14292795" y="94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130538</xdr:rowOff>
    </xdr:from>
    <xdr:to>
      <xdr:col>72</xdr:col>
      <xdr:colOff>38100</xdr:colOff>
      <xdr:row>55</xdr:row>
      <xdr:rowOff>60688</xdr:rowOff>
    </xdr:to>
    <xdr:sp macro="" textlink="">
      <xdr:nvSpPr>
        <xdr:cNvPr id="593" name="楕円 592"/>
        <xdr:cNvSpPr/>
      </xdr:nvSpPr>
      <xdr:spPr>
        <a:xfrm>
          <a:off x="13652500" y="9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51815</xdr:rowOff>
    </xdr:from>
    <xdr:ext cx="599010" cy="259045"/>
    <xdr:sp macro="" textlink="">
      <xdr:nvSpPr>
        <xdr:cNvPr id="594" name="テキスト ボックス 593"/>
        <xdr:cNvSpPr txBox="1"/>
      </xdr:nvSpPr>
      <xdr:spPr>
        <a:xfrm>
          <a:off x="13403795" y="948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143372</xdr:rowOff>
    </xdr:from>
    <xdr:to>
      <xdr:col>67</xdr:col>
      <xdr:colOff>101600</xdr:colOff>
      <xdr:row>55</xdr:row>
      <xdr:rowOff>73522</xdr:rowOff>
    </xdr:to>
    <xdr:sp macro="" textlink="">
      <xdr:nvSpPr>
        <xdr:cNvPr id="595" name="楕円 594"/>
        <xdr:cNvSpPr/>
      </xdr:nvSpPr>
      <xdr:spPr>
        <a:xfrm>
          <a:off x="12763500" y="9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64649</xdr:rowOff>
    </xdr:from>
    <xdr:ext cx="599010" cy="259045"/>
    <xdr:sp macro="" textlink="">
      <xdr:nvSpPr>
        <xdr:cNvPr id="596" name="テキスト ボックス 595"/>
        <xdr:cNvSpPr txBox="1"/>
      </xdr:nvSpPr>
      <xdr:spPr>
        <a:xfrm>
          <a:off x="12514795" y="949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6" name="直線コネクタ 615"/>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7" name="災害復旧費最小値テキスト"/>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8" name="直線コネクタ 617"/>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9" name="災害復旧費最大値テキスト"/>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0" name="直線コネクタ 619"/>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166035</xdr:rowOff>
    </xdr:from>
    <xdr:to>
      <xdr:col>85</xdr:col>
      <xdr:colOff>127000</xdr:colOff>
      <xdr:row>77</xdr:row>
      <xdr:rowOff>95078</xdr:rowOff>
    </xdr:to>
    <xdr:cxnSp macro="">
      <xdr:nvCxnSpPr>
        <xdr:cNvPr id="621" name="直線コネクタ 620"/>
        <xdr:cNvCxnSpPr/>
      </xdr:nvCxnSpPr>
      <xdr:spPr>
        <a:xfrm flipV="1">
          <a:off x="15481300" y="13196235"/>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2" name="災害復旧費平均値テキスト"/>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3" name="フローチャート: 判断 622"/>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53426</xdr:rowOff>
    </xdr:from>
    <xdr:to>
      <xdr:col>81</xdr:col>
      <xdr:colOff>50800</xdr:colOff>
      <xdr:row>77</xdr:row>
      <xdr:rowOff>95078</xdr:rowOff>
    </xdr:to>
    <xdr:cxnSp macro="">
      <xdr:nvCxnSpPr>
        <xdr:cNvPr id="624" name="直線コネクタ 623"/>
        <xdr:cNvCxnSpPr/>
      </xdr:nvCxnSpPr>
      <xdr:spPr>
        <a:xfrm>
          <a:off x="14592300" y="13083626"/>
          <a:ext cx="8890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5" name="フローチャート: 判断 624"/>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6" name="テキスト ボックス 625"/>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53426</xdr:rowOff>
    </xdr:from>
    <xdr:to>
      <xdr:col>76</xdr:col>
      <xdr:colOff>114300</xdr:colOff>
      <xdr:row>76</xdr:row>
      <xdr:rowOff>67782</xdr:rowOff>
    </xdr:to>
    <xdr:cxnSp macro="">
      <xdr:nvCxnSpPr>
        <xdr:cNvPr id="627" name="直線コネクタ 626"/>
        <xdr:cNvCxnSpPr/>
      </xdr:nvCxnSpPr>
      <xdr:spPr>
        <a:xfrm flipV="1">
          <a:off x="13703300" y="13083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8" name="フローチャート: 判断 627"/>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9" name="テキスト ボックス 628"/>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67782</xdr:rowOff>
    </xdr:from>
    <xdr:to>
      <xdr:col>71</xdr:col>
      <xdr:colOff>177800</xdr:colOff>
      <xdr:row>76</xdr:row>
      <xdr:rowOff>147975</xdr:rowOff>
    </xdr:to>
    <xdr:cxnSp macro="">
      <xdr:nvCxnSpPr>
        <xdr:cNvPr id="630" name="直線コネクタ 629"/>
        <xdr:cNvCxnSpPr/>
      </xdr:nvCxnSpPr>
      <xdr:spPr>
        <a:xfrm flipV="1">
          <a:off x="12814300" y="13097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1" name="フローチャート: 判断 630"/>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2" name="テキスト ボックス 631"/>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3" name="フローチャート: 判断 632"/>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4" name="テキスト ボックス 633"/>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115235</xdr:rowOff>
    </xdr:from>
    <xdr:to>
      <xdr:col>85</xdr:col>
      <xdr:colOff>177800</xdr:colOff>
      <xdr:row>77</xdr:row>
      <xdr:rowOff>45385</xdr:rowOff>
    </xdr:to>
    <xdr:sp macro="" textlink="">
      <xdr:nvSpPr>
        <xdr:cNvPr id="640" name="楕円 639"/>
        <xdr:cNvSpPr/>
      </xdr:nvSpPr>
      <xdr:spPr>
        <a:xfrm>
          <a:off x="16268700" y="131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93662</xdr:rowOff>
    </xdr:from>
    <xdr:ext cx="469744" cy="259045"/>
    <xdr:sp macro="" textlink="">
      <xdr:nvSpPr>
        <xdr:cNvPr id="641" name="災害復旧費該当値テキスト"/>
        <xdr:cNvSpPr txBox="1"/>
      </xdr:nvSpPr>
      <xdr:spPr>
        <a:xfrm>
          <a:off x="16370300" y="131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44278</xdr:rowOff>
    </xdr:from>
    <xdr:to>
      <xdr:col>81</xdr:col>
      <xdr:colOff>101600</xdr:colOff>
      <xdr:row>77</xdr:row>
      <xdr:rowOff>145878</xdr:rowOff>
    </xdr:to>
    <xdr:sp macro="" textlink="">
      <xdr:nvSpPr>
        <xdr:cNvPr id="642" name="楕円 641"/>
        <xdr:cNvSpPr/>
      </xdr:nvSpPr>
      <xdr:spPr>
        <a:xfrm>
          <a:off x="15430500" y="132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137005</xdr:rowOff>
    </xdr:from>
    <xdr:ext cx="469744" cy="259045"/>
    <xdr:sp macro="" textlink="">
      <xdr:nvSpPr>
        <xdr:cNvPr id="643" name="テキスト ボックス 642"/>
        <xdr:cNvSpPr txBox="1"/>
      </xdr:nvSpPr>
      <xdr:spPr>
        <a:xfrm>
          <a:off x="15233728" y="133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2626</xdr:rowOff>
    </xdr:from>
    <xdr:to>
      <xdr:col>76</xdr:col>
      <xdr:colOff>165100</xdr:colOff>
      <xdr:row>76</xdr:row>
      <xdr:rowOff>104226</xdr:rowOff>
    </xdr:to>
    <xdr:sp macro="" textlink="">
      <xdr:nvSpPr>
        <xdr:cNvPr id="644" name="楕円 643"/>
        <xdr:cNvSpPr/>
      </xdr:nvSpPr>
      <xdr:spPr>
        <a:xfrm>
          <a:off x="14541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120753</xdr:rowOff>
    </xdr:from>
    <xdr:ext cx="469744" cy="259045"/>
    <xdr:sp macro="" textlink="">
      <xdr:nvSpPr>
        <xdr:cNvPr id="645" name="テキスト ボックス 644"/>
        <xdr:cNvSpPr txBox="1"/>
      </xdr:nvSpPr>
      <xdr:spPr>
        <a:xfrm>
          <a:off x="14357428" y="128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16982</xdr:rowOff>
    </xdr:from>
    <xdr:to>
      <xdr:col>72</xdr:col>
      <xdr:colOff>38100</xdr:colOff>
      <xdr:row>76</xdr:row>
      <xdr:rowOff>118582</xdr:rowOff>
    </xdr:to>
    <xdr:sp macro="" textlink="">
      <xdr:nvSpPr>
        <xdr:cNvPr id="646" name="楕円 645"/>
        <xdr:cNvSpPr/>
      </xdr:nvSpPr>
      <xdr:spPr>
        <a:xfrm>
          <a:off x="13652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109709</xdr:rowOff>
    </xdr:from>
    <xdr:ext cx="469744" cy="259045"/>
    <xdr:sp macro="" textlink="">
      <xdr:nvSpPr>
        <xdr:cNvPr id="647" name="テキスト ボックス 646"/>
        <xdr:cNvSpPr txBox="1"/>
      </xdr:nvSpPr>
      <xdr:spPr>
        <a:xfrm>
          <a:off x="13468428" y="131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97175</xdr:rowOff>
    </xdr:from>
    <xdr:to>
      <xdr:col>67</xdr:col>
      <xdr:colOff>101600</xdr:colOff>
      <xdr:row>77</xdr:row>
      <xdr:rowOff>27325</xdr:rowOff>
    </xdr:to>
    <xdr:sp macro="" textlink="">
      <xdr:nvSpPr>
        <xdr:cNvPr id="648" name="楕円 647"/>
        <xdr:cNvSpPr/>
      </xdr:nvSpPr>
      <xdr:spPr>
        <a:xfrm>
          <a:off x="12763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18452</xdr:rowOff>
    </xdr:from>
    <xdr:ext cx="469744" cy="259045"/>
    <xdr:sp macro="" textlink="">
      <xdr:nvSpPr>
        <xdr:cNvPr id="649" name="テキスト ボックス 648"/>
        <xdr:cNvSpPr txBox="1"/>
      </xdr:nvSpPr>
      <xdr:spPr>
        <a:xfrm>
          <a:off x="12579428" y="132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0" name="直線コネクタ 669"/>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1" name="公債費最小値テキスト"/>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2" name="直線コネクタ 671"/>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3" name="公債費最大値テキスト"/>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4" name="直線コネクタ 673"/>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98095</xdr:rowOff>
    </xdr:from>
    <xdr:to>
      <xdr:col>85</xdr:col>
      <xdr:colOff>127000</xdr:colOff>
      <xdr:row>93</xdr:row>
      <xdr:rowOff>26977</xdr:rowOff>
    </xdr:to>
    <xdr:cxnSp macro="">
      <xdr:nvCxnSpPr>
        <xdr:cNvPr id="675" name="直線コネクタ 674"/>
        <xdr:cNvCxnSpPr/>
      </xdr:nvCxnSpPr>
      <xdr:spPr>
        <a:xfrm flipV="1">
          <a:off x="15481300" y="15871495"/>
          <a:ext cx="838200" cy="1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6" name="公債費平均値テキスト"/>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7" name="フローチャート: 判断 676"/>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20303</xdr:rowOff>
    </xdr:from>
    <xdr:to>
      <xdr:col>81</xdr:col>
      <xdr:colOff>50800</xdr:colOff>
      <xdr:row>93</xdr:row>
      <xdr:rowOff>26977</xdr:rowOff>
    </xdr:to>
    <xdr:cxnSp macro="">
      <xdr:nvCxnSpPr>
        <xdr:cNvPr id="678" name="直線コネクタ 677"/>
        <xdr:cNvCxnSpPr/>
      </xdr:nvCxnSpPr>
      <xdr:spPr>
        <a:xfrm>
          <a:off x="14592300" y="15965153"/>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9" name="フローチャート: 判断 678"/>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0" name="テキスト ボックス 679"/>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20303</xdr:rowOff>
    </xdr:from>
    <xdr:to>
      <xdr:col>76</xdr:col>
      <xdr:colOff>114300</xdr:colOff>
      <xdr:row>93</xdr:row>
      <xdr:rowOff>50067</xdr:rowOff>
    </xdr:to>
    <xdr:cxnSp macro="">
      <xdr:nvCxnSpPr>
        <xdr:cNvPr id="681" name="直線コネクタ 680"/>
        <xdr:cNvCxnSpPr/>
      </xdr:nvCxnSpPr>
      <xdr:spPr>
        <a:xfrm flipV="1">
          <a:off x="13703300" y="159651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2" name="フローチャート: 判断 681"/>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3" name="テキスト ボックス 682"/>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2356</xdr:rowOff>
    </xdr:from>
    <xdr:to>
      <xdr:col>71</xdr:col>
      <xdr:colOff>177800</xdr:colOff>
      <xdr:row>93</xdr:row>
      <xdr:rowOff>50067</xdr:rowOff>
    </xdr:to>
    <xdr:cxnSp macro="">
      <xdr:nvCxnSpPr>
        <xdr:cNvPr id="684" name="直線コネクタ 683"/>
        <xdr:cNvCxnSpPr/>
      </xdr:nvCxnSpPr>
      <xdr:spPr>
        <a:xfrm>
          <a:off x="12814300" y="15947206"/>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5" name="フローチャート: 判断 684"/>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6" name="テキスト ボックス 685"/>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7" name="フローチャート: 判断 686"/>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88" name="テキスト ボックス 687"/>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47295</xdr:rowOff>
    </xdr:from>
    <xdr:to>
      <xdr:col>85</xdr:col>
      <xdr:colOff>177800</xdr:colOff>
      <xdr:row>92</xdr:row>
      <xdr:rowOff>148895</xdr:rowOff>
    </xdr:to>
    <xdr:sp macro="" textlink="">
      <xdr:nvSpPr>
        <xdr:cNvPr id="694" name="楕円 693"/>
        <xdr:cNvSpPr/>
      </xdr:nvSpPr>
      <xdr:spPr>
        <a:xfrm>
          <a:off x="16268700" y="158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70172</xdr:rowOff>
    </xdr:from>
    <xdr:ext cx="534377" cy="259045"/>
    <xdr:sp macro="" textlink="">
      <xdr:nvSpPr>
        <xdr:cNvPr id="695" name="公債費該当値テキスト"/>
        <xdr:cNvSpPr txBox="1"/>
      </xdr:nvSpPr>
      <xdr:spPr>
        <a:xfrm>
          <a:off x="16370300" y="156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147627</xdr:rowOff>
    </xdr:from>
    <xdr:to>
      <xdr:col>81</xdr:col>
      <xdr:colOff>101600</xdr:colOff>
      <xdr:row>93</xdr:row>
      <xdr:rowOff>77777</xdr:rowOff>
    </xdr:to>
    <xdr:sp macro="" textlink="">
      <xdr:nvSpPr>
        <xdr:cNvPr id="696" name="楕円 695"/>
        <xdr:cNvSpPr/>
      </xdr:nvSpPr>
      <xdr:spPr>
        <a:xfrm>
          <a:off x="15430500" y="159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94304</xdr:rowOff>
    </xdr:from>
    <xdr:ext cx="534377" cy="259045"/>
    <xdr:sp macro="" textlink="">
      <xdr:nvSpPr>
        <xdr:cNvPr id="697" name="テキスト ボックス 696"/>
        <xdr:cNvSpPr txBox="1"/>
      </xdr:nvSpPr>
      <xdr:spPr>
        <a:xfrm>
          <a:off x="15201411" y="156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140953</xdr:rowOff>
    </xdr:from>
    <xdr:to>
      <xdr:col>76</xdr:col>
      <xdr:colOff>165100</xdr:colOff>
      <xdr:row>93</xdr:row>
      <xdr:rowOff>71103</xdr:rowOff>
    </xdr:to>
    <xdr:sp macro="" textlink="">
      <xdr:nvSpPr>
        <xdr:cNvPr id="698" name="楕円 697"/>
        <xdr:cNvSpPr/>
      </xdr:nvSpPr>
      <xdr:spPr>
        <a:xfrm>
          <a:off x="14541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87630</xdr:rowOff>
    </xdr:from>
    <xdr:ext cx="534377" cy="259045"/>
    <xdr:sp macro="" textlink="">
      <xdr:nvSpPr>
        <xdr:cNvPr id="699" name="テキスト ボックス 698"/>
        <xdr:cNvSpPr txBox="1"/>
      </xdr:nvSpPr>
      <xdr:spPr>
        <a:xfrm>
          <a:off x="14325111" y="156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170717</xdr:rowOff>
    </xdr:from>
    <xdr:to>
      <xdr:col>72</xdr:col>
      <xdr:colOff>38100</xdr:colOff>
      <xdr:row>93</xdr:row>
      <xdr:rowOff>100867</xdr:rowOff>
    </xdr:to>
    <xdr:sp macro="" textlink="">
      <xdr:nvSpPr>
        <xdr:cNvPr id="700" name="楕円 699"/>
        <xdr:cNvSpPr/>
      </xdr:nvSpPr>
      <xdr:spPr>
        <a:xfrm>
          <a:off x="136525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117394</xdr:rowOff>
    </xdr:from>
    <xdr:ext cx="534377" cy="259045"/>
    <xdr:sp macro="" textlink="">
      <xdr:nvSpPr>
        <xdr:cNvPr id="701" name="テキスト ボックス 700"/>
        <xdr:cNvSpPr txBox="1"/>
      </xdr:nvSpPr>
      <xdr:spPr>
        <a:xfrm>
          <a:off x="13436111" y="157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123006</xdr:rowOff>
    </xdr:from>
    <xdr:to>
      <xdr:col>67</xdr:col>
      <xdr:colOff>101600</xdr:colOff>
      <xdr:row>93</xdr:row>
      <xdr:rowOff>53156</xdr:rowOff>
    </xdr:to>
    <xdr:sp macro="" textlink="">
      <xdr:nvSpPr>
        <xdr:cNvPr id="702" name="楕円 701"/>
        <xdr:cNvSpPr/>
      </xdr:nvSpPr>
      <xdr:spPr>
        <a:xfrm>
          <a:off x="12763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69683</xdr:rowOff>
    </xdr:from>
    <xdr:ext cx="534377" cy="259045"/>
    <xdr:sp macro="" textlink="">
      <xdr:nvSpPr>
        <xdr:cNvPr id="703" name="テキスト ボックス 702"/>
        <xdr:cNvSpPr txBox="1"/>
      </xdr:nvSpPr>
      <xdr:spPr>
        <a:xfrm>
          <a:off x="125471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3" name="直線コネクタ 722"/>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6" name="諸支出金最大値テキスト"/>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7" name="直線コネクタ 726"/>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9" name="諸支出金平均値テキスト"/>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0" name="フローチャート: 判断 729"/>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2" name="フローチャート: 判断 731"/>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3" name="テキスト ボックス 732"/>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5" name="フローチャート: 判断 734"/>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6" name="テキスト ボックス 735"/>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8" name="フローチャート: 判断 737"/>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9" name="テキスト ボックス 738"/>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0" name="フローチャート: 判断 739"/>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1" name="テキスト ボックス 740"/>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民生費については、生活福祉資金貸付事業費の特例貸付終了に伴う減等により減少した。</a:t>
          </a:r>
        </a:p>
        <a:p>
          <a:r>
            <a:rPr kumimoji="1" lang="ja-JP" altLang="en-US" sz="1300">
              <a:latin typeface="ＭＳ Ｐゴシック" panose="020B0600070205080204" pitchFamily="50" charset="-128"/>
              <a:ea typeface="ＭＳ Ｐゴシック" panose="020B0600070205080204" pitchFamily="50" charset="-128"/>
            </a:rPr>
            <a:t>　衛生費については、空床補償等に係る新型コロナウイルス感染症緊急対策費の減等により減少した。</a:t>
          </a:r>
        </a:p>
        <a:p>
          <a:r>
            <a:rPr kumimoji="1" lang="ja-JP" altLang="en-US" sz="1300">
              <a:latin typeface="ＭＳ Ｐゴシック" panose="020B0600070205080204" pitchFamily="50" charset="-128"/>
              <a:ea typeface="ＭＳ Ｐゴシック" panose="020B0600070205080204" pitchFamily="50" charset="-128"/>
            </a:rPr>
            <a:t>　農林水産業費については、東北農林専門職大学等キャンパス整備事業費の増等により増加した。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商工費については、新型コロナ対策関連事業として実施した観光誘客緊急対策事業費や商工業振興資金貸付金の減により減少した。</a:t>
          </a:r>
        </a:p>
        <a:p>
          <a:r>
            <a:rPr kumimoji="1" lang="ja-JP" altLang="en-US" sz="13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に増加した。令和３年度以降も主に新型コロナウイルス感染症に係る交付金の不用額と連動した増減となっている。令和５年度は新型コロナウイルス感染症に係る交付金の不用額の減少、繰上償還の実施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令和２年度は県税収入の増や新型コロナウイルス感染症に係る交付金の不用額等により大幅なプラスとなったが、令和３年度はコロナ関連経費等の歳出増により平成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来のマイナスとなった。令和４年度については、新型コロナウイルス感染症に係る交付金の不用額の増等によりプラスに転じている。令和５年度は新型コロナウイルス感染症に係る不用額の減、災害が少なかったこと等により微増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事務事業の見直しや実質的な地方交付税の増額等を踏まえた取崩の減により増加している。特に令和３年度は令和２年度実質収支に係る法定積立の増により残高が大幅に増加した。令和５年度は令和４年度実質収支に係る法定積立の増により残額が大幅に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全体としては黒字であるため、連結実質赤字比率は生じていない。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資金不足が生じて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おり、令和５年度は新型コロナ補助金の減により不足額が増加した。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今後も、病院事業会計の経営改善に取り組むとともに、各会計で適正な財政運営、企業運営を行っていく。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一般単独事業債に係る元利償還金の増等により増加した。</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臨時財政対策債償還費の減等に伴う基準財政需要額算入額の減や特定財源の額の増等により、令和５年度の算入公債費等は令和４年度に比べ微増した。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令和５年度の分子は、元利償還金の増等により令和４年度に比べ増加した。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令和５年度においては、類似団体平均を上回ったが、早期健全化基準未満であるため、今後も公債費平準化等の取組みを通じて、自由度の高い県政運営の実現を目指していく。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平成９年度及び平成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年度に、平成９年度発行債について満期一括償還を行ったため、残高及び積立相当額がゼロとなった。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一般会計等に係る地方債の現在高及び設立法人等の負債額等負担見込額が減少したこと等により、将来負担額は減少している。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地方債現在高に係る基準財政需要額算入見込額の減少等により、充当可能財源は減少している。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将来負担額の減少以上に充当可能財源等が減少したことにより、増加している。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億円取り崩したこと、令和５年度において「地域医療介護総合確保基金」を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取り崩したこと等により、基金全体としては令和３年度末から令和５年度末において、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・令和６年度は「山形新幹線新トンネル整備基金」等の新たな基金の設置等がある一方、厳しい財政運営が余儀なくされる状況において、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調整基金の取崩し等により、基金全体として中長期的には減少することが見込まれる。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・新型コロナウイルス感染症・物価高騰対応地方創生臨時基金：新型コロナウイルス感染症及びそのまん延防止のための措置並びに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物価の高騰の影響を受けている地域経済及び県民生活を支援する事業の実施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・事務事業の見直しによる歳出の抑制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定年退職に備えた退職手当平準化のための積立の増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に「財政調整基金」は枯渇する状況となっていることから、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・償還に係る財源に充当するため、令和４年度に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・「財政調整基金」と同様に、歳入・歳出の両面から、財源不足の解消に向けた対応策を講じることにより、「減債基金」取崩し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676811593</v>
      </c>
      <c r="BO4" s="411"/>
      <c r="BP4" s="411"/>
      <c r="BQ4" s="411"/>
      <c r="BR4" s="411"/>
      <c r="BS4" s="411"/>
      <c r="BT4" s="411"/>
      <c r="BU4" s="412"/>
      <c r="BV4" s="410">
        <v>716149217</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1.9</v>
      </c>
      <c r="CU4" s="560"/>
      <c r="CV4" s="560"/>
      <c r="CW4" s="560"/>
      <c r="CX4" s="560"/>
      <c r="CY4" s="560"/>
      <c r="CZ4" s="560"/>
      <c r="DA4" s="561"/>
      <c r="DB4" s="559">
        <v>2.5</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664557243</v>
      </c>
      <c r="BO5" s="390"/>
      <c r="BP5" s="390"/>
      <c r="BQ5" s="390"/>
      <c r="BR5" s="390"/>
      <c r="BS5" s="390"/>
      <c r="BT5" s="390"/>
      <c r="BU5" s="391"/>
      <c r="BV5" s="389">
        <v>701825691</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92.4</v>
      </c>
      <c r="CU5" s="384"/>
      <c r="CV5" s="384"/>
      <c r="CW5" s="384"/>
      <c r="CX5" s="384"/>
      <c r="CY5" s="384"/>
      <c r="CZ5" s="384"/>
      <c r="DA5" s="385"/>
      <c r="DB5" s="383">
        <v>94.4</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12400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12254350</v>
      </c>
      <c r="BO6" s="390"/>
      <c r="BP6" s="390"/>
      <c r="BQ6" s="390"/>
      <c r="BR6" s="390"/>
      <c r="BS6" s="390"/>
      <c r="BT6" s="390"/>
      <c r="BU6" s="391"/>
      <c r="BV6" s="389">
        <v>14323526</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93</v>
      </c>
      <c r="CU6" s="513"/>
      <c r="CV6" s="513"/>
      <c r="CW6" s="513"/>
      <c r="CX6" s="513"/>
      <c r="CY6" s="513"/>
      <c r="CZ6" s="513"/>
      <c r="DA6" s="514"/>
      <c r="DB6" s="512">
        <v>95.9</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9540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6102479</v>
      </c>
      <c r="BO7" s="390"/>
      <c r="BP7" s="390"/>
      <c r="BQ7" s="390"/>
      <c r="BR7" s="390"/>
      <c r="BS7" s="390"/>
      <c r="BT7" s="390"/>
      <c r="BU7" s="391"/>
      <c r="BV7" s="389">
        <v>6116337</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330114778</v>
      </c>
      <c r="CU7" s="390"/>
      <c r="CV7" s="390"/>
      <c r="CW7" s="390"/>
      <c r="CX7" s="390"/>
      <c r="CY7" s="390"/>
      <c r="CZ7" s="390"/>
      <c r="DA7" s="391"/>
      <c r="DB7" s="389">
        <v>330051143</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7150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6151871</v>
      </c>
      <c r="BO8" s="390"/>
      <c r="BP8" s="390"/>
      <c r="BQ8" s="390"/>
      <c r="BR8" s="390"/>
      <c r="BS8" s="390"/>
      <c r="BT8" s="390"/>
      <c r="BU8" s="391"/>
      <c r="BV8" s="389">
        <v>8207189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0.35800999999999999</v>
      </c>
      <c r="CU8" s="510"/>
      <c r="CV8" s="510"/>
      <c r="CW8" s="510"/>
      <c r="CX8" s="510"/>
      <c r="CY8" s="510"/>
      <c r="CZ8" s="510"/>
      <c r="DA8" s="511"/>
      <c r="DB8" s="509">
        <v>0.35964000000000002</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1068027</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9040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-2055318</v>
      </c>
      <c r="BO9" s="390"/>
      <c r="BP9" s="390"/>
      <c r="BQ9" s="390"/>
      <c r="BR9" s="390"/>
      <c r="BS9" s="390"/>
      <c r="BT9" s="390"/>
      <c r="BU9" s="391"/>
      <c r="BV9" s="389">
        <v>1971461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21.9</v>
      </c>
      <c r="CU9" s="384"/>
      <c r="CV9" s="384"/>
      <c r="CW9" s="384"/>
      <c r="CX9" s="384"/>
      <c r="CY9" s="384"/>
      <c r="CZ9" s="384"/>
      <c r="DA9" s="385"/>
      <c r="DB9" s="383">
        <v>20.6</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1123891</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8070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4104452</v>
      </c>
      <c r="BO10" s="390"/>
      <c r="BP10" s="390"/>
      <c r="BQ10" s="390"/>
      <c r="BR10" s="390"/>
      <c r="BS10" s="390"/>
      <c r="BT10" s="390"/>
      <c r="BU10" s="391"/>
      <c r="BV10" s="389">
        <v>3118382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41</v>
      </c>
      <c r="AJ11" s="433"/>
      <c r="AK11" s="433"/>
      <c r="AL11" s="433"/>
      <c r="AM11" s="433"/>
      <c r="AN11" s="433"/>
      <c r="AO11" s="433"/>
      <c r="AP11" s="434"/>
      <c r="AQ11" s="432">
        <v>7780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2830053</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1027509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55126</v>
      </c>
      <c r="BO12" s="390"/>
      <c r="BP12" s="390"/>
      <c r="BQ12" s="390"/>
      <c r="BR12" s="390"/>
      <c r="BS12" s="390"/>
      <c r="BT12" s="390"/>
      <c r="BU12" s="391"/>
      <c r="BV12" s="389">
        <v>582470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1018385</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4824061</v>
      </c>
      <c r="BO13" s="390"/>
      <c r="BP13" s="390"/>
      <c r="BQ13" s="390"/>
      <c r="BR13" s="390"/>
      <c r="BS13" s="390"/>
      <c r="BT13" s="390"/>
      <c r="BU13" s="391"/>
      <c r="BV13" s="389">
        <v>4507373</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12.8</v>
      </c>
      <c r="CU13" s="384"/>
      <c r="CV13" s="384"/>
      <c r="CW13" s="384"/>
      <c r="CX13" s="384"/>
      <c r="CY13" s="384"/>
      <c r="CZ13" s="384"/>
      <c r="DA13" s="385"/>
      <c r="DB13" s="383">
        <v>12.3</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1042396</v>
      </c>
      <c r="S14" s="452"/>
      <c r="T14" s="452"/>
      <c r="U14" s="452"/>
      <c r="V14" s="453"/>
      <c r="W14" s="475"/>
      <c r="X14" s="476"/>
      <c r="Y14" s="477"/>
      <c r="Z14" s="429" t="s">
        <v>131</v>
      </c>
      <c r="AA14" s="430"/>
      <c r="AB14" s="430"/>
      <c r="AC14" s="430"/>
      <c r="AD14" s="430"/>
      <c r="AE14" s="430"/>
      <c r="AF14" s="430"/>
      <c r="AG14" s="430"/>
      <c r="AH14" s="431"/>
      <c r="AI14" s="432">
        <v>5270</v>
      </c>
      <c r="AJ14" s="433"/>
      <c r="AK14" s="433"/>
      <c r="AL14" s="433"/>
      <c r="AM14" s="434"/>
      <c r="AN14" s="432">
        <v>17491130</v>
      </c>
      <c r="AO14" s="433"/>
      <c r="AP14" s="433"/>
      <c r="AQ14" s="433"/>
      <c r="AR14" s="433"/>
      <c r="AS14" s="434"/>
      <c r="AT14" s="432">
        <v>3319</v>
      </c>
      <c r="AU14" s="433"/>
      <c r="AV14" s="433"/>
      <c r="AW14" s="433"/>
      <c r="AX14" s="433"/>
      <c r="AY14" s="435"/>
      <c r="AZ14" s="407" t="s">
        <v>132</v>
      </c>
      <c r="BA14" s="408"/>
      <c r="BB14" s="408"/>
      <c r="BC14" s="408"/>
      <c r="BD14" s="408"/>
      <c r="BE14" s="408"/>
      <c r="BF14" s="408"/>
      <c r="BG14" s="408"/>
      <c r="BH14" s="408"/>
      <c r="BI14" s="408"/>
      <c r="BJ14" s="408"/>
      <c r="BK14" s="408"/>
      <c r="BL14" s="408"/>
      <c r="BM14" s="409"/>
      <c r="BN14" s="410">
        <v>112720018</v>
      </c>
      <c r="BO14" s="411"/>
      <c r="BP14" s="411"/>
      <c r="BQ14" s="411"/>
      <c r="BR14" s="411"/>
      <c r="BS14" s="411"/>
      <c r="BT14" s="411"/>
      <c r="BU14" s="412"/>
      <c r="BV14" s="410">
        <v>111464147</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218.3</v>
      </c>
      <c r="CU14" s="440"/>
      <c r="CV14" s="440"/>
      <c r="CW14" s="440"/>
      <c r="CX14" s="440"/>
      <c r="CY14" s="440"/>
      <c r="CZ14" s="440"/>
      <c r="DA14" s="441"/>
      <c r="DB14" s="439">
        <v>217</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1034444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301758896</v>
      </c>
      <c r="BO15" s="390"/>
      <c r="BP15" s="390"/>
      <c r="BQ15" s="390"/>
      <c r="BR15" s="390"/>
      <c r="BS15" s="390"/>
      <c r="BT15" s="390"/>
      <c r="BU15" s="391"/>
      <c r="BV15" s="389">
        <v>299027885</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433</v>
      </c>
      <c r="AJ16" s="433"/>
      <c r="AK16" s="433"/>
      <c r="AL16" s="433"/>
      <c r="AM16" s="434"/>
      <c r="AN16" s="432">
        <v>1444488</v>
      </c>
      <c r="AO16" s="433"/>
      <c r="AP16" s="433"/>
      <c r="AQ16" s="433"/>
      <c r="AR16" s="433"/>
      <c r="AS16" s="434"/>
      <c r="AT16" s="432">
        <v>3336</v>
      </c>
      <c r="AU16" s="433"/>
      <c r="AV16" s="433"/>
      <c r="AW16" s="433"/>
      <c r="AX16" s="433"/>
      <c r="AY16" s="435"/>
      <c r="AZ16" s="386" t="s">
        <v>140</v>
      </c>
      <c r="BA16" s="387"/>
      <c r="BB16" s="387"/>
      <c r="BC16" s="387"/>
      <c r="BD16" s="387"/>
      <c r="BE16" s="387"/>
      <c r="BF16" s="387"/>
      <c r="BG16" s="387"/>
      <c r="BH16" s="387"/>
      <c r="BI16" s="387"/>
      <c r="BJ16" s="387"/>
      <c r="BK16" s="387"/>
      <c r="BL16" s="387"/>
      <c r="BM16" s="388"/>
      <c r="BN16" s="389">
        <v>139021211</v>
      </c>
      <c r="BO16" s="390"/>
      <c r="BP16" s="390"/>
      <c r="BQ16" s="390"/>
      <c r="BR16" s="390"/>
      <c r="BS16" s="390"/>
      <c r="BT16" s="390"/>
      <c r="BU16" s="391"/>
      <c r="BV16" s="389">
        <v>137921585</v>
      </c>
      <c r="BW16" s="390"/>
      <c r="BX16" s="390"/>
      <c r="BY16" s="390"/>
      <c r="BZ16" s="390"/>
      <c r="CA16" s="390"/>
      <c r="CB16" s="390"/>
      <c r="CC16" s="391"/>
      <c r="CD16" s="170"/>
      <c r="CE16" s="413" t="s">
        <v>141</v>
      </c>
      <c r="CF16" s="413"/>
      <c r="CG16" s="413"/>
      <c r="CH16" s="413"/>
      <c r="CI16" s="413"/>
      <c r="CJ16" s="413"/>
      <c r="CK16" s="413"/>
      <c r="CL16" s="413"/>
      <c r="CM16" s="413"/>
      <c r="CN16" s="413"/>
      <c r="CO16" s="413"/>
      <c r="CP16" s="413"/>
      <c r="CQ16" s="413"/>
      <c r="CR16" s="413"/>
      <c r="CS16" s="414"/>
      <c r="CT16" s="383">
        <v>8.1</v>
      </c>
      <c r="CU16" s="384"/>
      <c r="CV16" s="384"/>
      <c r="CW16" s="384"/>
      <c r="CX16" s="384"/>
      <c r="CY16" s="384"/>
      <c r="CZ16" s="384"/>
      <c r="DA16" s="385"/>
      <c r="DB16" s="383">
        <v>6.4</v>
      </c>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142</v>
      </c>
      <c r="N17" s="455"/>
      <c r="O17" s="455"/>
      <c r="P17" s="455"/>
      <c r="Q17" s="456"/>
      <c r="R17" s="436" t="s">
        <v>143</v>
      </c>
      <c r="S17" s="437"/>
      <c r="T17" s="437"/>
      <c r="U17" s="437"/>
      <c r="V17" s="438"/>
      <c r="W17" s="475"/>
      <c r="X17" s="476"/>
      <c r="Y17" s="477"/>
      <c r="Z17" s="429" t="s">
        <v>144</v>
      </c>
      <c r="AA17" s="430"/>
      <c r="AB17" s="430"/>
      <c r="AC17" s="430"/>
      <c r="AD17" s="430"/>
      <c r="AE17" s="430"/>
      <c r="AF17" s="430"/>
      <c r="AG17" s="430"/>
      <c r="AH17" s="431"/>
      <c r="AI17" s="432">
        <v>1985</v>
      </c>
      <c r="AJ17" s="433"/>
      <c r="AK17" s="433"/>
      <c r="AL17" s="433"/>
      <c r="AM17" s="434"/>
      <c r="AN17" s="432">
        <v>6457205</v>
      </c>
      <c r="AO17" s="433"/>
      <c r="AP17" s="433"/>
      <c r="AQ17" s="433"/>
      <c r="AR17" s="433"/>
      <c r="AS17" s="434"/>
      <c r="AT17" s="432">
        <v>3253</v>
      </c>
      <c r="AU17" s="433"/>
      <c r="AV17" s="433"/>
      <c r="AW17" s="433"/>
      <c r="AX17" s="433"/>
      <c r="AY17" s="435"/>
      <c r="AZ17" s="386" t="s">
        <v>145</v>
      </c>
      <c r="BA17" s="387"/>
      <c r="BB17" s="387"/>
      <c r="BC17" s="387"/>
      <c r="BD17" s="387"/>
      <c r="BE17" s="387"/>
      <c r="BF17" s="387"/>
      <c r="BG17" s="387"/>
      <c r="BH17" s="387"/>
      <c r="BI17" s="387"/>
      <c r="BJ17" s="387"/>
      <c r="BK17" s="387"/>
      <c r="BL17" s="387"/>
      <c r="BM17" s="388"/>
      <c r="BN17" s="389">
        <v>306991246</v>
      </c>
      <c r="BO17" s="390"/>
      <c r="BP17" s="390"/>
      <c r="BQ17" s="390"/>
      <c r="BR17" s="390"/>
      <c r="BS17" s="390"/>
      <c r="BT17" s="390"/>
      <c r="BU17" s="391"/>
      <c r="BV17" s="389">
        <v>313240721</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146</v>
      </c>
      <c r="C18" s="425"/>
      <c r="D18" s="425"/>
      <c r="E18" s="425"/>
      <c r="F18" s="425"/>
      <c r="G18" s="425"/>
      <c r="H18" s="425"/>
      <c r="I18" s="425"/>
      <c r="J18" s="425"/>
      <c r="K18" s="426"/>
      <c r="L18" s="427">
        <v>9323</v>
      </c>
      <c r="M18" s="428"/>
      <c r="N18" s="428"/>
      <c r="O18" s="428"/>
      <c r="P18" s="428"/>
      <c r="Q18" s="428"/>
      <c r="R18" s="428"/>
      <c r="S18" s="428"/>
      <c r="T18" s="428"/>
      <c r="U18" s="428"/>
      <c r="V18" s="428"/>
      <c r="W18" s="475"/>
      <c r="X18" s="476"/>
      <c r="Y18" s="477"/>
      <c r="Z18" s="429" t="s">
        <v>147</v>
      </c>
      <c r="AA18" s="430"/>
      <c r="AB18" s="430"/>
      <c r="AC18" s="430"/>
      <c r="AD18" s="430"/>
      <c r="AE18" s="430"/>
      <c r="AF18" s="430"/>
      <c r="AG18" s="430"/>
      <c r="AH18" s="431"/>
      <c r="AI18" s="432">
        <v>8052</v>
      </c>
      <c r="AJ18" s="433"/>
      <c r="AK18" s="433"/>
      <c r="AL18" s="433"/>
      <c r="AM18" s="434"/>
      <c r="AN18" s="432">
        <v>29858416</v>
      </c>
      <c r="AO18" s="433"/>
      <c r="AP18" s="433"/>
      <c r="AQ18" s="433"/>
      <c r="AR18" s="433"/>
      <c r="AS18" s="434"/>
      <c r="AT18" s="432">
        <v>3708</v>
      </c>
      <c r="AU18" s="433"/>
      <c r="AV18" s="433"/>
      <c r="AW18" s="433"/>
      <c r="AX18" s="433"/>
      <c r="AY18" s="435"/>
      <c r="AZ18" s="392" t="s">
        <v>148</v>
      </c>
      <c r="BA18" s="393"/>
      <c r="BB18" s="393"/>
      <c r="BC18" s="393"/>
      <c r="BD18" s="393"/>
      <c r="BE18" s="393"/>
      <c r="BF18" s="393"/>
      <c r="BG18" s="393"/>
      <c r="BH18" s="393"/>
      <c r="BI18" s="393"/>
      <c r="BJ18" s="393"/>
      <c r="BK18" s="393"/>
      <c r="BL18" s="393"/>
      <c r="BM18" s="394"/>
      <c r="BN18" s="395">
        <v>397285993</v>
      </c>
      <c r="BO18" s="396"/>
      <c r="BP18" s="396"/>
      <c r="BQ18" s="396"/>
      <c r="BR18" s="396"/>
      <c r="BS18" s="396"/>
      <c r="BT18" s="396"/>
      <c r="BU18" s="397"/>
      <c r="BV18" s="395">
        <v>406069235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149</v>
      </c>
      <c r="C19" s="425"/>
      <c r="D19" s="425"/>
      <c r="E19" s="425"/>
      <c r="F19" s="425"/>
      <c r="G19" s="425"/>
      <c r="H19" s="425"/>
      <c r="I19" s="425"/>
      <c r="J19" s="425"/>
      <c r="K19" s="426"/>
      <c r="L19" s="427">
        <v>110</v>
      </c>
      <c r="M19" s="428"/>
      <c r="N19" s="428"/>
      <c r="O19" s="428"/>
      <c r="P19" s="428"/>
      <c r="Q19" s="428"/>
      <c r="R19" s="428"/>
      <c r="S19" s="428"/>
      <c r="T19" s="428"/>
      <c r="U19" s="428"/>
      <c r="V19" s="428"/>
      <c r="W19" s="475"/>
      <c r="X19" s="476"/>
      <c r="Y19" s="477"/>
      <c r="Z19" s="429" t="s">
        <v>150</v>
      </c>
      <c r="AA19" s="430"/>
      <c r="AB19" s="430"/>
      <c r="AC19" s="430"/>
      <c r="AD19" s="430"/>
      <c r="AE19" s="430"/>
      <c r="AF19" s="430"/>
      <c r="AG19" s="430"/>
      <c r="AH19" s="431"/>
      <c r="AI19" s="432">
        <v>602</v>
      </c>
      <c r="AJ19" s="433"/>
      <c r="AK19" s="433"/>
      <c r="AL19" s="433"/>
      <c r="AM19" s="434"/>
      <c r="AN19" s="432">
        <v>1750014</v>
      </c>
      <c r="AO19" s="433"/>
      <c r="AP19" s="433"/>
      <c r="AQ19" s="433"/>
      <c r="AR19" s="433"/>
      <c r="AS19" s="434"/>
      <c r="AT19" s="432">
        <v>2907</v>
      </c>
      <c r="AU19" s="433"/>
      <c r="AV19" s="433"/>
      <c r="AW19" s="433"/>
      <c r="AX19" s="433"/>
      <c r="AY19" s="435"/>
      <c r="AZ19" s="407" t="s">
        <v>151</v>
      </c>
      <c r="BA19" s="408"/>
      <c r="BB19" s="408"/>
      <c r="BC19" s="408"/>
      <c r="BD19" s="408"/>
      <c r="BE19" s="408"/>
      <c r="BF19" s="408"/>
      <c r="BG19" s="408"/>
      <c r="BH19" s="408"/>
      <c r="BI19" s="408"/>
      <c r="BJ19" s="408"/>
      <c r="BK19" s="408"/>
      <c r="BL19" s="408"/>
      <c r="BM19" s="409"/>
      <c r="BN19" s="410">
        <v>1145986972</v>
      </c>
      <c r="BO19" s="411"/>
      <c r="BP19" s="411"/>
      <c r="BQ19" s="411"/>
      <c r="BR19" s="411"/>
      <c r="BS19" s="411"/>
      <c r="BT19" s="411"/>
      <c r="BU19" s="412"/>
      <c r="BV19" s="410">
        <v>1163540298</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152</v>
      </c>
      <c r="C20" s="425"/>
      <c r="D20" s="425"/>
      <c r="E20" s="425"/>
      <c r="F20" s="425"/>
      <c r="G20" s="425"/>
      <c r="H20" s="425"/>
      <c r="I20" s="425"/>
      <c r="J20" s="425"/>
      <c r="K20" s="426"/>
      <c r="L20" s="427">
        <v>398015</v>
      </c>
      <c r="M20" s="428"/>
      <c r="N20" s="428"/>
      <c r="O20" s="428"/>
      <c r="P20" s="428"/>
      <c r="Q20" s="428"/>
      <c r="R20" s="428"/>
      <c r="S20" s="428"/>
      <c r="T20" s="428"/>
      <c r="U20" s="428"/>
      <c r="V20" s="428"/>
      <c r="W20" s="478"/>
      <c r="X20" s="479"/>
      <c r="Y20" s="480"/>
      <c r="Z20" s="429" t="s">
        <v>153</v>
      </c>
      <c r="AA20" s="430"/>
      <c r="AB20" s="430"/>
      <c r="AC20" s="430"/>
      <c r="AD20" s="430"/>
      <c r="AE20" s="430"/>
      <c r="AF20" s="430"/>
      <c r="AG20" s="430"/>
      <c r="AH20" s="431"/>
      <c r="AI20" s="432">
        <v>15909</v>
      </c>
      <c r="AJ20" s="433"/>
      <c r="AK20" s="433"/>
      <c r="AL20" s="433"/>
      <c r="AM20" s="434"/>
      <c r="AN20" s="432">
        <v>55556765</v>
      </c>
      <c r="AO20" s="433"/>
      <c r="AP20" s="433"/>
      <c r="AQ20" s="433"/>
      <c r="AR20" s="433"/>
      <c r="AS20" s="434"/>
      <c r="AT20" s="432">
        <v>3492</v>
      </c>
      <c r="AU20" s="433"/>
      <c r="AV20" s="433"/>
      <c r="AW20" s="433"/>
      <c r="AX20" s="433"/>
      <c r="AY20" s="435"/>
      <c r="AZ20" s="386" t="s">
        <v>154</v>
      </c>
      <c r="BA20" s="387"/>
      <c r="BB20" s="387"/>
      <c r="BC20" s="387"/>
      <c r="BD20" s="387"/>
      <c r="BE20" s="387"/>
      <c r="BF20" s="387"/>
      <c r="BG20" s="387"/>
      <c r="BH20" s="387"/>
      <c r="BI20" s="387"/>
      <c r="BJ20" s="387"/>
      <c r="BK20" s="387"/>
      <c r="BL20" s="387"/>
      <c r="BM20" s="388"/>
      <c r="BN20" s="389">
        <v>290145235</v>
      </c>
      <c r="BO20" s="390"/>
      <c r="BP20" s="390"/>
      <c r="BQ20" s="390"/>
      <c r="BR20" s="390"/>
      <c r="BS20" s="390"/>
      <c r="BT20" s="390"/>
      <c r="BU20" s="391"/>
      <c r="BV20" s="389">
        <v>295851694</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155</v>
      </c>
      <c r="X21" s="419"/>
      <c r="Y21" s="419"/>
      <c r="Z21" s="419"/>
      <c r="AA21" s="419"/>
      <c r="AB21" s="419"/>
      <c r="AC21" s="419"/>
      <c r="AD21" s="419"/>
      <c r="AE21" s="419"/>
      <c r="AF21" s="419"/>
      <c r="AG21" s="419"/>
      <c r="AH21" s="420"/>
      <c r="AI21" s="421">
        <v>100</v>
      </c>
      <c r="AJ21" s="422"/>
      <c r="AK21" s="422"/>
      <c r="AL21" s="422"/>
      <c r="AM21" s="422"/>
      <c r="AN21" s="422"/>
      <c r="AO21" s="422"/>
      <c r="AP21" s="422"/>
      <c r="AQ21" s="422"/>
      <c r="AR21" s="422"/>
      <c r="AS21" s="422"/>
      <c r="AT21" s="422"/>
      <c r="AU21" s="422"/>
      <c r="AV21" s="422"/>
      <c r="AW21" s="422"/>
      <c r="AX21" s="422"/>
      <c r="AY21" s="423"/>
      <c r="AZ21" s="392" t="s">
        <v>156</v>
      </c>
      <c r="BA21" s="393"/>
      <c r="BB21" s="393"/>
      <c r="BC21" s="393"/>
      <c r="BD21" s="393"/>
      <c r="BE21" s="393"/>
      <c r="BF21" s="393"/>
      <c r="BG21" s="393"/>
      <c r="BH21" s="393"/>
      <c r="BI21" s="393"/>
      <c r="BJ21" s="393"/>
      <c r="BK21" s="393"/>
      <c r="BL21" s="393"/>
      <c r="BM21" s="394"/>
      <c r="BN21" s="395">
        <v>777629713</v>
      </c>
      <c r="BO21" s="396"/>
      <c r="BP21" s="396"/>
      <c r="BQ21" s="396"/>
      <c r="BR21" s="396"/>
      <c r="BS21" s="396"/>
      <c r="BT21" s="396"/>
      <c r="BU21" s="397"/>
      <c r="BV21" s="395">
        <v>765052703</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157</v>
      </c>
      <c r="BA22" s="387"/>
      <c r="BB22" s="387"/>
      <c r="BC22" s="387"/>
      <c r="BD22" s="387"/>
      <c r="BE22" s="387"/>
      <c r="BF22" s="387"/>
      <c r="BG22" s="387"/>
      <c r="BH22" s="387"/>
      <c r="BI22" s="387"/>
      <c r="BJ22" s="387"/>
      <c r="BK22" s="387"/>
      <c r="BL22" s="387"/>
      <c r="BM22" s="388"/>
      <c r="BN22" s="389">
        <v>49405671</v>
      </c>
      <c r="BO22" s="390"/>
      <c r="BP22" s="390"/>
      <c r="BQ22" s="390"/>
      <c r="BR22" s="390"/>
      <c r="BS22" s="390"/>
      <c r="BT22" s="390"/>
      <c r="BU22" s="391"/>
      <c r="BV22" s="389">
        <v>51437539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158</v>
      </c>
      <c r="BA23" s="387"/>
      <c r="BB23" s="387"/>
      <c r="BC23" s="387"/>
      <c r="BD23" s="387"/>
      <c r="BE23" s="387"/>
      <c r="BF23" s="387"/>
      <c r="BG23" s="387"/>
      <c r="BH23" s="387"/>
      <c r="BI23" s="387"/>
      <c r="BJ23" s="387"/>
      <c r="BK23" s="387"/>
      <c r="BL23" s="387"/>
      <c r="BM23" s="388"/>
      <c r="BN23" s="389">
        <v>2096709</v>
      </c>
      <c r="BO23" s="390"/>
      <c r="BP23" s="390"/>
      <c r="BQ23" s="390"/>
      <c r="BR23" s="390"/>
      <c r="BS23" s="390"/>
      <c r="BT23" s="390"/>
      <c r="BU23" s="391"/>
      <c r="BV23" s="389">
        <v>2037857</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159</v>
      </c>
      <c r="BA24" s="387"/>
      <c r="BB24" s="387"/>
      <c r="BC24" s="387"/>
      <c r="BD24" s="387"/>
      <c r="BE24" s="387"/>
      <c r="BF24" s="387"/>
      <c r="BG24" s="387"/>
      <c r="BH24" s="387"/>
      <c r="BI24" s="387"/>
      <c r="BJ24" s="387"/>
      <c r="BK24" s="387"/>
      <c r="BL24" s="387"/>
      <c r="BM24" s="388"/>
      <c r="BN24" s="389">
        <v>6051825</v>
      </c>
      <c r="BO24" s="390"/>
      <c r="BP24" s="390"/>
      <c r="BQ24" s="390"/>
      <c r="BR24" s="390"/>
      <c r="BS24" s="390"/>
      <c r="BT24" s="390"/>
      <c r="BU24" s="391"/>
      <c r="BV24" s="389">
        <v>6051825</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160</v>
      </c>
      <c r="BA25" s="416"/>
      <c r="BB25" s="416"/>
      <c r="BC25" s="416"/>
      <c r="BD25" s="416"/>
      <c r="BE25" s="416"/>
      <c r="BF25" s="416"/>
      <c r="BG25" s="416"/>
      <c r="BH25" s="416"/>
      <c r="BI25" s="416"/>
      <c r="BJ25" s="416"/>
      <c r="BK25" s="416"/>
      <c r="BL25" s="416"/>
      <c r="BM25" s="417"/>
      <c r="BN25" s="395">
        <v>6051825</v>
      </c>
      <c r="BO25" s="396"/>
      <c r="BP25" s="396"/>
      <c r="BQ25" s="396"/>
      <c r="BR25" s="396"/>
      <c r="BS25" s="396"/>
      <c r="BT25" s="396"/>
      <c r="BU25" s="397"/>
      <c r="BV25" s="395">
        <v>6051825</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161</v>
      </c>
      <c r="BA26" s="399"/>
      <c r="BB26" s="399"/>
      <c r="BC26" s="400"/>
      <c r="BD26" s="407" t="s">
        <v>46</v>
      </c>
      <c r="BE26" s="408"/>
      <c r="BF26" s="408"/>
      <c r="BG26" s="408"/>
      <c r="BH26" s="408"/>
      <c r="BI26" s="408"/>
      <c r="BJ26" s="408"/>
      <c r="BK26" s="408"/>
      <c r="BL26" s="408"/>
      <c r="BM26" s="409"/>
      <c r="BN26" s="410">
        <v>26975673</v>
      </c>
      <c r="BO26" s="411"/>
      <c r="BP26" s="411"/>
      <c r="BQ26" s="411"/>
      <c r="BR26" s="411"/>
      <c r="BS26" s="411"/>
      <c r="BT26" s="411"/>
      <c r="BU26" s="412"/>
      <c r="BV26" s="410">
        <v>22926347</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162</v>
      </c>
      <c r="BE27" s="387"/>
      <c r="BF27" s="387"/>
      <c r="BG27" s="387"/>
      <c r="BH27" s="387"/>
      <c r="BI27" s="387"/>
      <c r="BJ27" s="387"/>
      <c r="BK27" s="387"/>
      <c r="BL27" s="387"/>
      <c r="BM27" s="388"/>
      <c r="BN27" s="389">
        <v>18910392</v>
      </c>
      <c r="BO27" s="390"/>
      <c r="BP27" s="390"/>
      <c r="BQ27" s="390"/>
      <c r="BR27" s="390"/>
      <c r="BS27" s="390"/>
      <c r="BT27" s="390"/>
      <c r="BU27" s="391"/>
      <c r="BV27" s="389">
        <v>18910392</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24834464</v>
      </c>
      <c r="BO28" s="396"/>
      <c r="BP28" s="396"/>
      <c r="BQ28" s="396"/>
      <c r="BR28" s="396"/>
      <c r="BS28" s="396"/>
      <c r="BT28" s="396"/>
      <c r="BU28" s="397"/>
      <c r="BV28" s="395">
        <v>27997105</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163</v>
      </c>
      <c r="D30" s="381"/>
      <c r="E30" s="381"/>
      <c r="F30" s="381"/>
      <c r="G30" s="381"/>
      <c r="H30" s="381"/>
      <c r="I30" s="381"/>
      <c r="J30" s="381"/>
      <c r="K30" s="381"/>
      <c r="L30" s="381"/>
      <c r="M30" s="381"/>
      <c r="N30" s="381"/>
      <c r="O30" s="381"/>
      <c r="P30" s="381"/>
      <c r="Q30" s="381"/>
      <c r="R30" s="381"/>
      <c r="S30" s="381"/>
      <c r="U30" s="382" t="s">
        <v>164</v>
      </c>
      <c r="V30" s="382"/>
      <c r="W30" s="382"/>
      <c r="X30" s="382"/>
      <c r="Y30" s="382"/>
      <c r="Z30" s="382"/>
      <c r="AA30" s="382"/>
      <c r="AB30" s="382"/>
      <c r="AC30" s="382"/>
      <c r="AD30" s="382"/>
      <c r="AE30" s="382"/>
      <c r="AF30" s="382"/>
      <c r="AG30" s="382"/>
      <c r="AH30" s="382"/>
      <c r="AI30" s="382"/>
      <c r="AJ30" s="382"/>
      <c r="AK30" s="382"/>
      <c r="AM30" s="382" t="s">
        <v>165</v>
      </c>
      <c r="AN30" s="382"/>
      <c r="AO30" s="382"/>
      <c r="AP30" s="382"/>
      <c r="AQ30" s="382"/>
      <c r="AR30" s="382"/>
      <c r="AS30" s="382"/>
      <c r="AT30" s="382"/>
      <c r="AU30" s="382"/>
      <c r="AV30" s="382"/>
      <c r="AW30" s="382"/>
      <c r="AX30" s="382"/>
      <c r="AY30" s="382"/>
      <c r="AZ30" s="382"/>
      <c r="BA30" s="382"/>
      <c r="BB30" s="382"/>
      <c r="BC30" s="382"/>
      <c r="BE30" s="382" t="s">
        <v>166</v>
      </c>
      <c r="BF30" s="382"/>
      <c r="BG30" s="382"/>
      <c r="BH30" s="382"/>
      <c r="BI30" s="382"/>
      <c r="BJ30" s="382"/>
      <c r="BK30" s="382"/>
      <c r="BL30" s="382"/>
      <c r="BM30" s="382"/>
      <c r="BN30" s="382"/>
      <c r="BO30" s="382"/>
      <c r="BP30" s="382"/>
      <c r="BQ30" s="382"/>
      <c r="BR30" s="382"/>
      <c r="BS30" s="382"/>
      <c r="BT30" s="382"/>
      <c r="BU30" s="382"/>
      <c r="BW30" s="382" t="s">
        <v>167</v>
      </c>
      <c r="BX30" s="382"/>
      <c r="BY30" s="382"/>
      <c r="BZ30" s="382"/>
      <c r="CA30" s="382"/>
      <c r="CB30" s="382"/>
      <c r="CC30" s="382"/>
      <c r="CD30" s="382"/>
      <c r="CE30" s="382"/>
      <c r="CF30" s="382"/>
      <c r="CG30" s="382"/>
      <c r="CH30" s="382"/>
      <c r="CI30" s="382"/>
      <c r="CJ30" s="382"/>
      <c r="CK30" s="382"/>
      <c r="CL30" s="382"/>
      <c r="CM30" s="382"/>
      <c r="CO30" s="382" t="s">
        <v>168</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169</v>
      </c>
      <c r="D31" s="379"/>
      <c r="E31" s="380" t="s">
        <v>170</v>
      </c>
      <c r="F31" s="380"/>
      <c r="G31" s="380"/>
      <c r="H31" s="380"/>
      <c r="I31" s="380"/>
      <c r="J31" s="380"/>
      <c r="K31" s="380"/>
      <c r="L31" s="380"/>
      <c r="M31" s="380"/>
      <c r="N31" s="380"/>
      <c r="O31" s="380"/>
      <c r="P31" s="380"/>
      <c r="Q31" s="380"/>
      <c r="R31" s="380"/>
      <c r="S31" s="380"/>
      <c r="T31" s="176"/>
      <c r="U31" s="379" t="s">
        <v>169</v>
      </c>
      <c r="V31" s="379"/>
      <c r="W31" s="380" t="s">
        <v>170</v>
      </c>
      <c r="X31" s="380"/>
      <c r="Y31" s="380"/>
      <c r="Z31" s="380"/>
      <c r="AA31" s="380"/>
      <c r="AB31" s="380"/>
      <c r="AC31" s="380"/>
      <c r="AD31" s="380"/>
      <c r="AE31" s="380"/>
      <c r="AF31" s="380"/>
      <c r="AG31" s="380"/>
      <c r="AH31" s="380"/>
      <c r="AI31" s="380"/>
      <c r="AJ31" s="380"/>
      <c r="AK31" s="380"/>
      <c r="AL31" s="176"/>
      <c r="AM31" s="379" t="s">
        <v>169</v>
      </c>
      <c r="AN31" s="379"/>
      <c r="AO31" s="380" t="s">
        <v>170</v>
      </c>
      <c r="AP31" s="380"/>
      <c r="AQ31" s="380"/>
      <c r="AR31" s="380"/>
      <c r="AS31" s="380"/>
      <c r="AT31" s="380"/>
      <c r="AU31" s="380"/>
      <c r="AV31" s="380"/>
      <c r="AW31" s="380"/>
      <c r="AX31" s="380"/>
      <c r="AY31" s="380"/>
      <c r="AZ31" s="380"/>
      <c r="BA31" s="380"/>
      <c r="BB31" s="380"/>
      <c r="BC31" s="380"/>
      <c r="BD31" s="162"/>
      <c r="BE31" s="379" t="s">
        <v>169</v>
      </c>
      <c r="BF31" s="379"/>
      <c r="BG31" s="380" t="s">
        <v>170</v>
      </c>
      <c r="BH31" s="380"/>
      <c r="BI31" s="380"/>
      <c r="BJ31" s="380"/>
      <c r="BK31" s="380"/>
      <c r="BL31" s="380"/>
      <c r="BM31" s="380"/>
      <c r="BN31" s="380"/>
      <c r="BO31" s="380"/>
      <c r="BP31" s="380"/>
      <c r="BQ31" s="380"/>
      <c r="BR31" s="380"/>
      <c r="BS31" s="380"/>
      <c r="BT31" s="380"/>
      <c r="BU31" s="380"/>
      <c r="BV31" s="203"/>
      <c r="BW31" s="379" t="s">
        <v>169</v>
      </c>
      <c r="BX31" s="379"/>
      <c r="BY31" s="380" t="s">
        <v>171</v>
      </c>
      <c r="BZ31" s="380"/>
      <c r="CA31" s="380"/>
      <c r="CB31" s="380"/>
      <c r="CC31" s="380"/>
      <c r="CD31" s="380"/>
      <c r="CE31" s="380"/>
      <c r="CF31" s="380"/>
      <c r="CG31" s="380"/>
      <c r="CH31" s="380"/>
      <c r="CI31" s="380"/>
      <c r="CJ31" s="380"/>
      <c r="CK31" s="380"/>
      <c r="CL31" s="380"/>
      <c r="CM31" s="380"/>
      <c r="CN31" s="176"/>
      <c r="CO31" s="379" t="s">
        <v>169</v>
      </c>
      <c r="CP31" s="379"/>
      <c r="CQ31" s="380" t="s">
        <v>172</v>
      </c>
      <c r="CR31" s="380"/>
      <c r="CS31" s="380"/>
      <c r="CT31" s="380"/>
      <c r="CU31" s="380"/>
      <c r="CV31" s="380"/>
      <c r="CW31" s="380"/>
      <c r="CX31" s="380"/>
      <c r="CY31" s="380"/>
      <c r="CZ31" s="380"/>
      <c r="DA31" s="380"/>
      <c r="DB31" s="380"/>
      <c r="DC31" s="380"/>
      <c r="DD31" s="380"/>
      <c r="DE31" s="380"/>
      <c r="DF31" s="176"/>
      <c r="DG31" s="378" t="s">
        <v>173</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9</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10</v>
      </c>
      <c r="AN32" s="376"/>
      <c r="AO32" s="377" t="str">
        <f>IF('各会計、関係団体の財政状況及び健全化判断比率'!B29="","",'各会計、関係団体の財政状況及び健全化判断比率'!B29)</f>
        <v>病院事業会計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IF('各会計、関係団体の財政状況及び健全化判断比率'!B35="","",'各会計、関係団体の財政状況及び健全化判断比率'!B35)</f>
        <v>港湾整備事業特別会計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置賜広域病院企業団</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山形県公立大学法人</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〇</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11</v>
      </c>
      <c r="AN33" s="376"/>
      <c r="AO33" s="377" t="str">
        <f>IF('各会計、関係団体の財政状況及び健全化判断比率'!B30="","",'各会計、関係団体の財政状況及び健全化判断比率'!B30)</f>
        <v>流域下水道事業会計</v>
      </c>
      <c r="AP33" s="377"/>
      <c r="AQ33" s="377"/>
      <c r="AR33" s="377"/>
      <c r="AS33" s="377"/>
      <c r="AT33" s="377"/>
      <c r="AU33" s="377"/>
      <c r="AV33" s="377"/>
      <c r="AW33" s="377"/>
      <c r="AX33" s="377"/>
      <c r="AY33" s="377"/>
      <c r="AZ33" s="377"/>
      <c r="BA33" s="377"/>
      <c r="BB33" s="377"/>
      <c r="BC33" s="377"/>
      <c r="BD33" s="162"/>
      <c r="BE33" s="376">
        <f t="shared" ref="BE33:BE41" si="2">IF(BG33="","",BE32+1)</f>
        <v>17</v>
      </c>
      <c r="BF33" s="376"/>
      <c r="BG33" s="377" t="str">
        <f>IF('各会計、関係団体の財政状況及び健全化判断比率'!B36="","",'各会計、関係団体の財政状況及び健全化判断比率'!B36)</f>
        <v>土地取得事業特別会計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（公財）やまがた教育振興財団</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市町村振興資金特別会計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12</v>
      </c>
      <c r="AN34" s="376"/>
      <c r="AO34" s="377" t="str">
        <f>IF('各会計、関係団体の財政状況及び健全化判断比率'!B31="","",'各会計、関係団体の財政状況及び健全化判断比率'!B31)</f>
        <v>電気事業会計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（社）山形県私立学校振興基金協会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母子父子寡婦福祉資金特別会計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13</v>
      </c>
      <c r="AN35" s="376"/>
      <c r="AO35" s="377" t="str">
        <f>IF('各会計、関係団体の財政状況及び健全化判断比率'!B32="","",'各会計、関係団体の財政状況及び健全化判断比率'!B32)</f>
        <v>工業用水道事業会計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（公財）山形県国際交流協会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小規模企業者等設備導入資金特別会計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14</v>
      </c>
      <c r="AN36" s="376"/>
      <c r="AO36" s="377" t="str">
        <f>IF('各会計、関係団体の財政状況及び健全化判断比率'!B33="","",'各会計、関係団体の財政状況及び健全化判断比率'!B33)</f>
        <v>公営企業資産運用事業会計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山形空港ビル(株)</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農業改良資金特別会計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15</v>
      </c>
      <c r="AN37" s="376"/>
      <c r="AO37" s="377" t="str">
        <f>IF('各会計、関係団体の財政状況及び健全化判断比率'!B34="","",'各会計、関係団体の財政状況及び健全化判断比率'!B34)</f>
        <v>水道用水供給事業会計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庄内空港ビル(株)</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沿岸漁業改善資金特別会計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（公財）山形県生活衛生営業指導センター</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林業改善資金特別会計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（株）やまがた新電力</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t="str">
        <f t="shared" si="5"/>
        <v/>
      </c>
      <c r="D40" s="376"/>
      <c r="E40" s="377" t="str">
        <f>IF('各会計、関係団体の財政状況及び健全化判断比率'!B15="","",'各会計、関係団体の財政状況及び健全化判断比率'!B15)</f>
        <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（公財）山形県総合社会福祉基金</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（公財）山形県臓器移植推進機構</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174</v>
      </c>
      <c r="E44" s="374" t="s">
        <v>175</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176</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180</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FX/Mf9vsFYyZrwnEAaOXubM9gPlAkRrFTueQvx/AELkNfqZ+3itg1peli1p9r990ueGTjde6Jqhg/eFL17Cfig==" saltValue="AIIXgI/7wby9o8pUd/1US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182</v>
      </c>
      <c r="DD1" s="686"/>
      <c r="DE1" s="686"/>
      <c r="DF1" s="686"/>
      <c r="DG1" s="686"/>
      <c r="DH1" s="686"/>
      <c r="DI1" s="687"/>
      <c r="DK1" s="685" t="s">
        <v>183</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186</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187</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188</v>
      </c>
      <c r="S4" s="648"/>
      <c r="T4" s="648"/>
      <c r="U4" s="648"/>
      <c r="V4" s="648"/>
      <c r="W4" s="648"/>
      <c r="X4" s="648"/>
      <c r="Y4" s="649"/>
      <c r="Z4" s="647" t="s">
        <v>189</v>
      </c>
      <c r="AA4" s="648"/>
      <c r="AB4" s="648"/>
      <c r="AC4" s="649"/>
      <c r="AD4" s="647" t="s">
        <v>190</v>
      </c>
      <c r="AE4" s="648"/>
      <c r="AF4" s="648"/>
      <c r="AG4" s="648"/>
      <c r="AH4" s="648"/>
      <c r="AI4" s="648"/>
      <c r="AJ4" s="648"/>
      <c r="AK4" s="649"/>
      <c r="AL4" s="647" t="s">
        <v>189</v>
      </c>
      <c r="AM4" s="648"/>
      <c r="AN4" s="648"/>
      <c r="AO4" s="649"/>
      <c r="AP4" s="688" t="s">
        <v>191</v>
      </c>
      <c r="AQ4" s="688"/>
      <c r="AR4" s="688"/>
      <c r="AS4" s="688"/>
      <c r="AT4" s="688"/>
      <c r="AU4" s="688"/>
      <c r="AV4" s="688"/>
      <c r="AW4" s="688"/>
      <c r="AX4" s="688"/>
      <c r="AY4" s="688"/>
      <c r="AZ4" s="688"/>
      <c r="BA4" s="688"/>
      <c r="BB4" s="688"/>
      <c r="BC4" s="688"/>
      <c r="BD4" s="688" t="s">
        <v>192</v>
      </c>
      <c r="BE4" s="688"/>
      <c r="BF4" s="688"/>
      <c r="BG4" s="688"/>
      <c r="BH4" s="688"/>
      <c r="BI4" s="688"/>
      <c r="BJ4" s="688"/>
      <c r="BK4" s="688"/>
      <c r="BL4" s="688" t="s">
        <v>189</v>
      </c>
      <c r="BM4" s="688"/>
      <c r="BN4" s="688"/>
      <c r="BO4" s="688"/>
      <c r="BP4" s="688" t="s">
        <v>193</v>
      </c>
      <c r="BQ4" s="688"/>
      <c r="BR4" s="688"/>
      <c r="BS4" s="688"/>
      <c r="BT4" s="688"/>
      <c r="BU4" s="688"/>
      <c r="BV4" s="688"/>
      <c r="BW4" s="688"/>
      <c r="BY4" s="647" t="s">
        <v>194</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195</v>
      </c>
      <c r="C5" s="642"/>
      <c r="D5" s="642"/>
      <c r="E5" s="642"/>
      <c r="F5" s="642"/>
      <c r="G5" s="642"/>
      <c r="H5" s="642"/>
      <c r="I5" s="642"/>
      <c r="J5" s="642"/>
      <c r="K5" s="642"/>
      <c r="L5" s="642"/>
      <c r="M5" s="642"/>
      <c r="N5" s="642"/>
      <c r="O5" s="642"/>
      <c r="P5" s="642"/>
      <c r="Q5" s="643"/>
      <c r="R5" s="663">
        <v>148478513</v>
      </c>
      <c r="S5" s="658"/>
      <c r="T5" s="658"/>
      <c r="U5" s="658"/>
      <c r="V5" s="658"/>
      <c r="W5" s="658"/>
      <c r="X5" s="658"/>
      <c r="Y5" s="659"/>
      <c r="Z5" s="683">
        <v>21.9</v>
      </c>
      <c r="AA5" s="683"/>
      <c r="AB5" s="683"/>
      <c r="AC5" s="683"/>
      <c r="AD5" s="684">
        <v>116062710</v>
      </c>
      <c r="AE5" s="684"/>
      <c r="AF5" s="684"/>
      <c r="AG5" s="684"/>
      <c r="AH5" s="684"/>
      <c r="AI5" s="684"/>
      <c r="AJ5" s="684"/>
      <c r="AK5" s="684"/>
      <c r="AL5" s="660">
        <v>35.200000000000003</v>
      </c>
      <c r="AM5" s="661"/>
      <c r="AN5" s="661"/>
      <c r="AO5" s="662"/>
      <c r="AP5" s="641" t="s">
        <v>196</v>
      </c>
      <c r="AQ5" s="642"/>
      <c r="AR5" s="642"/>
      <c r="AS5" s="642"/>
      <c r="AT5" s="642"/>
      <c r="AU5" s="642"/>
      <c r="AV5" s="642"/>
      <c r="AW5" s="642"/>
      <c r="AX5" s="642"/>
      <c r="AY5" s="642"/>
      <c r="AZ5" s="642"/>
      <c r="BA5" s="642"/>
      <c r="BB5" s="642"/>
      <c r="BC5" s="643"/>
      <c r="BD5" s="575">
        <v>148266935</v>
      </c>
      <c r="BE5" s="576"/>
      <c r="BF5" s="576"/>
      <c r="BG5" s="576"/>
      <c r="BH5" s="576"/>
      <c r="BI5" s="576"/>
      <c r="BJ5" s="576"/>
      <c r="BK5" s="577"/>
      <c r="BL5" s="668">
        <v>99.9</v>
      </c>
      <c r="BM5" s="668"/>
      <c r="BN5" s="668"/>
      <c r="BO5" s="668"/>
      <c r="BP5" s="655">
        <v>1236683</v>
      </c>
      <c r="BQ5" s="655"/>
      <c r="BR5" s="655"/>
      <c r="BS5" s="655"/>
      <c r="BT5" s="655"/>
      <c r="BU5" s="655"/>
      <c r="BV5" s="655"/>
      <c r="BW5" s="656"/>
      <c r="BY5" s="647" t="s">
        <v>191</v>
      </c>
      <c r="BZ5" s="648"/>
      <c r="CA5" s="648"/>
      <c r="CB5" s="648"/>
      <c r="CC5" s="648"/>
      <c r="CD5" s="648"/>
      <c r="CE5" s="648"/>
      <c r="CF5" s="648"/>
      <c r="CG5" s="648"/>
      <c r="CH5" s="648"/>
      <c r="CI5" s="648"/>
      <c r="CJ5" s="648"/>
      <c r="CK5" s="648"/>
      <c r="CL5" s="649"/>
      <c r="CM5" s="647" t="s">
        <v>197</v>
      </c>
      <c r="CN5" s="648"/>
      <c r="CO5" s="648"/>
      <c r="CP5" s="648"/>
      <c r="CQ5" s="648"/>
      <c r="CR5" s="648"/>
      <c r="CS5" s="648"/>
      <c r="CT5" s="649"/>
      <c r="CU5" s="647" t="s">
        <v>189</v>
      </c>
      <c r="CV5" s="648"/>
      <c r="CW5" s="648"/>
      <c r="CX5" s="649"/>
      <c r="CY5" s="647" t="s">
        <v>198</v>
      </c>
      <c r="CZ5" s="648"/>
      <c r="DA5" s="648"/>
      <c r="DB5" s="648"/>
      <c r="DC5" s="648"/>
      <c r="DD5" s="648"/>
      <c r="DE5" s="648"/>
      <c r="DF5" s="648"/>
      <c r="DG5" s="648"/>
      <c r="DH5" s="648"/>
      <c r="DI5" s="648"/>
      <c r="DJ5" s="648"/>
      <c r="DK5" s="649"/>
      <c r="DL5" s="647" t="s">
        <v>199</v>
      </c>
      <c r="DM5" s="648"/>
      <c r="DN5" s="648"/>
      <c r="DO5" s="648"/>
      <c r="DP5" s="648"/>
      <c r="DQ5" s="648"/>
      <c r="DR5" s="648"/>
      <c r="DS5" s="648"/>
      <c r="DT5" s="648"/>
      <c r="DU5" s="648"/>
      <c r="DV5" s="648"/>
      <c r="DW5" s="648"/>
      <c r="DX5" s="649"/>
    </row>
    <row r="6" spans="2:138" ht="11.25" customHeight="1" x14ac:dyDescent="0.15">
      <c r="B6" s="572" t="s">
        <v>200</v>
      </c>
      <c r="C6" s="573"/>
      <c r="D6" s="573"/>
      <c r="E6" s="573"/>
      <c r="F6" s="573"/>
      <c r="G6" s="573"/>
      <c r="H6" s="573"/>
      <c r="I6" s="573"/>
      <c r="J6" s="573"/>
      <c r="K6" s="573"/>
      <c r="L6" s="573"/>
      <c r="M6" s="573"/>
      <c r="N6" s="573"/>
      <c r="O6" s="573"/>
      <c r="P6" s="573"/>
      <c r="Q6" s="574"/>
      <c r="R6" s="575">
        <v>23051034</v>
      </c>
      <c r="S6" s="576"/>
      <c r="T6" s="576"/>
      <c r="U6" s="576"/>
      <c r="V6" s="576"/>
      <c r="W6" s="576"/>
      <c r="X6" s="576"/>
      <c r="Y6" s="577"/>
      <c r="Z6" s="668">
        <v>3.4</v>
      </c>
      <c r="AA6" s="668"/>
      <c r="AB6" s="668"/>
      <c r="AC6" s="668"/>
      <c r="AD6" s="655">
        <v>23051034</v>
      </c>
      <c r="AE6" s="655"/>
      <c r="AF6" s="655"/>
      <c r="AG6" s="655"/>
      <c r="AH6" s="655"/>
      <c r="AI6" s="655"/>
      <c r="AJ6" s="655"/>
      <c r="AK6" s="655"/>
      <c r="AL6" s="578">
        <v>7</v>
      </c>
      <c r="AM6" s="678"/>
      <c r="AN6" s="678"/>
      <c r="AO6" s="672"/>
      <c r="AP6" s="572" t="s">
        <v>201</v>
      </c>
      <c r="AQ6" s="573"/>
      <c r="AR6" s="573"/>
      <c r="AS6" s="573"/>
      <c r="AT6" s="573"/>
      <c r="AU6" s="573"/>
      <c r="AV6" s="573"/>
      <c r="AW6" s="573"/>
      <c r="AX6" s="573"/>
      <c r="AY6" s="573"/>
      <c r="AZ6" s="573"/>
      <c r="BA6" s="573"/>
      <c r="BB6" s="573"/>
      <c r="BC6" s="574"/>
      <c r="BD6" s="575">
        <v>148266935</v>
      </c>
      <c r="BE6" s="576"/>
      <c r="BF6" s="576"/>
      <c r="BG6" s="576"/>
      <c r="BH6" s="576"/>
      <c r="BI6" s="576"/>
      <c r="BJ6" s="576"/>
      <c r="BK6" s="577"/>
      <c r="BL6" s="668">
        <v>99.9</v>
      </c>
      <c r="BM6" s="668"/>
      <c r="BN6" s="668"/>
      <c r="BO6" s="668"/>
      <c r="BP6" s="655">
        <v>1236683</v>
      </c>
      <c r="BQ6" s="655"/>
      <c r="BR6" s="655"/>
      <c r="BS6" s="655"/>
      <c r="BT6" s="655"/>
      <c r="BU6" s="655"/>
      <c r="BV6" s="655"/>
      <c r="BW6" s="656"/>
      <c r="BY6" s="641" t="s">
        <v>202</v>
      </c>
      <c r="BZ6" s="642"/>
      <c r="CA6" s="642"/>
      <c r="CB6" s="642"/>
      <c r="CC6" s="642"/>
      <c r="CD6" s="642"/>
      <c r="CE6" s="642"/>
      <c r="CF6" s="642"/>
      <c r="CG6" s="642"/>
      <c r="CH6" s="642"/>
      <c r="CI6" s="642"/>
      <c r="CJ6" s="642"/>
      <c r="CK6" s="642"/>
      <c r="CL6" s="643"/>
      <c r="CM6" s="575">
        <v>1108439</v>
      </c>
      <c r="CN6" s="576"/>
      <c r="CO6" s="576"/>
      <c r="CP6" s="576"/>
      <c r="CQ6" s="576"/>
      <c r="CR6" s="576"/>
      <c r="CS6" s="576"/>
      <c r="CT6" s="577"/>
      <c r="CU6" s="668">
        <v>0.2</v>
      </c>
      <c r="CV6" s="668"/>
      <c r="CW6" s="668"/>
      <c r="CX6" s="668"/>
      <c r="CY6" s="581">
        <v>3800</v>
      </c>
      <c r="CZ6" s="576"/>
      <c r="DA6" s="576"/>
      <c r="DB6" s="576"/>
      <c r="DC6" s="576"/>
      <c r="DD6" s="576"/>
      <c r="DE6" s="576"/>
      <c r="DF6" s="576"/>
      <c r="DG6" s="576"/>
      <c r="DH6" s="576"/>
      <c r="DI6" s="576"/>
      <c r="DJ6" s="576"/>
      <c r="DK6" s="577"/>
      <c r="DL6" s="581">
        <v>1103929</v>
      </c>
      <c r="DM6" s="576"/>
      <c r="DN6" s="576"/>
      <c r="DO6" s="576"/>
      <c r="DP6" s="576"/>
      <c r="DQ6" s="576"/>
      <c r="DR6" s="576"/>
      <c r="DS6" s="576"/>
      <c r="DT6" s="576"/>
      <c r="DU6" s="576"/>
      <c r="DV6" s="576"/>
      <c r="DW6" s="576"/>
      <c r="DX6" s="679"/>
    </row>
    <row r="7" spans="2:138" ht="11.25" customHeight="1" x14ac:dyDescent="0.15">
      <c r="B7" s="572" t="s">
        <v>203</v>
      </c>
      <c r="C7" s="573"/>
      <c r="D7" s="573"/>
      <c r="E7" s="573"/>
      <c r="F7" s="573"/>
      <c r="G7" s="573"/>
      <c r="H7" s="573"/>
      <c r="I7" s="573"/>
      <c r="J7" s="573"/>
      <c r="K7" s="573"/>
      <c r="L7" s="573"/>
      <c r="M7" s="573"/>
      <c r="N7" s="573"/>
      <c r="O7" s="573"/>
      <c r="P7" s="573"/>
      <c r="Q7" s="574"/>
      <c r="R7" s="575">
        <v>2494850</v>
      </c>
      <c r="S7" s="576"/>
      <c r="T7" s="576"/>
      <c r="U7" s="576"/>
      <c r="V7" s="576"/>
      <c r="W7" s="576"/>
      <c r="X7" s="576"/>
      <c r="Y7" s="577"/>
      <c r="Z7" s="668">
        <v>0.4</v>
      </c>
      <c r="AA7" s="668"/>
      <c r="AB7" s="668"/>
      <c r="AC7" s="668"/>
      <c r="AD7" s="655">
        <v>2494850</v>
      </c>
      <c r="AE7" s="655"/>
      <c r="AF7" s="655"/>
      <c r="AG7" s="655"/>
      <c r="AH7" s="655"/>
      <c r="AI7" s="655"/>
      <c r="AJ7" s="655"/>
      <c r="AK7" s="655"/>
      <c r="AL7" s="578">
        <v>0.8</v>
      </c>
      <c r="AM7" s="678"/>
      <c r="AN7" s="678"/>
      <c r="AO7" s="672"/>
      <c r="AP7" s="572" t="s">
        <v>204</v>
      </c>
      <c r="AQ7" s="573"/>
      <c r="AR7" s="573"/>
      <c r="AS7" s="573"/>
      <c r="AT7" s="573"/>
      <c r="AU7" s="573"/>
      <c r="AV7" s="573"/>
      <c r="AW7" s="573"/>
      <c r="AX7" s="573"/>
      <c r="AY7" s="573"/>
      <c r="AZ7" s="573"/>
      <c r="BA7" s="573"/>
      <c r="BB7" s="573"/>
      <c r="BC7" s="574"/>
      <c r="BD7" s="575">
        <v>36938305</v>
      </c>
      <c r="BE7" s="576"/>
      <c r="BF7" s="576"/>
      <c r="BG7" s="576"/>
      <c r="BH7" s="576"/>
      <c r="BI7" s="576"/>
      <c r="BJ7" s="576"/>
      <c r="BK7" s="577"/>
      <c r="BL7" s="668">
        <v>24.9</v>
      </c>
      <c r="BM7" s="668"/>
      <c r="BN7" s="668"/>
      <c r="BO7" s="668"/>
      <c r="BP7" s="655">
        <v>1236683</v>
      </c>
      <c r="BQ7" s="655"/>
      <c r="BR7" s="655"/>
      <c r="BS7" s="655"/>
      <c r="BT7" s="655"/>
      <c r="BU7" s="655"/>
      <c r="BV7" s="655"/>
      <c r="BW7" s="656"/>
      <c r="BY7" s="572" t="s">
        <v>205</v>
      </c>
      <c r="BZ7" s="573"/>
      <c r="CA7" s="573"/>
      <c r="CB7" s="573"/>
      <c r="CC7" s="573"/>
      <c r="CD7" s="573"/>
      <c r="CE7" s="573"/>
      <c r="CF7" s="573"/>
      <c r="CG7" s="573"/>
      <c r="CH7" s="573"/>
      <c r="CI7" s="573"/>
      <c r="CJ7" s="573"/>
      <c r="CK7" s="573"/>
      <c r="CL7" s="574"/>
      <c r="CM7" s="575">
        <v>31280469</v>
      </c>
      <c r="CN7" s="669"/>
      <c r="CO7" s="669"/>
      <c r="CP7" s="669"/>
      <c r="CQ7" s="669"/>
      <c r="CR7" s="669"/>
      <c r="CS7" s="669"/>
      <c r="CT7" s="577"/>
      <c r="CU7" s="668">
        <v>4.7</v>
      </c>
      <c r="CV7" s="668"/>
      <c r="CW7" s="668"/>
      <c r="CX7" s="668"/>
      <c r="CY7" s="581">
        <v>524211</v>
      </c>
      <c r="CZ7" s="576"/>
      <c r="DA7" s="576"/>
      <c r="DB7" s="576"/>
      <c r="DC7" s="576"/>
      <c r="DD7" s="576"/>
      <c r="DE7" s="576"/>
      <c r="DF7" s="576"/>
      <c r="DG7" s="576"/>
      <c r="DH7" s="576"/>
      <c r="DI7" s="576"/>
      <c r="DJ7" s="576"/>
      <c r="DK7" s="577"/>
      <c r="DL7" s="581">
        <v>29590690</v>
      </c>
      <c r="DM7" s="576"/>
      <c r="DN7" s="576"/>
      <c r="DO7" s="576"/>
      <c r="DP7" s="576"/>
      <c r="DQ7" s="576"/>
      <c r="DR7" s="576"/>
      <c r="DS7" s="576"/>
      <c r="DT7" s="576"/>
      <c r="DU7" s="576"/>
      <c r="DV7" s="576"/>
      <c r="DW7" s="576"/>
      <c r="DX7" s="679"/>
    </row>
    <row r="8" spans="2:138" ht="11.25" customHeight="1" x14ac:dyDescent="0.15">
      <c r="B8" s="572" t="s">
        <v>206</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207</v>
      </c>
      <c r="AQ8" s="573"/>
      <c r="AR8" s="573"/>
      <c r="AS8" s="573"/>
      <c r="AT8" s="573"/>
      <c r="AU8" s="573"/>
      <c r="AV8" s="573"/>
      <c r="AW8" s="573"/>
      <c r="AX8" s="573"/>
      <c r="AY8" s="573"/>
      <c r="AZ8" s="573"/>
      <c r="BA8" s="573"/>
      <c r="BB8" s="573"/>
      <c r="BC8" s="574"/>
      <c r="BD8" s="575">
        <v>1353745</v>
      </c>
      <c r="BE8" s="576"/>
      <c r="BF8" s="576"/>
      <c r="BG8" s="576"/>
      <c r="BH8" s="576"/>
      <c r="BI8" s="576"/>
      <c r="BJ8" s="576"/>
      <c r="BK8" s="577"/>
      <c r="BL8" s="668">
        <v>0.9</v>
      </c>
      <c r="BM8" s="668"/>
      <c r="BN8" s="668"/>
      <c r="BO8" s="668"/>
      <c r="BP8" s="655">
        <v>541788</v>
      </c>
      <c r="BQ8" s="655"/>
      <c r="BR8" s="655"/>
      <c r="BS8" s="655"/>
      <c r="BT8" s="655"/>
      <c r="BU8" s="655"/>
      <c r="BV8" s="655"/>
      <c r="BW8" s="656"/>
      <c r="BY8" s="572" t="s">
        <v>208</v>
      </c>
      <c r="BZ8" s="573"/>
      <c r="CA8" s="573"/>
      <c r="CB8" s="573"/>
      <c r="CC8" s="573"/>
      <c r="CD8" s="573"/>
      <c r="CE8" s="573"/>
      <c r="CF8" s="573"/>
      <c r="CG8" s="573"/>
      <c r="CH8" s="573"/>
      <c r="CI8" s="573"/>
      <c r="CJ8" s="573"/>
      <c r="CK8" s="573"/>
      <c r="CL8" s="574"/>
      <c r="CM8" s="575">
        <v>81577981</v>
      </c>
      <c r="CN8" s="669"/>
      <c r="CO8" s="669"/>
      <c r="CP8" s="669"/>
      <c r="CQ8" s="669"/>
      <c r="CR8" s="669"/>
      <c r="CS8" s="669"/>
      <c r="CT8" s="577"/>
      <c r="CU8" s="578">
        <v>12.3</v>
      </c>
      <c r="CV8" s="678"/>
      <c r="CW8" s="678"/>
      <c r="CX8" s="671"/>
      <c r="CY8" s="581">
        <v>953361</v>
      </c>
      <c r="CZ8" s="576"/>
      <c r="DA8" s="576"/>
      <c r="DB8" s="576"/>
      <c r="DC8" s="576"/>
      <c r="DD8" s="576"/>
      <c r="DE8" s="576"/>
      <c r="DF8" s="576"/>
      <c r="DG8" s="576"/>
      <c r="DH8" s="576"/>
      <c r="DI8" s="576"/>
      <c r="DJ8" s="576"/>
      <c r="DK8" s="577"/>
      <c r="DL8" s="581">
        <v>73937204</v>
      </c>
      <c r="DM8" s="576"/>
      <c r="DN8" s="576"/>
      <c r="DO8" s="576"/>
      <c r="DP8" s="576"/>
      <c r="DQ8" s="576"/>
      <c r="DR8" s="576"/>
      <c r="DS8" s="576"/>
      <c r="DT8" s="576"/>
      <c r="DU8" s="576"/>
      <c r="DV8" s="576"/>
      <c r="DW8" s="576"/>
      <c r="DX8" s="679"/>
    </row>
    <row r="9" spans="2:138" ht="11.25" customHeight="1" x14ac:dyDescent="0.15">
      <c r="B9" s="572" t="s">
        <v>209</v>
      </c>
      <c r="C9" s="650"/>
      <c r="D9" s="650"/>
      <c r="E9" s="650"/>
      <c r="F9" s="650"/>
      <c r="G9" s="650"/>
      <c r="H9" s="650"/>
      <c r="I9" s="650"/>
      <c r="J9" s="650"/>
      <c r="K9" s="650"/>
      <c r="L9" s="650"/>
      <c r="M9" s="650"/>
      <c r="N9" s="650"/>
      <c r="O9" s="650"/>
      <c r="P9" s="650"/>
      <c r="Q9" s="574"/>
      <c r="R9" s="575">
        <v>108295</v>
      </c>
      <c r="S9" s="669"/>
      <c r="T9" s="669"/>
      <c r="U9" s="669"/>
      <c r="V9" s="669"/>
      <c r="W9" s="669"/>
      <c r="X9" s="669"/>
      <c r="Y9" s="577"/>
      <c r="Z9" s="578">
        <v>0</v>
      </c>
      <c r="AA9" s="670"/>
      <c r="AB9" s="670"/>
      <c r="AC9" s="671"/>
      <c r="AD9" s="581">
        <v>108295</v>
      </c>
      <c r="AE9" s="669"/>
      <c r="AF9" s="669"/>
      <c r="AG9" s="669"/>
      <c r="AH9" s="669"/>
      <c r="AI9" s="669"/>
      <c r="AJ9" s="669"/>
      <c r="AK9" s="577"/>
      <c r="AL9" s="578">
        <v>0</v>
      </c>
      <c r="AM9" s="670"/>
      <c r="AN9" s="670"/>
      <c r="AO9" s="672"/>
      <c r="AP9" s="572" t="s">
        <v>210</v>
      </c>
      <c r="AQ9" s="573"/>
      <c r="AR9" s="573"/>
      <c r="AS9" s="573"/>
      <c r="AT9" s="573"/>
      <c r="AU9" s="573"/>
      <c r="AV9" s="573"/>
      <c r="AW9" s="573"/>
      <c r="AX9" s="573"/>
      <c r="AY9" s="573"/>
      <c r="AZ9" s="573"/>
      <c r="BA9" s="573"/>
      <c r="BB9" s="573"/>
      <c r="BC9" s="574"/>
      <c r="BD9" s="575">
        <v>31294444</v>
      </c>
      <c r="BE9" s="576"/>
      <c r="BF9" s="576"/>
      <c r="BG9" s="576"/>
      <c r="BH9" s="576"/>
      <c r="BI9" s="576"/>
      <c r="BJ9" s="576"/>
      <c r="BK9" s="577"/>
      <c r="BL9" s="668">
        <v>21.1</v>
      </c>
      <c r="BM9" s="668"/>
      <c r="BN9" s="668"/>
      <c r="BO9" s="668"/>
      <c r="BP9" s="655" t="s">
        <v>118</v>
      </c>
      <c r="BQ9" s="655"/>
      <c r="BR9" s="655"/>
      <c r="BS9" s="655"/>
      <c r="BT9" s="655"/>
      <c r="BU9" s="655"/>
      <c r="BV9" s="655"/>
      <c r="BW9" s="656"/>
      <c r="BY9" s="572" t="s">
        <v>211</v>
      </c>
      <c r="BZ9" s="573"/>
      <c r="CA9" s="573"/>
      <c r="CB9" s="573"/>
      <c r="CC9" s="573"/>
      <c r="CD9" s="573"/>
      <c r="CE9" s="573"/>
      <c r="CF9" s="573"/>
      <c r="CG9" s="573"/>
      <c r="CH9" s="573"/>
      <c r="CI9" s="573"/>
      <c r="CJ9" s="573"/>
      <c r="CK9" s="573"/>
      <c r="CL9" s="574"/>
      <c r="CM9" s="575">
        <v>41181766</v>
      </c>
      <c r="CN9" s="669"/>
      <c r="CO9" s="669"/>
      <c r="CP9" s="669"/>
      <c r="CQ9" s="669"/>
      <c r="CR9" s="669"/>
      <c r="CS9" s="669"/>
      <c r="CT9" s="577"/>
      <c r="CU9" s="578">
        <v>6.2</v>
      </c>
      <c r="CV9" s="678"/>
      <c r="CW9" s="678"/>
      <c r="CX9" s="671"/>
      <c r="CY9" s="581">
        <v>664540</v>
      </c>
      <c r="CZ9" s="576"/>
      <c r="DA9" s="576"/>
      <c r="DB9" s="576"/>
      <c r="DC9" s="576"/>
      <c r="DD9" s="576"/>
      <c r="DE9" s="576"/>
      <c r="DF9" s="576"/>
      <c r="DG9" s="576"/>
      <c r="DH9" s="576"/>
      <c r="DI9" s="576"/>
      <c r="DJ9" s="576"/>
      <c r="DK9" s="577"/>
      <c r="DL9" s="581">
        <v>19485005</v>
      </c>
      <c r="DM9" s="576"/>
      <c r="DN9" s="576"/>
      <c r="DO9" s="576"/>
      <c r="DP9" s="576"/>
      <c r="DQ9" s="576"/>
      <c r="DR9" s="576"/>
      <c r="DS9" s="576"/>
      <c r="DT9" s="576"/>
      <c r="DU9" s="576"/>
      <c r="DV9" s="576"/>
      <c r="DW9" s="576"/>
      <c r="DX9" s="679"/>
    </row>
    <row r="10" spans="2:138" ht="11.25" customHeight="1" x14ac:dyDescent="0.15">
      <c r="B10" s="572" t="s">
        <v>212</v>
      </c>
      <c r="C10" s="650"/>
      <c r="D10" s="650"/>
      <c r="E10" s="650"/>
      <c r="F10" s="650"/>
      <c r="G10" s="650"/>
      <c r="H10" s="650"/>
      <c r="I10" s="650"/>
      <c r="J10" s="650"/>
      <c r="K10" s="650"/>
      <c r="L10" s="650"/>
      <c r="M10" s="650"/>
      <c r="N10" s="650"/>
      <c r="O10" s="650"/>
      <c r="P10" s="650"/>
      <c r="Q10" s="574"/>
      <c r="R10" s="575">
        <v>182685</v>
      </c>
      <c r="S10" s="669"/>
      <c r="T10" s="669"/>
      <c r="U10" s="669"/>
      <c r="V10" s="669"/>
      <c r="W10" s="669"/>
      <c r="X10" s="669"/>
      <c r="Y10" s="577"/>
      <c r="Z10" s="578">
        <v>0</v>
      </c>
      <c r="AA10" s="670"/>
      <c r="AB10" s="670"/>
      <c r="AC10" s="671"/>
      <c r="AD10" s="581">
        <v>182685</v>
      </c>
      <c r="AE10" s="669"/>
      <c r="AF10" s="669"/>
      <c r="AG10" s="669"/>
      <c r="AH10" s="669"/>
      <c r="AI10" s="669"/>
      <c r="AJ10" s="669"/>
      <c r="AK10" s="577"/>
      <c r="AL10" s="578">
        <v>0.1</v>
      </c>
      <c r="AM10" s="670"/>
      <c r="AN10" s="670"/>
      <c r="AO10" s="672"/>
      <c r="AP10" s="572" t="s">
        <v>213</v>
      </c>
      <c r="AQ10" s="573"/>
      <c r="AR10" s="573"/>
      <c r="AS10" s="573"/>
      <c r="AT10" s="573"/>
      <c r="AU10" s="573"/>
      <c r="AV10" s="573"/>
      <c r="AW10" s="573"/>
      <c r="AX10" s="573"/>
      <c r="AY10" s="573"/>
      <c r="AZ10" s="573"/>
      <c r="BA10" s="573"/>
      <c r="BB10" s="573"/>
      <c r="BC10" s="574"/>
      <c r="BD10" s="575">
        <v>1281662</v>
      </c>
      <c r="BE10" s="576"/>
      <c r="BF10" s="576"/>
      <c r="BG10" s="576"/>
      <c r="BH10" s="576"/>
      <c r="BI10" s="576"/>
      <c r="BJ10" s="576"/>
      <c r="BK10" s="577"/>
      <c r="BL10" s="668">
        <v>0.9</v>
      </c>
      <c r="BM10" s="668"/>
      <c r="BN10" s="668"/>
      <c r="BO10" s="668"/>
      <c r="BP10" s="655">
        <v>116406</v>
      </c>
      <c r="BQ10" s="655"/>
      <c r="BR10" s="655"/>
      <c r="BS10" s="655"/>
      <c r="BT10" s="655"/>
      <c r="BU10" s="655"/>
      <c r="BV10" s="655"/>
      <c r="BW10" s="656"/>
      <c r="BY10" s="572" t="s">
        <v>214</v>
      </c>
      <c r="BZ10" s="573"/>
      <c r="CA10" s="573"/>
      <c r="CB10" s="573"/>
      <c r="CC10" s="573"/>
      <c r="CD10" s="573"/>
      <c r="CE10" s="573"/>
      <c r="CF10" s="573"/>
      <c r="CG10" s="573"/>
      <c r="CH10" s="573"/>
      <c r="CI10" s="573"/>
      <c r="CJ10" s="573"/>
      <c r="CK10" s="573"/>
      <c r="CL10" s="574"/>
      <c r="CM10" s="575">
        <v>2421169</v>
      </c>
      <c r="CN10" s="669"/>
      <c r="CO10" s="669"/>
      <c r="CP10" s="669"/>
      <c r="CQ10" s="669"/>
      <c r="CR10" s="669"/>
      <c r="CS10" s="669"/>
      <c r="CT10" s="577"/>
      <c r="CU10" s="578">
        <v>0.4</v>
      </c>
      <c r="CV10" s="678"/>
      <c r="CW10" s="678"/>
      <c r="CX10" s="671"/>
      <c r="CY10" s="581">
        <v>126454</v>
      </c>
      <c r="CZ10" s="576"/>
      <c r="DA10" s="576"/>
      <c r="DB10" s="576"/>
      <c r="DC10" s="576"/>
      <c r="DD10" s="576"/>
      <c r="DE10" s="576"/>
      <c r="DF10" s="576"/>
      <c r="DG10" s="576"/>
      <c r="DH10" s="576"/>
      <c r="DI10" s="576"/>
      <c r="DJ10" s="576"/>
      <c r="DK10" s="577"/>
      <c r="DL10" s="581">
        <v>1407620</v>
      </c>
      <c r="DM10" s="576"/>
      <c r="DN10" s="576"/>
      <c r="DO10" s="576"/>
      <c r="DP10" s="576"/>
      <c r="DQ10" s="576"/>
      <c r="DR10" s="576"/>
      <c r="DS10" s="576"/>
      <c r="DT10" s="576"/>
      <c r="DU10" s="576"/>
      <c r="DV10" s="576"/>
      <c r="DW10" s="576"/>
      <c r="DX10" s="679"/>
    </row>
    <row r="11" spans="2:138" ht="11.25" customHeight="1" x14ac:dyDescent="0.15">
      <c r="B11" s="572" t="s">
        <v>215</v>
      </c>
      <c r="C11" s="650"/>
      <c r="D11" s="650"/>
      <c r="E11" s="650"/>
      <c r="F11" s="650"/>
      <c r="G11" s="650"/>
      <c r="H11" s="650"/>
      <c r="I11" s="650"/>
      <c r="J11" s="650"/>
      <c r="K11" s="650"/>
      <c r="L11" s="650"/>
      <c r="M11" s="650"/>
      <c r="N11" s="650"/>
      <c r="O11" s="650"/>
      <c r="P11" s="650"/>
      <c r="Q11" s="574"/>
      <c r="R11" s="575">
        <v>43895</v>
      </c>
      <c r="S11" s="669"/>
      <c r="T11" s="669"/>
      <c r="U11" s="669"/>
      <c r="V11" s="669"/>
      <c r="W11" s="669"/>
      <c r="X11" s="669"/>
      <c r="Y11" s="577"/>
      <c r="Z11" s="578">
        <v>0</v>
      </c>
      <c r="AA11" s="670"/>
      <c r="AB11" s="670"/>
      <c r="AC11" s="671"/>
      <c r="AD11" s="581">
        <v>43895</v>
      </c>
      <c r="AE11" s="669"/>
      <c r="AF11" s="669"/>
      <c r="AG11" s="669"/>
      <c r="AH11" s="669"/>
      <c r="AI11" s="669"/>
      <c r="AJ11" s="669"/>
      <c r="AK11" s="577"/>
      <c r="AL11" s="578">
        <v>0</v>
      </c>
      <c r="AM11" s="670"/>
      <c r="AN11" s="670"/>
      <c r="AO11" s="672"/>
      <c r="AP11" s="572" t="s">
        <v>216</v>
      </c>
      <c r="AQ11" s="573"/>
      <c r="AR11" s="573"/>
      <c r="AS11" s="573"/>
      <c r="AT11" s="573"/>
      <c r="AU11" s="573"/>
      <c r="AV11" s="573"/>
      <c r="AW11" s="573"/>
      <c r="AX11" s="573"/>
      <c r="AY11" s="573"/>
      <c r="AZ11" s="573"/>
      <c r="BA11" s="573"/>
      <c r="BB11" s="573"/>
      <c r="BC11" s="574"/>
      <c r="BD11" s="575">
        <v>1374057</v>
      </c>
      <c r="BE11" s="576"/>
      <c r="BF11" s="576"/>
      <c r="BG11" s="576"/>
      <c r="BH11" s="576"/>
      <c r="BI11" s="576"/>
      <c r="BJ11" s="576"/>
      <c r="BK11" s="577"/>
      <c r="BL11" s="668">
        <v>0.9</v>
      </c>
      <c r="BM11" s="668"/>
      <c r="BN11" s="668"/>
      <c r="BO11" s="668"/>
      <c r="BP11" s="655">
        <v>578489</v>
      </c>
      <c r="BQ11" s="655"/>
      <c r="BR11" s="655"/>
      <c r="BS11" s="655"/>
      <c r="BT11" s="655"/>
      <c r="BU11" s="655"/>
      <c r="BV11" s="655"/>
      <c r="BW11" s="656"/>
      <c r="BY11" s="572" t="s">
        <v>217</v>
      </c>
      <c r="BZ11" s="573"/>
      <c r="CA11" s="573"/>
      <c r="CB11" s="573"/>
      <c r="CC11" s="573"/>
      <c r="CD11" s="573"/>
      <c r="CE11" s="573"/>
      <c r="CF11" s="573"/>
      <c r="CG11" s="573"/>
      <c r="CH11" s="573"/>
      <c r="CI11" s="573"/>
      <c r="CJ11" s="573"/>
      <c r="CK11" s="573"/>
      <c r="CL11" s="574"/>
      <c r="CM11" s="575">
        <v>53758370</v>
      </c>
      <c r="CN11" s="669"/>
      <c r="CO11" s="669"/>
      <c r="CP11" s="669"/>
      <c r="CQ11" s="669"/>
      <c r="CR11" s="669"/>
      <c r="CS11" s="669"/>
      <c r="CT11" s="577"/>
      <c r="CU11" s="578">
        <v>8.1</v>
      </c>
      <c r="CV11" s="678"/>
      <c r="CW11" s="678"/>
      <c r="CX11" s="671"/>
      <c r="CY11" s="581">
        <v>31240708</v>
      </c>
      <c r="CZ11" s="576"/>
      <c r="DA11" s="576"/>
      <c r="DB11" s="576"/>
      <c r="DC11" s="576"/>
      <c r="DD11" s="576"/>
      <c r="DE11" s="576"/>
      <c r="DF11" s="576"/>
      <c r="DG11" s="576"/>
      <c r="DH11" s="576"/>
      <c r="DI11" s="576"/>
      <c r="DJ11" s="576"/>
      <c r="DK11" s="577"/>
      <c r="DL11" s="581">
        <v>15523169</v>
      </c>
      <c r="DM11" s="576"/>
      <c r="DN11" s="576"/>
      <c r="DO11" s="576"/>
      <c r="DP11" s="576"/>
      <c r="DQ11" s="576"/>
      <c r="DR11" s="576"/>
      <c r="DS11" s="576"/>
      <c r="DT11" s="576"/>
      <c r="DU11" s="576"/>
      <c r="DV11" s="576"/>
      <c r="DW11" s="576"/>
      <c r="DX11" s="679"/>
    </row>
    <row r="12" spans="2:138" ht="11.25" customHeight="1" x14ac:dyDescent="0.15">
      <c r="B12" s="572" t="s">
        <v>218</v>
      </c>
      <c r="C12" s="650"/>
      <c r="D12" s="650"/>
      <c r="E12" s="650"/>
      <c r="F12" s="650"/>
      <c r="G12" s="650"/>
      <c r="H12" s="650"/>
      <c r="I12" s="650"/>
      <c r="J12" s="650"/>
      <c r="K12" s="650"/>
      <c r="L12" s="650"/>
      <c r="M12" s="650"/>
      <c r="N12" s="650"/>
      <c r="O12" s="650"/>
      <c r="P12" s="650"/>
      <c r="Q12" s="574"/>
      <c r="R12" s="575">
        <v>81444</v>
      </c>
      <c r="S12" s="669"/>
      <c r="T12" s="669"/>
      <c r="U12" s="669"/>
      <c r="V12" s="669"/>
      <c r="W12" s="669"/>
      <c r="X12" s="669"/>
      <c r="Y12" s="577"/>
      <c r="Z12" s="578">
        <v>0</v>
      </c>
      <c r="AA12" s="670"/>
      <c r="AB12" s="670"/>
      <c r="AC12" s="671"/>
      <c r="AD12" s="581">
        <v>81444</v>
      </c>
      <c r="AE12" s="669"/>
      <c r="AF12" s="669"/>
      <c r="AG12" s="669"/>
      <c r="AH12" s="669"/>
      <c r="AI12" s="669"/>
      <c r="AJ12" s="669"/>
      <c r="AK12" s="577"/>
      <c r="AL12" s="578">
        <v>0</v>
      </c>
      <c r="AM12" s="670"/>
      <c r="AN12" s="670"/>
      <c r="AO12" s="672"/>
      <c r="AP12" s="572" t="s">
        <v>219</v>
      </c>
      <c r="AQ12" s="573"/>
      <c r="AR12" s="573"/>
      <c r="AS12" s="573"/>
      <c r="AT12" s="573"/>
      <c r="AU12" s="573"/>
      <c r="AV12" s="573"/>
      <c r="AW12" s="573"/>
      <c r="AX12" s="573"/>
      <c r="AY12" s="573"/>
      <c r="AZ12" s="573"/>
      <c r="BA12" s="573"/>
      <c r="BB12" s="573"/>
      <c r="BC12" s="574"/>
      <c r="BD12" s="575">
        <v>58831</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220</v>
      </c>
      <c r="BZ12" s="573"/>
      <c r="CA12" s="573"/>
      <c r="CB12" s="573"/>
      <c r="CC12" s="573"/>
      <c r="CD12" s="573"/>
      <c r="CE12" s="573"/>
      <c r="CF12" s="573"/>
      <c r="CG12" s="573"/>
      <c r="CH12" s="573"/>
      <c r="CI12" s="573"/>
      <c r="CJ12" s="573"/>
      <c r="CK12" s="573"/>
      <c r="CL12" s="574"/>
      <c r="CM12" s="575">
        <v>97718182</v>
      </c>
      <c r="CN12" s="669"/>
      <c r="CO12" s="669"/>
      <c r="CP12" s="669"/>
      <c r="CQ12" s="669"/>
      <c r="CR12" s="669"/>
      <c r="CS12" s="669"/>
      <c r="CT12" s="577"/>
      <c r="CU12" s="578">
        <v>14.7</v>
      </c>
      <c r="CV12" s="678"/>
      <c r="CW12" s="678"/>
      <c r="CX12" s="671"/>
      <c r="CY12" s="581">
        <v>2723355</v>
      </c>
      <c r="CZ12" s="576"/>
      <c r="DA12" s="576"/>
      <c r="DB12" s="576"/>
      <c r="DC12" s="576"/>
      <c r="DD12" s="576"/>
      <c r="DE12" s="576"/>
      <c r="DF12" s="576"/>
      <c r="DG12" s="576"/>
      <c r="DH12" s="576"/>
      <c r="DI12" s="576"/>
      <c r="DJ12" s="576"/>
      <c r="DK12" s="577"/>
      <c r="DL12" s="581">
        <v>10633574</v>
      </c>
      <c r="DM12" s="576"/>
      <c r="DN12" s="576"/>
      <c r="DO12" s="576"/>
      <c r="DP12" s="576"/>
      <c r="DQ12" s="576"/>
      <c r="DR12" s="576"/>
      <c r="DS12" s="576"/>
      <c r="DT12" s="576"/>
      <c r="DU12" s="576"/>
      <c r="DV12" s="576"/>
      <c r="DW12" s="576"/>
      <c r="DX12" s="679"/>
    </row>
    <row r="13" spans="2:138" ht="11.25" customHeight="1" x14ac:dyDescent="0.15">
      <c r="B13" s="572" t="s">
        <v>221</v>
      </c>
      <c r="C13" s="650"/>
      <c r="D13" s="650"/>
      <c r="E13" s="650"/>
      <c r="F13" s="650"/>
      <c r="G13" s="650"/>
      <c r="H13" s="650"/>
      <c r="I13" s="650"/>
      <c r="J13" s="650"/>
      <c r="K13" s="650"/>
      <c r="L13" s="650"/>
      <c r="M13" s="650"/>
      <c r="N13" s="650"/>
      <c r="O13" s="650"/>
      <c r="P13" s="650"/>
      <c r="Q13" s="574"/>
      <c r="R13" s="575">
        <v>20139865</v>
      </c>
      <c r="S13" s="669"/>
      <c r="T13" s="669"/>
      <c r="U13" s="669"/>
      <c r="V13" s="669"/>
      <c r="W13" s="669"/>
      <c r="X13" s="669"/>
      <c r="Y13" s="577"/>
      <c r="Z13" s="578">
        <v>3</v>
      </c>
      <c r="AA13" s="670"/>
      <c r="AB13" s="670"/>
      <c r="AC13" s="671"/>
      <c r="AD13" s="581">
        <v>20139865</v>
      </c>
      <c r="AE13" s="669"/>
      <c r="AF13" s="669"/>
      <c r="AG13" s="669"/>
      <c r="AH13" s="669"/>
      <c r="AI13" s="669"/>
      <c r="AJ13" s="669"/>
      <c r="AK13" s="577"/>
      <c r="AL13" s="578">
        <v>6.1</v>
      </c>
      <c r="AM13" s="670"/>
      <c r="AN13" s="670"/>
      <c r="AO13" s="672"/>
      <c r="AP13" s="572" t="s">
        <v>222</v>
      </c>
      <c r="AQ13" s="573"/>
      <c r="AR13" s="573"/>
      <c r="AS13" s="573"/>
      <c r="AT13" s="573"/>
      <c r="AU13" s="573"/>
      <c r="AV13" s="573"/>
      <c r="AW13" s="573"/>
      <c r="AX13" s="573"/>
      <c r="AY13" s="573"/>
      <c r="AZ13" s="573"/>
      <c r="BA13" s="573"/>
      <c r="BB13" s="573"/>
      <c r="BC13" s="574"/>
      <c r="BD13" s="575">
        <v>709541</v>
      </c>
      <c r="BE13" s="576"/>
      <c r="BF13" s="576"/>
      <c r="BG13" s="576"/>
      <c r="BH13" s="576"/>
      <c r="BI13" s="576"/>
      <c r="BJ13" s="576"/>
      <c r="BK13" s="577"/>
      <c r="BL13" s="668">
        <v>0.5</v>
      </c>
      <c r="BM13" s="668"/>
      <c r="BN13" s="668"/>
      <c r="BO13" s="668"/>
      <c r="BP13" s="655" t="s">
        <v>118</v>
      </c>
      <c r="BQ13" s="655"/>
      <c r="BR13" s="655"/>
      <c r="BS13" s="655"/>
      <c r="BT13" s="655"/>
      <c r="BU13" s="655"/>
      <c r="BV13" s="655"/>
      <c r="BW13" s="656"/>
      <c r="BY13" s="572" t="s">
        <v>223</v>
      </c>
      <c r="BZ13" s="573"/>
      <c r="CA13" s="573"/>
      <c r="CB13" s="573"/>
      <c r="CC13" s="573"/>
      <c r="CD13" s="573"/>
      <c r="CE13" s="573"/>
      <c r="CF13" s="573"/>
      <c r="CG13" s="573"/>
      <c r="CH13" s="573"/>
      <c r="CI13" s="573"/>
      <c r="CJ13" s="573"/>
      <c r="CK13" s="573"/>
      <c r="CL13" s="574"/>
      <c r="CM13" s="575">
        <v>94223708</v>
      </c>
      <c r="CN13" s="669"/>
      <c r="CO13" s="669"/>
      <c r="CP13" s="669"/>
      <c r="CQ13" s="669"/>
      <c r="CR13" s="669"/>
      <c r="CS13" s="669"/>
      <c r="CT13" s="577"/>
      <c r="CU13" s="578">
        <v>14.2</v>
      </c>
      <c r="CV13" s="678"/>
      <c r="CW13" s="678"/>
      <c r="CX13" s="671"/>
      <c r="CY13" s="581">
        <v>79255015</v>
      </c>
      <c r="CZ13" s="576"/>
      <c r="DA13" s="576"/>
      <c r="DB13" s="576"/>
      <c r="DC13" s="576"/>
      <c r="DD13" s="576"/>
      <c r="DE13" s="576"/>
      <c r="DF13" s="576"/>
      <c r="DG13" s="576"/>
      <c r="DH13" s="576"/>
      <c r="DI13" s="576"/>
      <c r="DJ13" s="576"/>
      <c r="DK13" s="577"/>
      <c r="DL13" s="581">
        <v>16424977</v>
      </c>
      <c r="DM13" s="576"/>
      <c r="DN13" s="576"/>
      <c r="DO13" s="576"/>
      <c r="DP13" s="576"/>
      <c r="DQ13" s="576"/>
      <c r="DR13" s="576"/>
      <c r="DS13" s="576"/>
      <c r="DT13" s="576"/>
      <c r="DU13" s="576"/>
      <c r="DV13" s="576"/>
      <c r="DW13" s="576"/>
      <c r="DX13" s="679"/>
    </row>
    <row r="14" spans="2:138" ht="11.25" customHeight="1" x14ac:dyDescent="0.15">
      <c r="B14" s="572" t="s">
        <v>224</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225</v>
      </c>
      <c r="AQ14" s="573"/>
      <c r="AR14" s="573"/>
      <c r="AS14" s="573"/>
      <c r="AT14" s="573"/>
      <c r="AU14" s="573"/>
      <c r="AV14" s="573"/>
      <c r="AW14" s="573"/>
      <c r="AX14" s="573"/>
      <c r="AY14" s="573"/>
      <c r="AZ14" s="573"/>
      <c r="BA14" s="573"/>
      <c r="BB14" s="573"/>
      <c r="BC14" s="574"/>
      <c r="BD14" s="575">
        <v>866025</v>
      </c>
      <c r="BE14" s="576"/>
      <c r="BF14" s="576"/>
      <c r="BG14" s="576"/>
      <c r="BH14" s="576"/>
      <c r="BI14" s="576"/>
      <c r="BJ14" s="576"/>
      <c r="BK14" s="577"/>
      <c r="BL14" s="668">
        <v>0.6</v>
      </c>
      <c r="BM14" s="668"/>
      <c r="BN14" s="668"/>
      <c r="BO14" s="668"/>
      <c r="BP14" s="655" t="s">
        <v>118</v>
      </c>
      <c r="BQ14" s="655"/>
      <c r="BR14" s="655"/>
      <c r="BS14" s="655"/>
      <c r="BT14" s="655"/>
      <c r="BU14" s="655"/>
      <c r="BV14" s="655"/>
      <c r="BW14" s="656"/>
      <c r="BY14" s="572" t="s">
        <v>226</v>
      </c>
      <c r="BZ14" s="573"/>
      <c r="CA14" s="573"/>
      <c r="CB14" s="573"/>
      <c r="CC14" s="573"/>
      <c r="CD14" s="573"/>
      <c r="CE14" s="573"/>
      <c r="CF14" s="573"/>
      <c r="CG14" s="573"/>
      <c r="CH14" s="573"/>
      <c r="CI14" s="573"/>
      <c r="CJ14" s="573"/>
      <c r="CK14" s="573"/>
      <c r="CL14" s="574"/>
      <c r="CM14" s="575">
        <v>25226451</v>
      </c>
      <c r="CN14" s="669"/>
      <c r="CO14" s="669"/>
      <c r="CP14" s="669"/>
      <c r="CQ14" s="669"/>
      <c r="CR14" s="669"/>
      <c r="CS14" s="669"/>
      <c r="CT14" s="577"/>
      <c r="CU14" s="578">
        <v>3.8</v>
      </c>
      <c r="CV14" s="678"/>
      <c r="CW14" s="678"/>
      <c r="CX14" s="671"/>
      <c r="CY14" s="581">
        <v>1562311</v>
      </c>
      <c r="CZ14" s="576"/>
      <c r="DA14" s="576"/>
      <c r="DB14" s="576"/>
      <c r="DC14" s="576"/>
      <c r="DD14" s="576"/>
      <c r="DE14" s="576"/>
      <c r="DF14" s="576"/>
      <c r="DG14" s="576"/>
      <c r="DH14" s="576"/>
      <c r="DI14" s="576"/>
      <c r="DJ14" s="576"/>
      <c r="DK14" s="577"/>
      <c r="DL14" s="581">
        <v>23229383</v>
      </c>
      <c r="DM14" s="576"/>
      <c r="DN14" s="576"/>
      <c r="DO14" s="576"/>
      <c r="DP14" s="576"/>
      <c r="DQ14" s="576"/>
      <c r="DR14" s="576"/>
      <c r="DS14" s="576"/>
      <c r="DT14" s="576"/>
      <c r="DU14" s="576"/>
      <c r="DV14" s="576"/>
      <c r="DW14" s="576"/>
      <c r="DX14" s="679"/>
    </row>
    <row r="15" spans="2:138" ht="11.25" customHeight="1" x14ac:dyDescent="0.15">
      <c r="B15" s="572" t="s">
        <v>227</v>
      </c>
      <c r="C15" s="650"/>
      <c r="D15" s="650"/>
      <c r="E15" s="650"/>
      <c r="F15" s="650"/>
      <c r="G15" s="650"/>
      <c r="H15" s="650"/>
      <c r="I15" s="650"/>
      <c r="J15" s="650"/>
      <c r="K15" s="650"/>
      <c r="L15" s="650"/>
      <c r="M15" s="650"/>
      <c r="N15" s="650"/>
      <c r="O15" s="650"/>
      <c r="P15" s="650"/>
      <c r="Q15" s="574"/>
      <c r="R15" s="575">
        <v>662118</v>
      </c>
      <c r="S15" s="669"/>
      <c r="T15" s="669"/>
      <c r="U15" s="669"/>
      <c r="V15" s="669"/>
      <c r="W15" s="669"/>
      <c r="X15" s="669"/>
      <c r="Y15" s="577"/>
      <c r="Z15" s="578">
        <v>0.1</v>
      </c>
      <c r="AA15" s="670"/>
      <c r="AB15" s="670"/>
      <c r="AC15" s="671"/>
      <c r="AD15" s="581">
        <v>662118</v>
      </c>
      <c r="AE15" s="669"/>
      <c r="AF15" s="669"/>
      <c r="AG15" s="669"/>
      <c r="AH15" s="669"/>
      <c r="AI15" s="669"/>
      <c r="AJ15" s="669"/>
      <c r="AK15" s="577"/>
      <c r="AL15" s="578">
        <v>0.2</v>
      </c>
      <c r="AM15" s="670"/>
      <c r="AN15" s="670"/>
      <c r="AO15" s="672"/>
      <c r="AP15" s="572" t="s">
        <v>228</v>
      </c>
      <c r="AQ15" s="573"/>
      <c r="AR15" s="573"/>
      <c r="AS15" s="573"/>
      <c r="AT15" s="573"/>
      <c r="AU15" s="573"/>
      <c r="AV15" s="573"/>
      <c r="AW15" s="573"/>
      <c r="AX15" s="573"/>
      <c r="AY15" s="573"/>
      <c r="AZ15" s="573"/>
      <c r="BA15" s="573"/>
      <c r="BB15" s="573"/>
      <c r="BC15" s="574"/>
      <c r="BD15" s="575">
        <v>27579482</v>
      </c>
      <c r="BE15" s="576"/>
      <c r="BF15" s="576"/>
      <c r="BG15" s="576"/>
      <c r="BH15" s="576"/>
      <c r="BI15" s="576"/>
      <c r="BJ15" s="576"/>
      <c r="BK15" s="577"/>
      <c r="BL15" s="668">
        <v>18.600000000000001</v>
      </c>
      <c r="BM15" s="668"/>
      <c r="BN15" s="668"/>
      <c r="BO15" s="668"/>
      <c r="BP15" s="655" t="s">
        <v>118</v>
      </c>
      <c r="BQ15" s="655"/>
      <c r="BR15" s="655"/>
      <c r="BS15" s="655"/>
      <c r="BT15" s="655"/>
      <c r="BU15" s="655"/>
      <c r="BV15" s="655"/>
      <c r="BW15" s="656"/>
      <c r="BY15" s="572" t="s">
        <v>229</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230</v>
      </c>
      <c r="C16" s="650"/>
      <c r="D16" s="650"/>
      <c r="E16" s="650"/>
      <c r="F16" s="650"/>
      <c r="G16" s="650"/>
      <c r="H16" s="650"/>
      <c r="I16" s="650"/>
      <c r="J16" s="650"/>
      <c r="K16" s="650"/>
      <c r="L16" s="650"/>
      <c r="M16" s="650"/>
      <c r="N16" s="650"/>
      <c r="O16" s="650"/>
      <c r="P16" s="650"/>
      <c r="Q16" s="574"/>
      <c r="R16" s="575">
        <v>662118</v>
      </c>
      <c r="S16" s="669"/>
      <c r="T16" s="669"/>
      <c r="U16" s="669"/>
      <c r="V16" s="669"/>
      <c r="W16" s="669"/>
      <c r="X16" s="669"/>
      <c r="Y16" s="577"/>
      <c r="Z16" s="578">
        <v>0.1</v>
      </c>
      <c r="AA16" s="670"/>
      <c r="AB16" s="670"/>
      <c r="AC16" s="671"/>
      <c r="AD16" s="581">
        <v>662118</v>
      </c>
      <c r="AE16" s="669"/>
      <c r="AF16" s="669"/>
      <c r="AG16" s="669"/>
      <c r="AH16" s="669"/>
      <c r="AI16" s="669"/>
      <c r="AJ16" s="669"/>
      <c r="AK16" s="577"/>
      <c r="AL16" s="578">
        <v>0.2</v>
      </c>
      <c r="AM16" s="670"/>
      <c r="AN16" s="670"/>
      <c r="AO16" s="672"/>
      <c r="AP16" s="572" t="s">
        <v>231</v>
      </c>
      <c r="AQ16" s="573"/>
      <c r="AR16" s="573"/>
      <c r="AS16" s="573"/>
      <c r="AT16" s="573"/>
      <c r="AU16" s="573"/>
      <c r="AV16" s="573"/>
      <c r="AW16" s="573"/>
      <c r="AX16" s="573"/>
      <c r="AY16" s="573"/>
      <c r="AZ16" s="573"/>
      <c r="BA16" s="573"/>
      <c r="BB16" s="573"/>
      <c r="BC16" s="574"/>
      <c r="BD16" s="575">
        <v>1193238</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232</v>
      </c>
      <c r="BZ16" s="573"/>
      <c r="CA16" s="573"/>
      <c r="CB16" s="573"/>
      <c r="CC16" s="573"/>
      <c r="CD16" s="573"/>
      <c r="CE16" s="573"/>
      <c r="CF16" s="573"/>
      <c r="CG16" s="573"/>
      <c r="CH16" s="573"/>
      <c r="CI16" s="573"/>
      <c r="CJ16" s="573"/>
      <c r="CK16" s="573"/>
      <c r="CL16" s="574"/>
      <c r="CM16" s="575">
        <v>108709450</v>
      </c>
      <c r="CN16" s="669"/>
      <c r="CO16" s="669"/>
      <c r="CP16" s="669"/>
      <c r="CQ16" s="669"/>
      <c r="CR16" s="669"/>
      <c r="CS16" s="669"/>
      <c r="CT16" s="577"/>
      <c r="CU16" s="578">
        <v>16.399999999999999</v>
      </c>
      <c r="CV16" s="678"/>
      <c r="CW16" s="678"/>
      <c r="CX16" s="671"/>
      <c r="CY16" s="581">
        <v>7956536</v>
      </c>
      <c r="CZ16" s="576"/>
      <c r="DA16" s="576"/>
      <c r="DB16" s="576"/>
      <c r="DC16" s="576"/>
      <c r="DD16" s="576"/>
      <c r="DE16" s="576"/>
      <c r="DF16" s="576"/>
      <c r="DG16" s="576"/>
      <c r="DH16" s="576"/>
      <c r="DI16" s="576"/>
      <c r="DJ16" s="576"/>
      <c r="DK16" s="577"/>
      <c r="DL16" s="581">
        <v>80135262</v>
      </c>
      <c r="DM16" s="576"/>
      <c r="DN16" s="576"/>
      <c r="DO16" s="576"/>
      <c r="DP16" s="576"/>
      <c r="DQ16" s="576"/>
      <c r="DR16" s="576"/>
      <c r="DS16" s="576"/>
      <c r="DT16" s="576"/>
      <c r="DU16" s="576"/>
      <c r="DV16" s="576"/>
      <c r="DW16" s="576"/>
      <c r="DX16" s="679"/>
    </row>
    <row r="17" spans="2:128" ht="11.25" customHeight="1" x14ac:dyDescent="0.15">
      <c r="B17" s="680" t="s">
        <v>233</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234</v>
      </c>
      <c r="AQ17" s="573"/>
      <c r="AR17" s="573"/>
      <c r="AS17" s="573"/>
      <c r="AT17" s="573"/>
      <c r="AU17" s="573"/>
      <c r="AV17" s="573"/>
      <c r="AW17" s="573"/>
      <c r="AX17" s="573"/>
      <c r="AY17" s="573"/>
      <c r="AZ17" s="573"/>
      <c r="BA17" s="573"/>
      <c r="BB17" s="573"/>
      <c r="BC17" s="574"/>
      <c r="BD17" s="575">
        <v>26386244</v>
      </c>
      <c r="BE17" s="576"/>
      <c r="BF17" s="576"/>
      <c r="BG17" s="576"/>
      <c r="BH17" s="576"/>
      <c r="BI17" s="576"/>
      <c r="BJ17" s="576"/>
      <c r="BK17" s="577"/>
      <c r="BL17" s="668">
        <v>17.8</v>
      </c>
      <c r="BM17" s="668"/>
      <c r="BN17" s="668"/>
      <c r="BO17" s="668"/>
      <c r="BP17" s="655" t="s">
        <v>118</v>
      </c>
      <c r="BQ17" s="655"/>
      <c r="BR17" s="655"/>
      <c r="BS17" s="655"/>
      <c r="BT17" s="655"/>
      <c r="BU17" s="655"/>
      <c r="BV17" s="655"/>
      <c r="BW17" s="656"/>
      <c r="BY17" s="572" t="s">
        <v>235</v>
      </c>
      <c r="BZ17" s="573"/>
      <c r="CA17" s="573"/>
      <c r="CB17" s="573"/>
      <c r="CC17" s="573"/>
      <c r="CD17" s="573"/>
      <c r="CE17" s="573"/>
      <c r="CF17" s="573"/>
      <c r="CG17" s="573"/>
      <c r="CH17" s="573"/>
      <c r="CI17" s="573"/>
      <c r="CJ17" s="573"/>
      <c r="CK17" s="573"/>
      <c r="CL17" s="574"/>
      <c r="CM17" s="575">
        <v>7114430</v>
      </c>
      <c r="CN17" s="669"/>
      <c r="CO17" s="669"/>
      <c r="CP17" s="669"/>
      <c r="CQ17" s="669"/>
      <c r="CR17" s="669"/>
      <c r="CS17" s="669"/>
      <c r="CT17" s="577"/>
      <c r="CU17" s="578">
        <v>1.1000000000000001</v>
      </c>
      <c r="CV17" s="678"/>
      <c r="CW17" s="678"/>
      <c r="CX17" s="671"/>
      <c r="CY17" s="581" t="s">
        <v>118</v>
      </c>
      <c r="CZ17" s="576"/>
      <c r="DA17" s="576"/>
      <c r="DB17" s="576"/>
      <c r="DC17" s="576"/>
      <c r="DD17" s="576"/>
      <c r="DE17" s="576"/>
      <c r="DF17" s="576"/>
      <c r="DG17" s="576"/>
      <c r="DH17" s="576"/>
      <c r="DI17" s="576"/>
      <c r="DJ17" s="576"/>
      <c r="DK17" s="577"/>
      <c r="DL17" s="581">
        <v>118413</v>
      </c>
      <c r="DM17" s="576"/>
      <c r="DN17" s="576"/>
      <c r="DO17" s="576"/>
      <c r="DP17" s="576"/>
      <c r="DQ17" s="576"/>
      <c r="DR17" s="576"/>
      <c r="DS17" s="576"/>
      <c r="DT17" s="576"/>
      <c r="DU17" s="576"/>
      <c r="DV17" s="576"/>
      <c r="DW17" s="576"/>
      <c r="DX17" s="679"/>
    </row>
    <row r="18" spans="2:128" ht="11.25" customHeight="1" x14ac:dyDescent="0.15">
      <c r="B18" s="572" t="s">
        <v>236</v>
      </c>
      <c r="C18" s="650"/>
      <c r="D18" s="650"/>
      <c r="E18" s="650"/>
      <c r="F18" s="650"/>
      <c r="G18" s="650"/>
      <c r="H18" s="650"/>
      <c r="I18" s="650"/>
      <c r="J18" s="650"/>
      <c r="K18" s="650"/>
      <c r="L18" s="650"/>
      <c r="M18" s="650"/>
      <c r="N18" s="650"/>
      <c r="O18" s="650"/>
      <c r="P18" s="650"/>
      <c r="Q18" s="574"/>
      <c r="R18" s="575">
        <v>192124937</v>
      </c>
      <c r="S18" s="669"/>
      <c r="T18" s="669"/>
      <c r="U18" s="669"/>
      <c r="V18" s="669"/>
      <c r="W18" s="669"/>
      <c r="X18" s="669"/>
      <c r="Y18" s="577"/>
      <c r="Z18" s="578">
        <v>28.4</v>
      </c>
      <c r="AA18" s="670"/>
      <c r="AB18" s="670"/>
      <c r="AC18" s="671"/>
      <c r="AD18" s="581">
        <v>189038878</v>
      </c>
      <c r="AE18" s="669"/>
      <c r="AF18" s="669"/>
      <c r="AG18" s="669"/>
      <c r="AH18" s="669"/>
      <c r="AI18" s="669"/>
      <c r="AJ18" s="669"/>
      <c r="AK18" s="577"/>
      <c r="AL18" s="578">
        <v>57.3</v>
      </c>
      <c r="AM18" s="670"/>
      <c r="AN18" s="670"/>
      <c r="AO18" s="672"/>
      <c r="AP18" s="572" t="s">
        <v>237</v>
      </c>
      <c r="AQ18" s="573"/>
      <c r="AR18" s="573"/>
      <c r="AS18" s="573"/>
      <c r="AT18" s="573"/>
      <c r="AU18" s="573"/>
      <c r="AV18" s="573"/>
      <c r="AW18" s="573"/>
      <c r="AX18" s="573"/>
      <c r="AY18" s="573"/>
      <c r="AZ18" s="573"/>
      <c r="BA18" s="573"/>
      <c r="BB18" s="573"/>
      <c r="BC18" s="574"/>
      <c r="BD18" s="575">
        <v>55175329</v>
      </c>
      <c r="BE18" s="576"/>
      <c r="BF18" s="576"/>
      <c r="BG18" s="576"/>
      <c r="BH18" s="576"/>
      <c r="BI18" s="576"/>
      <c r="BJ18" s="576"/>
      <c r="BK18" s="577"/>
      <c r="BL18" s="668">
        <v>37.200000000000003</v>
      </c>
      <c r="BM18" s="668"/>
      <c r="BN18" s="668"/>
      <c r="BO18" s="668"/>
      <c r="BP18" s="655" t="s">
        <v>118</v>
      </c>
      <c r="BQ18" s="655"/>
      <c r="BR18" s="655"/>
      <c r="BS18" s="655"/>
      <c r="BT18" s="655"/>
      <c r="BU18" s="655"/>
      <c r="BV18" s="655"/>
      <c r="BW18" s="656"/>
      <c r="BY18" s="572" t="s">
        <v>238</v>
      </c>
      <c r="BZ18" s="573"/>
      <c r="CA18" s="573"/>
      <c r="CB18" s="573"/>
      <c r="CC18" s="573"/>
      <c r="CD18" s="573"/>
      <c r="CE18" s="573"/>
      <c r="CF18" s="573"/>
      <c r="CG18" s="573"/>
      <c r="CH18" s="573"/>
      <c r="CI18" s="573"/>
      <c r="CJ18" s="573"/>
      <c r="CK18" s="573"/>
      <c r="CL18" s="574"/>
      <c r="CM18" s="575">
        <v>89208833</v>
      </c>
      <c r="CN18" s="669"/>
      <c r="CO18" s="669"/>
      <c r="CP18" s="669"/>
      <c r="CQ18" s="669"/>
      <c r="CR18" s="669"/>
      <c r="CS18" s="669"/>
      <c r="CT18" s="577"/>
      <c r="CU18" s="578">
        <v>13.4</v>
      </c>
      <c r="CV18" s="678"/>
      <c r="CW18" s="678"/>
      <c r="CX18" s="671"/>
      <c r="CY18" s="581" t="s">
        <v>118</v>
      </c>
      <c r="CZ18" s="576"/>
      <c r="DA18" s="576"/>
      <c r="DB18" s="576"/>
      <c r="DC18" s="576"/>
      <c r="DD18" s="576"/>
      <c r="DE18" s="576"/>
      <c r="DF18" s="576"/>
      <c r="DG18" s="576"/>
      <c r="DH18" s="576"/>
      <c r="DI18" s="576"/>
      <c r="DJ18" s="576"/>
      <c r="DK18" s="577"/>
      <c r="DL18" s="581">
        <v>86946506</v>
      </c>
      <c r="DM18" s="576"/>
      <c r="DN18" s="576"/>
      <c r="DO18" s="576"/>
      <c r="DP18" s="576"/>
      <c r="DQ18" s="576"/>
      <c r="DR18" s="576"/>
      <c r="DS18" s="576"/>
      <c r="DT18" s="576"/>
      <c r="DU18" s="576"/>
      <c r="DV18" s="576"/>
      <c r="DW18" s="576"/>
      <c r="DX18" s="679"/>
    </row>
    <row r="19" spans="2:128" ht="11.25" customHeight="1" x14ac:dyDescent="0.15">
      <c r="B19" s="572" t="s">
        <v>239</v>
      </c>
      <c r="C19" s="650"/>
      <c r="D19" s="650"/>
      <c r="E19" s="650"/>
      <c r="F19" s="650"/>
      <c r="G19" s="650"/>
      <c r="H19" s="650"/>
      <c r="I19" s="650"/>
      <c r="J19" s="650"/>
      <c r="K19" s="650"/>
      <c r="L19" s="650"/>
      <c r="M19" s="650"/>
      <c r="N19" s="650"/>
      <c r="O19" s="650"/>
      <c r="P19" s="650"/>
      <c r="Q19" s="574"/>
      <c r="R19" s="575">
        <v>189038878</v>
      </c>
      <c r="S19" s="669"/>
      <c r="T19" s="669"/>
      <c r="U19" s="669"/>
      <c r="V19" s="669"/>
      <c r="W19" s="669"/>
      <c r="X19" s="669"/>
      <c r="Y19" s="577"/>
      <c r="Z19" s="578">
        <v>27.9</v>
      </c>
      <c r="AA19" s="670"/>
      <c r="AB19" s="670"/>
      <c r="AC19" s="671"/>
      <c r="AD19" s="581">
        <v>189038878</v>
      </c>
      <c r="AE19" s="669"/>
      <c r="AF19" s="669"/>
      <c r="AG19" s="669"/>
      <c r="AH19" s="669"/>
      <c r="AI19" s="669"/>
      <c r="AJ19" s="669"/>
      <c r="AK19" s="577"/>
      <c r="AL19" s="578">
        <v>57.3</v>
      </c>
      <c r="AM19" s="670"/>
      <c r="AN19" s="670"/>
      <c r="AO19" s="672"/>
      <c r="AP19" s="572" t="s">
        <v>240</v>
      </c>
      <c r="AQ19" s="573"/>
      <c r="AR19" s="573"/>
      <c r="AS19" s="573"/>
      <c r="AT19" s="573"/>
      <c r="AU19" s="573"/>
      <c r="AV19" s="573"/>
      <c r="AW19" s="573"/>
      <c r="AX19" s="573"/>
      <c r="AY19" s="573"/>
      <c r="AZ19" s="573"/>
      <c r="BA19" s="573"/>
      <c r="BB19" s="573"/>
      <c r="BC19" s="574"/>
      <c r="BD19" s="575">
        <v>1917305</v>
      </c>
      <c r="BE19" s="576"/>
      <c r="BF19" s="576"/>
      <c r="BG19" s="576"/>
      <c r="BH19" s="576"/>
      <c r="BI19" s="576"/>
      <c r="BJ19" s="576"/>
      <c r="BK19" s="577"/>
      <c r="BL19" s="578">
        <v>1.3</v>
      </c>
      <c r="BM19" s="678"/>
      <c r="BN19" s="678"/>
      <c r="BO19" s="671"/>
      <c r="BP19" s="581" t="s">
        <v>118</v>
      </c>
      <c r="BQ19" s="576"/>
      <c r="BR19" s="576"/>
      <c r="BS19" s="576"/>
      <c r="BT19" s="576"/>
      <c r="BU19" s="576"/>
      <c r="BV19" s="576"/>
      <c r="BW19" s="679"/>
      <c r="BY19" s="572" t="s">
        <v>241</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242</v>
      </c>
      <c r="C20" s="650"/>
      <c r="D20" s="650"/>
      <c r="E20" s="650"/>
      <c r="F20" s="650"/>
      <c r="G20" s="650"/>
      <c r="H20" s="650"/>
      <c r="I20" s="650"/>
      <c r="J20" s="650"/>
      <c r="K20" s="650"/>
      <c r="L20" s="650"/>
      <c r="M20" s="650"/>
      <c r="N20" s="650"/>
      <c r="O20" s="650"/>
      <c r="P20" s="650"/>
      <c r="Q20" s="574"/>
      <c r="R20" s="575">
        <v>3079031</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243</v>
      </c>
      <c r="AQ20" s="673"/>
      <c r="AR20" s="673"/>
      <c r="AS20" s="673"/>
      <c r="AT20" s="673"/>
      <c r="AU20" s="673"/>
      <c r="AV20" s="673"/>
      <c r="AW20" s="673"/>
      <c r="AX20" s="673"/>
      <c r="AY20" s="673"/>
      <c r="AZ20" s="673"/>
      <c r="BA20" s="673"/>
      <c r="BB20" s="673"/>
      <c r="BC20" s="674"/>
      <c r="BD20" s="575">
        <v>1187477</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244</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245</v>
      </c>
      <c r="C21" s="650"/>
      <c r="D21" s="650"/>
      <c r="E21" s="650"/>
      <c r="F21" s="650"/>
      <c r="G21" s="650"/>
      <c r="H21" s="650"/>
      <c r="I21" s="650"/>
      <c r="J21" s="650"/>
      <c r="K21" s="650"/>
      <c r="L21" s="650"/>
      <c r="M21" s="650"/>
      <c r="N21" s="650"/>
      <c r="O21" s="650"/>
      <c r="P21" s="650"/>
      <c r="Q21" s="574"/>
      <c r="R21" s="575">
        <v>7028</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246</v>
      </c>
      <c r="AQ21" s="673"/>
      <c r="AR21" s="673"/>
      <c r="AS21" s="673"/>
      <c r="AT21" s="673"/>
      <c r="AU21" s="673"/>
      <c r="AV21" s="673"/>
      <c r="AW21" s="673"/>
      <c r="AX21" s="673"/>
      <c r="AY21" s="673"/>
      <c r="AZ21" s="673"/>
      <c r="BA21" s="673"/>
      <c r="BB21" s="673"/>
      <c r="BC21" s="674"/>
      <c r="BD21" s="575">
        <v>108695</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247</v>
      </c>
      <c r="BZ21" s="673"/>
      <c r="CA21" s="673"/>
      <c r="CB21" s="673"/>
      <c r="CC21" s="673"/>
      <c r="CD21" s="673"/>
      <c r="CE21" s="673"/>
      <c r="CF21" s="673"/>
      <c r="CG21" s="673"/>
      <c r="CH21" s="673"/>
      <c r="CI21" s="673"/>
      <c r="CJ21" s="673"/>
      <c r="CK21" s="673"/>
      <c r="CL21" s="674"/>
      <c r="CM21" s="575">
        <v>34828</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34828</v>
      </c>
      <c r="DM21" s="576"/>
      <c r="DN21" s="576"/>
      <c r="DO21" s="576"/>
      <c r="DP21" s="576"/>
      <c r="DQ21" s="576"/>
      <c r="DR21" s="576"/>
      <c r="DS21" s="576"/>
      <c r="DT21" s="576"/>
      <c r="DU21" s="576"/>
      <c r="DV21" s="576"/>
      <c r="DW21" s="576"/>
      <c r="DX21" s="679"/>
    </row>
    <row r="22" spans="2:128" ht="11.25" customHeight="1" x14ac:dyDescent="0.15">
      <c r="B22" s="572" t="s">
        <v>248</v>
      </c>
      <c r="C22" s="650"/>
      <c r="D22" s="650"/>
      <c r="E22" s="650"/>
      <c r="F22" s="650"/>
      <c r="G22" s="650"/>
      <c r="H22" s="650"/>
      <c r="I22" s="650"/>
      <c r="J22" s="650"/>
      <c r="K22" s="650"/>
      <c r="L22" s="650"/>
      <c r="M22" s="650"/>
      <c r="N22" s="650"/>
      <c r="O22" s="650"/>
      <c r="P22" s="650"/>
      <c r="Q22" s="574"/>
      <c r="R22" s="575">
        <v>364316602</v>
      </c>
      <c r="S22" s="669"/>
      <c r="T22" s="669"/>
      <c r="U22" s="669"/>
      <c r="V22" s="669"/>
      <c r="W22" s="669"/>
      <c r="X22" s="669"/>
      <c r="Y22" s="577"/>
      <c r="Z22" s="578">
        <v>53.8</v>
      </c>
      <c r="AA22" s="670"/>
      <c r="AB22" s="670"/>
      <c r="AC22" s="671"/>
      <c r="AD22" s="581">
        <v>328814740</v>
      </c>
      <c r="AE22" s="669"/>
      <c r="AF22" s="669"/>
      <c r="AG22" s="669"/>
      <c r="AH22" s="669"/>
      <c r="AI22" s="669"/>
      <c r="AJ22" s="669"/>
      <c r="AK22" s="577"/>
      <c r="AL22" s="578">
        <v>99.6</v>
      </c>
      <c r="AM22" s="670"/>
      <c r="AN22" s="670"/>
      <c r="AO22" s="672"/>
      <c r="AP22" s="572" t="s">
        <v>249</v>
      </c>
      <c r="AQ22" s="573"/>
      <c r="AR22" s="573"/>
      <c r="AS22" s="573"/>
      <c r="AT22" s="573"/>
      <c r="AU22" s="573"/>
      <c r="AV22" s="573"/>
      <c r="AW22" s="573"/>
      <c r="AX22" s="573"/>
      <c r="AY22" s="573"/>
      <c r="AZ22" s="573"/>
      <c r="BA22" s="573"/>
      <c r="BB22" s="573"/>
      <c r="BC22" s="574"/>
      <c r="BD22" s="575">
        <v>8621024</v>
      </c>
      <c r="BE22" s="576"/>
      <c r="BF22" s="576"/>
      <c r="BG22" s="576"/>
      <c r="BH22" s="576"/>
      <c r="BI22" s="576"/>
      <c r="BJ22" s="576"/>
      <c r="BK22" s="577"/>
      <c r="BL22" s="578">
        <v>5.8</v>
      </c>
      <c r="BM22" s="678"/>
      <c r="BN22" s="678"/>
      <c r="BO22" s="671"/>
      <c r="BP22" s="581" t="s">
        <v>118</v>
      </c>
      <c r="BQ22" s="576"/>
      <c r="BR22" s="576"/>
      <c r="BS22" s="576"/>
      <c r="BT22" s="576"/>
      <c r="BU22" s="576"/>
      <c r="BV22" s="576"/>
      <c r="BW22" s="679"/>
      <c r="BY22" s="572" t="s">
        <v>250</v>
      </c>
      <c r="BZ22" s="673"/>
      <c r="CA22" s="673"/>
      <c r="CB22" s="673"/>
      <c r="CC22" s="673"/>
      <c r="CD22" s="673"/>
      <c r="CE22" s="673"/>
      <c r="CF22" s="673"/>
      <c r="CG22" s="673"/>
      <c r="CH22" s="673"/>
      <c r="CI22" s="673"/>
      <c r="CJ22" s="673"/>
      <c r="CK22" s="673"/>
      <c r="CL22" s="674"/>
      <c r="CM22" s="575">
        <v>422079</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422079</v>
      </c>
      <c r="DM22" s="576"/>
      <c r="DN22" s="576"/>
      <c r="DO22" s="576"/>
      <c r="DP22" s="576"/>
      <c r="DQ22" s="576"/>
      <c r="DR22" s="576"/>
      <c r="DS22" s="576"/>
      <c r="DT22" s="576"/>
      <c r="DU22" s="576"/>
      <c r="DV22" s="576"/>
      <c r="DW22" s="576"/>
      <c r="DX22" s="679"/>
    </row>
    <row r="23" spans="2:128" ht="11.25" customHeight="1" x14ac:dyDescent="0.15">
      <c r="B23" s="572" t="s">
        <v>251</v>
      </c>
      <c r="C23" s="650"/>
      <c r="D23" s="650"/>
      <c r="E23" s="650"/>
      <c r="F23" s="650"/>
      <c r="G23" s="650"/>
      <c r="H23" s="650"/>
      <c r="I23" s="650"/>
      <c r="J23" s="650"/>
      <c r="K23" s="650"/>
      <c r="L23" s="650"/>
      <c r="M23" s="650"/>
      <c r="N23" s="650"/>
      <c r="O23" s="650"/>
      <c r="P23" s="650"/>
      <c r="Q23" s="574"/>
      <c r="R23" s="575">
        <v>285223</v>
      </c>
      <c r="S23" s="669"/>
      <c r="T23" s="669"/>
      <c r="U23" s="669"/>
      <c r="V23" s="669"/>
      <c r="W23" s="669"/>
      <c r="X23" s="669"/>
      <c r="Y23" s="577"/>
      <c r="Z23" s="578">
        <v>0</v>
      </c>
      <c r="AA23" s="670"/>
      <c r="AB23" s="670"/>
      <c r="AC23" s="671"/>
      <c r="AD23" s="581">
        <v>285223</v>
      </c>
      <c r="AE23" s="669"/>
      <c r="AF23" s="669"/>
      <c r="AG23" s="669"/>
      <c r="AH23" s="669"/>
      <c r="AI23" s="669"/>
      <c r="AJ23" s="669"/>
      <c r="AK23" s="577"/>
      <c r="AL23" s="578">
        <v>0.1</v>
      </c>
      <c r="AM23" s="670"/>
      <c r="AN23" s="670"/>
      <c r="AO23" s="672"/>
      <c r="AP23" s="572" t="s">
        <v>252</v>
      </c>
      <c r="AQ23" s="573"/>
      <c r="AR23" s="573"/>
      <c r="AS23" s="573"/>
      <c r="AT23" s="573"/>
      <c r="AU23" s="573"/>
      <c r="AV23" s="573"/>
      <c r="AW23" s="573"/>
      <c r="AX23" s="573"/>
      <c r="AY23" s="573"/>
      <c r="AZ23" s="573"/>
      <c r="BA23" s="573"/>
      <c r="BB23" s="573"/>
      <c r="BC23" s="574"/>
      <c r="BD23" s="575">
        <v>16737050</v>
      </c>
      <c r="BE23" s="576"/>
      <c r="BF23" s="576"/>
      <c r="BG23" s="576"/>
      <c r="BH23" s="576"/>
      <c r="BI23" s="576"/>
      <c r="BJ23" s="576"/>
      <c r="BK23" s="577"/>
      <c r="BL23" s="578">
        <v>11.3</v>
      </c>
      <c r="BM23" s="678"/>
      <c r="BN23" s="678"/>
      <c r="BO23" s="671"/>
      <c r="BP23" s="581" t="s">
        <v>118</v>
      </c>
      <c r="BQ23" s="576"/>
      <c r="BR23" s="576"/>
      <c r="BS23" s="576"/>
      <c r="BT23" s="576"/>
      <c r="BU23" s="576"/>
      <c r="BV23" s="576"/>
      <c r="BW23" s="679"/>
      <c r="BY23" s="572" t="s">
        <v>253</v>
      </c>
      <c r="BZ23" s="673"/>
      <c r="CA23" s="673"/>
      <c r="CB23" s="673"/>
      <c r="CC23" s="673"/>
      <c r="CD23" s="673"/>
      <c r="CE23" s="673"/>
      <c r="CF23" s="673"/>
      <c r="CG23" s="673"/>
      <c r="CH23" s="673"/>
      <c r="CI23" s="673"/>
      <c r="CJ23" s="673"/>
      <c r="CK23" s="673"/>
      <c r="CL23" s="674"/>
      <c r="CM23" s="575">
        <v>508376</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508376</v>
      </c>
      <c r="DM23" s="576"/>
      <c r="DN23" s="576"/>
      <c r="DO23" s="576"/>
      <c r="DP23" s="576"/>
      <c r="DQ23" s="576"/>
      <c r="DR23" s="576"/>
      <c r="DS23" s="576"/>
      <c r="DT23" s="576"/>
      <c r="DU23" s="576"/>
      <c r="DV23" s="576"/>
      <c r="DW23" s="576"/>
      <c r="DX23" s="679"/>
    </row>
    <row r="24" spans="2:128" ht="11.25" customHeight="1" x14ac:dyDescent="0.15">
      <c r="B24" s="572" t="s">
        <v>254</v>
      </c>
      <c r="C24" s="650"/>
      <c r="D24" s="650"/>
      <c r="E24" s="650"/>
      <c r="F24" s="650"/>
      <c r="G24" s="650"/>
      <c r="H24" s="650"/>
      <c r="I24" s="650"/>
      <c r="J24" s="650"/>
      <c r="K24" s="650"/>
      <c r="L24" s="650"/>
      <c r="M24" s="650"/>
      <c r="N24" s="650"/>
      <c r="O24" s="650"/>
      <c r="P24" s="650"/>
      <c r="Q24" s="574"/>
      <c r="R24" s="575">
        <v>4083495</v>
      </c>
      <c r="S24" s="669"/>
      <c r="T24" s="669"/>
      <c r="U24" s="669"/>
      <c r="V24" s="669"/>
      <c r="W24" s="669"/>
      <c r="X24" s="669"/>
      <c r="Y24" s="577"/>
      <c r="Z24" s="578">
        <v>0.6</v>
      </c>
      <c r="AA24" s="670"/>
      <c r="AB24" s="670"/>
      <c r="AC24" s="671"/>
      <c r="AD24" s="581" t="s">
        <v>118</v>
      </c>
      <c r="AE24" s="669"/>
      <c r="AF24" s="669"/>
      <c r="AG24" s="669"/>
      <c r="AH24" s="669"/>
      <c r="AI24" s="669"/>
      <c r="AJ24" s="669"/>
      <c r="AK24" s="577"/>
      <c r="AL24" s="578" t="s">
        <v>118</v>
      </c>
      <c r="AM24" s="670"/>
      <c r="AN24" s="670"/>
      <c r="AO24" s="672"/>
      <c r="AP24" s="572" t="s">
        <v>255</v>
      </c>
      <c r="AQ24" s="573"/>
      <c r="AR24" s="573"/>
      <c r="AS24" s="573"/>
      <c r="AT24" s="573"/>
      <c r="AU24" s="573"/>
      <c r="AV24" s="573"/>
      <c r="AW24" s="573"/>
      <c r="AX24" s="573"/>
      <c r="AY24" s="573"/>
      <c r="AZ24" s="573"/>
      <c r="BA24" s="573"/>
      <c r="BB24" s="573"/>
      <c r="BC24" s="574"/>
      <c r="BD24" s="575">
        <v>2268</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256</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257</v>
      </c>
      <c r="C25" s="650"/>
      <c r="D25" s="650"/>
      <c r="E25" s="650"/>
      <c r="F25" s="650"/>
      <c r="G25" s="650"/>
      <c r="H25" s="650"/>
      <c r="I25" s="650"/>
      <c r="J25" s="650"/>
      <c r="K25" s="650"/>
      <c r="L25" s="650"/>
      <c r="M25" s="650"/>
      <c r="N25" s="650"/>
      <c r="O25" s="650"/>
      <c r="P25" s="650"/>
      <c r="Q25" s="574"/>
      <c r="R25" s="575">
        <v>4464503</v>
      </c>
      <c r="S25" s="669"/>
      <c r="T25" s="669"/>
      <c r="U25" s="669"/>
      <c r="V25" s="669"/>
      <c r="W25" s="669"/>
      <c r="X25" s="669"/>
      <c r="Y25" s="577"/>
      <c r="Z25" s="578">
        <v>0.7</v>
      </c>
      <c r="AA25" s="670"/>
      <c r="AB25" s="670"/>
      <c r="AC25" s="671"/>
      <c r="AD25" s="581">
        <v>857797</v>
      </c>
      <c r="AE25" s="669"/>
      <c r="AF25" s="669"/>
      <c r="AG25" s="669"/>
      <c r="AH25" s="669"/>
      <c r="AI25" s="669"/>
      <c r="AJ25" s="669"/>
      <c r="AK25" s="577"/>
      <c r="AL25" s="578">
        <v>0.3</v>
      </c>
      <c r="AM25" s="670"/>
      <c r="AN25" s="670"/>
      <c r="AO25" s="672"/>
      <c r="AP25" s="572" t="s">
        <v>258</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259</v>
      </c>
      <c r="BZ25" s="673"/>
      <c r="CA25" s="673"/>
      <c r="CB25" s="673"/>
      <c r="CC25" s="673"/>
      <c r="CD25" s="673"/>
      <c r="CE25" s="673"/>
      <c r="CF25" s="673"/>
      <c r="CG25" s="673"/>
      <c r="CH25" s="673"/>
      <c r="CI25" s="673"/>
      <c r="CJ25" s="673"/>
      <c r="CK25" s="673"/>
      <c r="CL25" s="674"/>
      <c r="CM25" s="575">
        <v>27451403</v>
      </c>
      <c r="CN25" s="669"/>
      <c r="CO25" s="669"/>
      <c r="CP25" s="669"/>
      <c r="CQ25" s="669"/>
      <c r="CR25" s="669"/>
      <c r="CS25" s="669"/>
      <c r="CT25" s="577"/>
      <c r="CU25" s="578">
        <v>4.0999999999999996</v>
      </c>
      <c r="CV25" s="678"/>
      <c r="CW25" s="678"/>
      <c r="CX25" s="671"/>
      <c r="CY25" s="581" t="s">
        <v>118</v>
      </c>
      <c r="CZ25" s="576"/>
      <c r="DA25" s="576"/>
      <c r="DB25" s="576"/>
      <c r="DC25" s="576"/>
      <c r="DD25" s="576"/>
      <c r="DE25" s="576"/>
      <c r="DF25" s="576"/>
      <c r="DG25" s="576"/>
      <c r="DH25" s="576"/>
      <c r="DI25" s="576"/>
      <c r="DJ25" s="576"/>
      <c r="DK25" s="577"/>
      <c r="DL25" s="581">
        <v>27451403</v>
      </c>
      <c r="DM25" s="576"/>
      <c r="DN25" s="576"/>
      <c r="DO25" s="576"/>
      <c r="DP25" s="576"/>
      <c r="DQ25" s="576"/>
      <c r="DR25" s="576"/>
      <c r="DS25" s="576"/>
      <c r="DT25" s="576"/>
      <c r="DU25" s="576"/>
      <c r="DV25" s="576"/>
      <c r="DW25" s="576"/>
      <c r="DX25" s="679"/>
    </row>
    <row r="26" spans="2:128" ht="11.25" customHeight="1" x14ac:dyDescent="0.15">
      <c r="B26" s="572" t="s">
        <v>260</v>
      </c>
      <c r="C26" s="650"/>
      <c r="D26" s="650"/>
      <c r="E26" s="650"/>
      <c r="F26" s="650"/>
      <c r="G26" s="650"/>
      <c r="H26" s="650"/>
      <c r="I26" s="650"/>
      <c r="J26" s="650"/>
      <c r="K26" s="650"/>
      <c r="L26" s="650"/>
      <c r="M26" s="650"/>
      <c r="N26" s="650"/>
      <c r="O26" s="650"/>
      <c r="P26" s="650"/>
      <c r="Q26" s="574"/>
      <c r="R26" s="575">
        <v>1648667</v>
      </c>
      <c r="S26" s="669"/>
      <c r="T26" s="669"/>
      <c r="U26" s="669"/>
      <c r="V26" s="669"/>
      <c r="W26" s="669"/>
      <c r="X26" s="669"/>
      <c r="Y26" s="577"/>
      <c r="Z26" s="578">
        <v>0.2</v>
      </c>
      <c r="AA26" s="670"/>
      <c r="AB26" s="670"/>
      <c r="AC26" s="671"/>
      <c r="AD26" s="581">
        <v>19273</v>
      </c>
      <c r="AE26" s="669"/>
      <c r="AF26" s="669"/>
      <c r="AG26" s="669"/>
      <c r="AH26" s="669"/>
      <c r="AI26" s="669"/>
      <c r="AJ26" s="669"/>
      <c r="AK26" s="577"/>
      <c r="AL26" s="578">
        <v>0</v>
      </c>
      <c r="AM26" s="670"/>
      <c r="AN26" s="670"/>
      <c r="AO26" s="672"/>
      <c r="AP26" s="572" t="s">
        <v>261</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262</v>
      </c>
      <c r="BZ26" s="673"/>
      <c r="CA26" s="673"/>
      <c r="CB26" s="673"/>
      <c r="CC26" s="673"/>
      <c r="CD26" s="673"/>
      <c r="CE26" s="673"/>
      <c r="CF26" s="673"/>
      <c r="CG26" s="673"/>
      <c r="CH26" s="673"/>
      <c r="CI26" s="673"/>
      <c r="CJ26" s="673"/>
      <c r="CK26" s="673"/>
      <c r="CL26" s="674"/>
      <c r="CM26" s="575">
        <v>75638</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75638</v>
      </c>
      <c r="DM26" s="576"/>
      <c r="DN26" s="576"/>
      <c r="DO26" s="576"/>
      <c r="DP26" s="576"/>
      <c r="DQ26" s="576"/>
      <c r="DR26" s="576"/>
      <c r="DS26" s="576"/>
      <c r="DT26" s="576"/>
      <c r="DU26" s="576"/>
      <c r="DV26" s="576"/>
      <c r="DW26" s="576"/>
      <c r="DX26" s="679"/>
    </row>
    <row r="27" spans="2:128" ht="11.25" customHeight="1" x14ac:dyDescent="0.15">
      <c r="B27" s="572" t="s">
        <v>263</v>
      </c>
      <c r="C27" s="650"/>
      <c r="D27" s="650"/>
      <c r="E27" s="650"/>
      <c r="F27" s="650"/>
      <c r="G27" s="650"/>
      <c r="H27" s="650"/>
      <c r="I27" s="650"/>
      <c r="J27" s="650"/>
      <c r="K27" s="650"/>
      <c r="L27" s="650"/>
      <c r="M27" s="650"/>
      <c r="N27" s="650"/>
      <c r="O27" s="650"/>
      <c r="P27" s="650"/>
      <c r="Q27" s="574"/>
      <c r="R27" s="575">
        <v>102480473</v>
      </c>
      <c r="S27" s="669"/>
      <c r="T27" s="669"/>
      <c r="U27" s="669"/>
      <c r="V27" s="669"/>
      <c r="W27" s="669"/>
      <c r="X27" s="669"/>
      <c r="Y27" s="577"/>
      <c r="Z27" s="578">
        <v>15.1</v>
      </c>
      <c r="AA27" s="670"/>
      <c r="AB27" s="670"/>
      <c r="AC27" s="671"/>
      <c r="AD27" s="581" t="s">
        <v>118</v>
      </c>
      <c r="AE27" s="669"/>
      <c r="AF27" s="669"/>
      <c r="AG27" s="669"/>
      <c r="AH27" s="669"/>
      <c r="AI27" s="669"/>
      <c r="AJ27" s="669"/>
      <c r="AK27" s="577"/>
      <c r="AL27" s="578" t="s">
        <v>118</v>
      </c>
      <c r="AM27" s="670"/>
      <c r="AN27" s="670"/>
      <c r="AO27" s="672"/>
      <c r="AP27" s="572" t="s">
        <v>264</v>
      </c>
      <c r="AQ27" s="573"/>
      <c r="AR27" s="573"/>
      <c r="AS27" s="573"/>
      <c r="AT27" s="573"/>
      <c r="AU27" s="573"/>
      <c r="AV27" s="573"/>
      <c r="AW27" s="573"/>
      <c r="AX27" s="573"/>
      <c r="AY27" s="573"/>
      <c r="AZ27" s="573"/>
      <c r="BA27" s="573"/>
      <c r="BB27" s="573"/>
      <c r="BC27" s="574"/>
      <c r="BD27" s="575">
        <v>154231</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265</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266</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267</v>
      </c>
      <c r="AQ28" s="573"/>
      <c r="AR28" s="573"/>
      <c r="AS28" s="573"/>
      <c r="AT28" s="573"/>
      <c r="AU28" s="573"/>
      <c r="AV28" s="573"/>
      <c r="AW28" s="573"/>
      <c r="AX28" s="573"/>
      <c r="AY28" s="573"/>
      <c r="AZ28" s="573"/>
      <c r="BA28" s="573"/>
      <c r="BB28" s="573"/>
      <c r="BC28" s="574"/>
      <c r="BD28" s="575">
        <v>3106</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268</v>
      </c>
      <c r="BZ28" s="673"/>
      <c r="CA28" s="673"/>
      <c r="CB28" s="673"/>
      <c r="CC28" s="673"/>
      <c r="CD28" s="673"/>
      <c r="CE28" s="673"/>
      <c r="CF28" s="673"/>
      <c r="CG28" s="673"/>
      <c r="CH28" s="673"/>
      <c r="CI28" s="673"/>
      <c r="CJ28" s="673"/>
      <c r="CK28" s="673"/>
      <c r="CL28" s="674"/>
      <c r="CM28" s="575">
        <v>38136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38136</v>
      </c>
      <c r="DM28" s="576"/>
      <c r="DN28" s="576"/>
      <c r="DO28" s="576"/>
      <c r="DP28" s="576"/>
      <c r="DQ28" s="576"/>
      <c r="DR28" s="576"/>
      <c r="DS28" s="576"/>
      <c r="DT28" s="576"/>
      <c r="DU28" s="576"/>
      <c r="DV28" s="576"/>
      <c r="DW28" s="576"/>
      <c r="DX28" s="679"/>
    </row>
    <row r="29" spans="2:128" ht="11.25" customHeight="1" x14ac:dyDescent="0.15">
      <c r="B29" s="572" t="s">
        <v>269</v>
      </c>
      <c r="C29" s="650"/>
      <c r="D29" s="650"/>
      <c r="E29" s="650"/>
      <c r="F29" s="650"/>
      <c r="G29" s="650"/>
      <c r="H29" s="650"/>
      <c r="I29" s="650"/>
      <c r="J29" s="650"/>
      <c r="K29" s="650"/>
      <c r="L29" s="650"/>
      <c r="M29" s="650"/>
      <c r="N29" s="650"/>
      <c r="O29" s="650"/>
      <c r="P29" s="650"/>
      <c r="Q29" s="574"/>
      <c r="R29" s="575">
        <v>1851299</v>
      </c>
      <c r="S29" s="669"/>
      <c r="T29" s="669"/>
      <c r="U29" s="669"/>
      <c r="V29" s="669"/>
      <c r="W29" s="669"/>
      <c r="X29" s="669"/>
      <c r="Y29" s="577"/>
      <c r="Z29" s="578">
        <v>0.3</v>
      </c>
      <c r="AA29" s="670"/>
      <c r="AB29" s="670"/>
      <c r="AC29" s="671"/>
      <c r="AD29" s="581">
        <v>103830</v>
      </c>
      <c r="AE29" s="669"/>
      <c r="AF29" s="669"/>
      <c r="AG29" s="669"/>
      <c r="AH29" s="669"/>
      <c r="AI29" s="669"/>
      <c r="AJ29" s="669"/>
      <c r="AK29" s="577"/>
      <c r="AL29" s="578">
        <v>0</v>
      </c>
      <c r="AM29" s="670"/>
      <c r="AN29" s="670"/>
      <c r="AO29" s="672"/>
      <c r="AP29" s="572" t="s">
        <v>270</v>
      </c>
      <c r="AQ29" s="573"/>
      <c r="AR29" s="573"/>
      <c r="AS29" s="573"/>
      <c r="AT29" s="573"/>
      <c r="AU29" s="573"/>
      <c r="AV29" s="573"/>
      <c r="AW29" s="573"/>
      <c r="AX29" s="573"/>
      <c r="AY29" s="573"/>
      <c r="AZ29" s="573"/>
      <c r="BA29" s="573"/>
      <c r="BB29" s="573"/>
      <c r="BC29" s="574"/>
      <c r="BD29" s="575">
        <v>3106</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271</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272</v>
      </c>
      <c r="C30" s="650"/>
      <c r="D30" s="650"/>
      <c r="E30" s="650"/>
      <c r="F30" s="650"/>
      <c r="G30" s="650"/>
      <c r="H30" s="650"/>
      <c r="I30" s="650"/>
      <c r="J30" s="650"/>
      <c r="K30" s="650"/>
      <c r="L30" s="650"/>
      <c r="M30" s="650"/>
      <c r="N30" s="650"/>
      <c r="O30" s="650"/>
      <c r="P30" s="650"/>
      <c r="Q30" s="574"/>
      <c r="R30" s="575">
        <v>2800965</v>
      </c>
      <c r="S30" s="669"/>
      <c r="T30" s="669"/>
      <c r="U30" s="669"/>
      <c r="V30" s="669"/>
      <c r="W30" s="669"/>
      <c r="X30" s="669"/>
      <c r="Y30" s="577"/>
      <c r="Z30" s="578">
        <v>0.4</v>
      </c>
      <c r="AA30" s="670"/>
      <c r="AB30" s="670"/>
      <c r="AC30" s="671"/>
      <c r="AD30" s="581" t="s">
        <v>118</v>
      </c>
      <c r="AE30" s="669"/>
      <c r="AF30" s="669"/>
      <c r="AG30" s="669"/>
      <c r="AH30" s="669"/>
      <c r="AI30" s="669"/>
      <c r="AJ30" s="669"/>
      <c r="AK30" s="577"/>
      <c r="AL30" s="578" t="s">
        <v>118</v>
      </c>
      <c r="AM30" s="670"/>
      <c r="AN30" s="670"/>
      <c r="AO30" s="672"/>
      <c r="AP30" s="572" t="s">
        <v>273</v>
      </c>
      <c r="AQ30" s="573"/>
      <c r="AR30" s="573"/>
      <c r="AS30" s="573"/>
      <c r="AT30" s="573"/>
      <c r="AU30" s="573"/>
      <c r="AV30" s="573"/>
      <c r="AW30" s="573"/>
      <c r="AX30" s="573"/>
      <c r="AY30" s="573"/>
      <c r="AZ30" s="573"/>
      <c r="BA30" s="573"/>
      <c r="BB30" s="573"/>
      <c r="BC30" s="574"/>
      <c r="BD30" s="575">
        <v>151125</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274</v>
      </c>
      <c r="BZ30" s="673"/>
      <c r="CA30" s="673"/>
      <c r="CB30" s="673"/>
      <c r="CC30" s="673"/>
      <c r="CD30" s="673"/>
      <c r="CE30" s="673"/>
      <c r="CF30" s="673"/>
      <c r="CG30" s="673"/>
      <c r="CH30" s="673"/>
      <c r="CI30" s="673"/>
      <c r="CJ30" s="673"/>
      <c r="CK30" s="673"/>
      <c r="CL30" s="674"/>
      <c r="CM30" s="575">
        <v>506105</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506105</v>
      </c>
      <c r="DM30" s="576"/>
      <c r="DN30" s="576"/>
      <c r="DO30" s="576"/>
      <c r="DP30" s="576"/>
      <c r="DQ30" s="576"/>
      <c r="DR30" s="576"/>
      <c r="DS30" s="576"/>
      <c r="DT30" s="576"/>
      <c r="DU30" s="576"/>
      <c r="DV30" s="576"/>
      <c r="DW30" s="576"/>
      <c r="DX30" s="679"/>
    </row>
    <row r="31" spans="2:128" ht="11.25" customHeight="1" x14ac:dyDescent="0.15">
      <c r="B31" s="572" t="s">
        <v>275</v>
      </c>
      <c r="C31" s="650"/>
      <c r="D31" s="650"/>
      <c r="E31" s="650"/>
      <c r="F31" s="650"/>
      <c r="G31" s="650"/>
      <c r="H31" s="650"/>
      <c r="I31" s="650"/>
      <c r="J31" s="650"/>
      <c r="K31" s="650"/>
      <c r="L31" s="650"/>
      <c r="M31" s="650"/>
      <c r="N31" s="650"/>
      <c r="O31" s="650"/>
      <c r="P31" s="650"/>
      <c r="Q31" s="574"/>
      <c r="R31" s="575">
        <v>6808922</v>
      </c>
      <c r="S31" s="669"/>
      <c r="T31" s="669"/>
      <c r="U31" s="669"/>
      <c r="V31" s="669"/>
      <c r="W31" s="669"/>
      <c r="X31" s="669"/>
      <c r="Y31" s="577"/>
      <c r="Z31" s="578">
        <v>1</v>
      </c>
      <c r="AA31" s="670"/>
      <c r="AB31" s="670"/>
      <c r="AC31" s="671"/>
      <c r="AD31" s="581" t="s">
        <v>118</v>
      </c>
      <c r="AE31" s="669"/>
      <c r="AF31" s="669"/>
      <c r="AG31" s="669"/>
      <c r="AH31" s="669"/>
      <c r="AI31" s="669"/>
      <c r="AJ31" s="669"/>
      <c r="AK31" s="577"/>
      <c r="AL31" s="578" t="s">
        <v>118</v>
      </c>
      <c r="AM31" s="670"/>
      <c r="AN31" s="670"/>
      <c r="AO31" s="672"/>
      <c r="AP31" s="572" t="s">
        <v>276</v>
      </c>
      <c r="AQ31" s="573"/>
      <c r="AR31" s="573"/>
      <c r="AS31" s="573"/>
      <c r="AT31" s="573"/>
      <c r="AU31" s="573"/>
      <c r="AV31" s="573"/>
      <c r="AW31" s="573"/>
      <c r="AX31" s="573"/>
      <c r="AY31" s="573"/>
      <c r="AZ31" s="573"/>
      <c r="BA31" s="573"/>
      <c r="BB31" s="573"/>
      <c r="BC31" s="574"/>
      <c r="BD31" s="575">
        <v>57347</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277</v>
      </c>
      <c r="BZ31" s="673"/>
      <c r="CA31" s="673"/>
      <c r="CB31" s="673"/>
      <c r="CC31" s="673"/>
      <c r="CD31" s="673"/>
      <c r="CE31" s="673"/>
      <c r="CF31" s="673"/>
      <c r="CG31" s="673"/>
      <c r="CH31" s="673"/>
      <c r="CI31" s="673"/>
      <c r="CJ31" s="673"/>
      <c r="CK31" s="673"/>
      <c r="CL31" s="674"/>
      <c r="CM31" s="575">
        <v>1991430</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1991430</v>
      </c>
      <c r="DM31" s="576"/>
      <c r="DN31" s="576"/>
      <c r="DO31" s="576"/>
      <c r="DP31" s="576"/>
      <c r="DQ31" s="576"/>
      <c r="DR31" s="576"/>
      <c r="DS31" s="576"/>
      <c r="DT31" s="576"/>
      <c r="DU31" s="576"/>
      <c r="DV31" s="576"/>
      <c r="DW31" s="576"/>
      <c r="DX31" s="679"/>
    </row>
    <row r="32" spans="2:128" ht="11.25" customHeight="1" x14ac:dyDescent="0.15">
      <c r="B32" s="572" t="s">
        <v>278</v>
      </c>
      <c r="C32" s="650"/>
      <c r="D32" s="650"/>
      <c r="E32" s="650"/>
      <c r="F32" s="650"/>
      <c r="G32" s="650"/>
      <c r="H32" s="650"/>
      <c r="I32" s="650"/>
      <c r="J32" s="650"/>
      <c r="K32" s="650"/>
      <c r="L32" s="650"/>
      <c r="M32" s="650"/>
      <c r="N32" s="650"/>
      <c r="O32" s="650"/>
      <c r="P32" s="650"/>
      <c r="Q32" s="574"/>
      <c r="R32" s="575">
        <v>14323526</v>
      </c>
      <c r="S32" s="669"/>
      <c r="T32" s="669"/>
      <c r="U32" s="669"/>
      <c r="V32" s="669"/>
      <c r="W32" s="669"/>
      <c r="X32" s="669"/>
      <c r="Y32" s="577"/>
      <c r="Z32" s="578">
        <v>2.1</v>
      </c>
      <c r="AA32" s="670"/>
      <c r="AB32" s="670"/>
      <c r="AC32" s="671"/>
      <c r="AD32" s="581" t="s">
        <v>118</v>
      </c>
      <c r="AE32" s="669"/>
      <c r="AF32" s="669"/>
      <c r="AG32" s="669"/>
      <c r="AH32" s="669"/>
      <c r="AI32" s="669"/>
      <c r="AJ32" s="669"/>
      <c r="AK32" s="577"/>
      <c r="AL32" s="578" t="s">
        <v>118</v>
      </c>
      <c r="AM32" s="670"/>
      <c r="AN32" s="670"/>
      <c r="AO32" s="672"/>
      <c r="AP32" s="572" t="s">
        <v>153</v>
      </c>
      <c r="AQ32" s="573"/>
      <c r="AR32" s="573"/>
      <c r="AS32" s="573"/>
      <c r="AT32" s="573"/>
      <c r="AU32" s="573"/>
      <c r="AV32" s="573"/>
      <c r="AW32" s="573"/>
      <c r="AX32" s="573"/>
      <c r="AY32" s="573"/>
      <c r="AZ32" s="573"/>
      <c r="BA32" s="573"/>
      <c r="BB32" s="573"/>
      <c r="BC32" s="574"/>
      <c r="BD32" s="575">
        <v>148478513</v>
      </c>
      <c r="BE32" s="576"/>
      <c r="BF32" s="576"/>
      <c r="BG32" s="576"/>
      <c r="BH32" s="576"/>
      <c r="BI32" s="576"/>
      <c r="BJ32" s="576"/>
      <c r="BK32" s="577"/>
      <c r="BL32" s="578">
        <v>100</v>
      </c>
      <c r="BM32" s="678"/>
      <c r="BN32" s="678"/>
      <c r="BO32" s="671"/>
      <c r="BP32" s="581">
        <v>1236683</v>
      </c>
      <c r="BQ32" s="576"/>
      <c r="BR32" s="576"/>
      <c r="BS32" s="576"/>
      <c r="BT32" s="576"/>
      <c r="BU32" s="576"/>
      <c r="BV32" s="576"/>
      <c r="BW32" s="679"/>
      <c r="BY32" s="572" t="s">
        <v>279</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280</v>
      </c>
      <c r="C33" s="650"/>
      <c r="D33" s="650"/>
      <c r="E33" s="650"/>
      <c r="F33" s="650"/>
      <c r="G33" s="650"/>
      <c r="H33" s="650"/>
      <c r="I33" s="650"/>
      <c r="J33" s="650"/>
      <c r="K33" s="650"/>
      <c r="L33" s="650"/>
      <c r="M33" s="650"/>
      <c r="N33" s="650"/>
      <c r="O33" s="650"/>
      <c r="P33" s="650"/>
      <c r="Q33" s="574"/>
      <c r="R33" s="575">
        <v>106937429</v>
      </c>
      <c r="S33" s="669"/>
      <c r="T33" s="669"/>
      <c r="U33" s="669"/>
      <c r="V33" s="669"/>
      <c r="W33" s="669"/>
      <c r="X33" s="669"/>
      <c r="Y33" s="577"/>
      <c r="Z33" s="578">
        <v>15.8</v>
      </c>
      <c r="AA33" s="670"/>
      <c r="AB33" s="670"/>
      <c r="AC33" s="671"/>
      <c r="AD33" s="581">
        <v>634</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281</v>
      </c>
      <c r="BZ33" s="588"/>
      <c r="CA33" s="588"/>
      <c r="CB33" s="588"/>
      <c r="CC33" s="588"/>
      <c r="CD33" s="588"/>
      <c r="CE33" s="588"/>
      <c r="CF33" s="588"/>
      <c r="CG33" s="588"/>
      <c r="CH33" s="588"/>
      <c r="CI33" s="588"/>
      <c r="CJ33" s="588"/>
      <c r="CK33" s="588"/>
      <c r="CL33" s="589"/>
      <c r="CM33" s="590">
        <v>664557243</v>
      </c>
      <c r="CN33" s="591"/>
      <c r="CO33" s="591"/>
      <c r="CP33" s="591"/>
      <c r="CQ33" s="591"/>
      <c r="CR33" s="591"/>
      <c r="CS33" s="591"/>
      <c r="CT33" s="592"/>
      <c r="CU33" s="593">
        <v>100</v>
      </c>
      <c r="CV33" s="665"/>
      <c r="CW33" s="665"/>
      <c r="CX33" s="666"/>
      <c r="CY33" s="581">
        <v>125010291</v>
      </c>
      <c r="CZ33" s="576"/>
      <c r="DA33" s="576"/>
      <c r="DB33" s="576"/>
      <c r="DC33" s="576"/>
      <c r="DD33" s="576"/>
      <c r="DE33" s="576"/>
      <c r="DF33" s="576"/>
      <c r="DG33" s="576"/>
      <c r="DH33" s="576"/>
      <c r="DI33" s="576"/>
      <c r="DJ33" s="576"/>
      <c r="DK33" s="577"/>
      <c r="DL33" s="581">
        <v>389563727</v>
      </c>
      <c r="DM33" s="576"/>
      <c r="DN33" s="576"/>
      <c r="DO33" s="576"/>
      <c r="DP33" s="576"/>
      <c r="DQ33" s="576"/>
      <c r="DR33" s="576"/>
      <c r="DS33" s="576"/>
      <c r="DT33" s="576"/>
      <c r="DU33" s="576"/>
      <c r="DV33" s="576"/>
      <c r="DW33" s="576"/>
      <c r="DX33" s="679"/>
    </row>
    <row r="34" spans="2:128" ht="11.25" customHeight="1" x14ac:dyDescent="0.15">
      <c r="B34" s="572" t="s">
        <v>282</v>
      </c>
      <c r="C34" s="650"/>
      <c r="D34" s="650"/>
      <c r="E34" s="650"/>
      <c r="F34" s="650"/>
      <c r="G34" s="650"/>
      <c r="H34" s="650"/>
      <c r="I34" s="650"/>
      <c r="J34" s="650"/>
      <c r="K34" s="650"/>
      <c r="L34" s="650"/>
      <c r="M34" s="650"/>
      <c r="N34" s="650"/>
      <c r="O34" s="650"/>
      <c r="P34" s="650"/>
      <c r="Q34" s="574"/>
      <c r="R34" s="575">
        <v>66810489</v>
      </c>
      <c r="S34" s="669"/>
      <c r="T34" s="669"/>
      <c r="U34" s="669"/>
      <c r="V34" s="669"/>
      <c r="W34" s="669"/>
      <c r="X34" s="669"/>
      <c r="Y34" s="577"/>
      <c r="Z34" s="578">
        <v>9.9</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283</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284</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191</v>
      </c>
      <c r="BZ35" s="648"/>
      <c r="CA35" s="648"/>
      <c r="CB35" s="648"/>
      <c r="CC35" s="648"/>
      <c r="CD35" s="648"/>
      <c r="CE35" s="648"/>
      <c r="CF35" s="648"/>
      <c r="CG35" s="648"/>
      <c r="CH35" s="648"/>
      <c r="CI35" s="648"/>
      <c r="CJ35" s="648"/>
      <c r="CK35" s="648"/>
      <c r="CL35" s="649"/>
      <c r="CM35" s="647" t="s">
        <v>285</v>
      </c>
      <c r="CN35" s="648"/>
      <c r="CO35" s="648"/>
      <c r="CP35" s="648"/>
      <c r="CQ35" s="648"/>
      <c r="CR35" s="648"/>
      <c r="CS35" s="648"/>
      <c r="CT35" s="649"/>
      <c r="CU35" s="647" t="s">
        <v>286</v>
      </c>
      <c r="CV35" s="648"/>
      <c r="CW35" s="648"/>
      <c r="CX35" s="649"/>
      <c r="CY35" s="647" t="s">
        <v>287</v>
      </c>
      <c r="CZ35" s="648"/>
      <c r="DA35" s="648"/>
      <c r="DB35" s="648"/>
      <c r="DC35" s="648"/>
      <c r="DD35" s="648"/>
      <c r="DE35" s="648"/>
      <c r="DF35" s="649"/>
      <c r="DG35" s="675" t="s">
        <v>288</v>
      </c>
      <c r="DH35" s="676"/>
      <c r="DI35" s="676"/>
      <c r="DJ35" s="676"/>
      <c r="DK35" s="676"/>
      <c r="DL35" s="676"/>
      <c r="DM35" s="676"/>
      <c r="DN35" s="676"/>
      <c r="DO35" s="676"/>
      <c r="DP35" s="676"/>
      <c r="DQ35" s="677"/>
      <c r="DR35" s="647" t="s">
        <v>289</v>
      </c>
      <c r="DS35" s="648"/>
      <c r="DT35" s="648"/>
      <c r="DU35" s="648"/>
      <c r="DV35" s="648"/>
      <c r="DW35" s="648"/>
      <c r="DX35" s="649"/>
    </row>
    <row r="36" spans="2:128" ht="11.25" customHeight="1" x14ac:dyDescent="0.15">
      <c r="B36" s="572" t="s">
        <v>290</v>
      </c>
      <c r="C36" s="650"/>
      <c r="D36" s="650"/>
      <c r="E36" s="650"/>
      <c r="F36" s="650"/>
      <c r="G36" s="650"/>
      <c r="H36" s="650"/>
      <c r="I36" s="650"/>
      <c r="J36" s="650"/>
      <c r="K36" s="650"/>
      <c r="L36" s="650"/>
      <c r="M36" s="650"/>
      <c r="N36" s="650"/>
      <c r="O36" s="650"/>
      <c r="P36" s="650"/>
      <c r="Q36" s="574"/>
      <c r="R36" s="575">
        <v>2054689</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291</v>
      </c>
      <c r="BZ36" s="642"/>
      <c r="CA36" s="642"/>
      <c r="CB36" s="642"/>
      <c r="CC36" s="642"/>
      <c r="CD36" s="642"/>
      <c r="CE36" s="642"/>
      <c r="CF36" s="642"/>
      <c r="CG36" s="642"/>
      <c r="CH36" s="642"/>
      <c r="CI36" s="642"/>
      <c r="CJ36" s="642"/>
      <c r="CK36" s="642"/>
      <c r="CL36" s="643"/>
      <c r="CM36" s="663">
        <v>236122653</v>
      </c>
      <c r="CN36" s="658"/>
      <c r="CO36" s="658"/>
      <c r="CP36" s="658"/>
      <c r="CQ36" s="658"/>
      <c r="CR36" s="658"/>
      <c r="CS36" s="658"/>
      <c r="CT36" s="659"/>
      <c r="CU36" s="660">
        <v>35.5</v>
      </c>
      <c r="CV36" s="661"/>
      <c r="CW36" s="661"/>
      <c r="CX36" s="664"/>
      <c r="CY36" s="657">
        <v>209728169</v>
      </c>
      <c r="CZ36" s="658"/>
      <c r="DA36" s="658"/>
      <c r="DB36" s="658"/>
      <c r="DC36" s="658"/>
      <c r="DD36" s="658"/>
      <c r="DE36" s="658"/>
      <c r="DF36" s="659"/>
      <c r="DG36" s="657">
        <v>206993395</v>
      </c>
      <c r="DH36" s="658"/>
      <c r="DI36" s="658"/>
      <c r="DJ36" s="658"/>
      <c r="DK36" s="658"/>
      <c r="DL36" s="658"/>
      <c r="DM36" s="658"/>
      <c r="DN36" s="658"/>
      <c r="DO36" s="658"/>
      <c r="DP36" s="658"/>
      <c r="DQ36" s="659"/>
      <c r="DR36" s="660">
        <v>62.3</v>
      </c>
      <c r="DS36" s="661"/>
      <c r="DT36" s="661"/>
      <c r="DU36" s="661"/>
      <c r="DV36" s="661"/>
      <c r="DW36" s="661"/>
      <c r="DX36" s="662"/>
    </row>
    <row r="37" spans="2:128" ht="11.25" customHeight="1" x14ac:dyDescent="0.15">
      <c r="B37" s="587" t="s">
        <v>292</v>
      </c>
      <c r="C37" s="588"/>
      <c r="D37" s="588"/>
      <c r="E37" s="588"/>
      <c r="F37" s="588"/>
      <c r="G37" s="588"/>
      <c r="H37" s="588"/>
      <c r="I37" s="588"/>
      <c r="J37" s="588"/>
      <c r="K37" s="588"/>
      <c r="L37" s="588"/>
      <c r="M37" s="588"/>
      <c r="N37" s="588"/>
      <c r="O37" s="588"/>
      <c r="P37" s="588"/>
      <c r="Q37" s="589"/>
      <c r="R37" s="590">
        <v>676811593</v>
      </c>
      <c r="S37" s="591"/>
      <c r="T37" s="591"/>
      <c r="U37" s="591"/>
      <c r="V37" s="591"/>
      <c r="W37" s="591"/>
      <c r="X37" s="591"/>
      <c r="Y37" s="592"/>
      <c r="Z37" s="593">
        <v>100</v>
      </c>
      <c r="AA37" s="665"/>
      <c r="AB37" s="665"/>
      <c r="AC37" s="666"/>
      <c r="AD37" s="596">
        <v>330081497</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293</v>
      </c>
      <c r="BZ37" s="573"/>
      <c r="CA37" s="573"/>
      <c r="CB37" s="573"/>
      <c r="CC37" s="573"/>
      <c r="CD37" s="573"/>
      <c r="CE37" s="573"/>
      <c r="CF37" s="573"/>
      <c r="CG37" s="573"/>
      <c r="CH37" s="573"/>
      <c r="CI37" s="573"/>
      <c r="CJ37" s="573"/>
      <c r="CK37" s="573"/>
      <c r="CL37" s="574"/>
      <c r="CM37" s="575">
        <v>138063458</v>
      </c>
      <c r="CN37" s="582"/>
      <c r="CO37" s="582"/>
      <c r="CP37" s="582"/>
      <c r="CQ37" s="582"/>
      <c r="CR37" s="582"/>
      <c r="CS37" s="582"/>
      <c r="CT37" s="583"/>
      <c r="CU37" s="578">
        <v>20.8</v>
      </c>
      <c r="CV37" s="579"/>
      <c r="CW37" s="579"/>
      <c r="CX37" s="580"/>
      <c r="CY37" s="581">
        <v>118516249</v>
      </c>
      <c r="CZ37" s="582"/>
      <c r="DA37" s="582"/>
      <c r="DB37" s="582"/>
      <c r="DC37" s="582"/>
      <c r="DD37" s="582"/>
      <c r="DE37" s="582"/>
      <c r="DF37" s="583"/>
      <c r="DG37" s="581">
        <v>115991097</v>
      </c>
      <c r="DH37" s="582"/>
      <c r="DI37" s="582"/>
      <c r="DJ37" s="582"/>
      <c r="DK37" s="582"/>
      <c r="DL37" s="582"/>
      <c r="DM37" s="582"/>
      <c r="DN37" s="582"/>
      <c r="DO37" s="582"/>
      <c r="DP37" s="582"/>
      <c r="DQ37" s="583"/>
      <c r="DR37" s="578">
        <v>34.9</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294</v>
      </c>
      <c r="BZ38" s="573"/>
      <c r="CA38" s="573"/>
      <c r="CB38" s="573"/>
      <c r="CC38" s="573"/>
      <c r="CD38" s="573"/>
      <c r="CE38" s="573"/>
      <c r="CF38" s="573"/>
      <c r="CG38" s="573"/>
      <c r="CH38" s="573"/>
      <c r="CI38" s="573"/>
      <c r="CJ38" s="573"/>
      <c r="CK38" s="573"/>
      <c r="CL38" s="574"/>
      <c r="CM38" s="575">
        <v>103135636</v>
      </c>
      <c r="CN38" s="576"/>
      <c r="CO38" s="576"/>
      <c r="CP38" s="576"/>
      <c r="CQ38" s="576"/>
      <c r="CR38" s="576"/>
      <c r="CS38" s="576"/>
      <c r="CT38" s="577"/>
      <c r="CU38" s="578">
        <v>15.5</v>
      </c>
      <c r="CV38" s="579"/>
      <c r="CW38" s="579"/>
      <c r="CX38" s="580"/>
      <c r="CY38" s="581">
        <v>85169033</v>
      </c>
      <c r="CZ38" s="582"/>
      <c r="DA38" s="582"/>
      <c r="DB38" s="582"/>
      <c r="DC38" s="582"/>
      <c r="DD38" s="582"/>
      <c r="DE38" s="582"/>
      <c r="DF38" s="583"/>
      <c r="DG38" s="581">
        <v>85144517</v>
      </c>
      <c r="DH38" s="582"/>
      <c r="DI38" s="582"/>
      <c r="DJ38" s="582"/>
      <c r="DK38" s="582"/>
      <c r="DL38" s="582"/>
      <c r="DM38" s="582"/>
      <c r="DN38" s="582"/>
      <c r="DO38" s="582"/>
      <c r="DP38" s="582"/>
      <c r="DQ38" s="583"/>
      <c r="DR38" s="578">
        <v>25.6</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295</v>
      </c>
      <c r="BZ39" s="573"/>
      <c r="CA39" s="573"/>
      <c r="CB39" s="573"/>
      <c r="CC39" s="573"/>
      <c r="CD39" s="573"/>
      <c r="CE39" s="573"/>
      <c r="CF39" s="573"/>
      <c r="CG39" s="573"/>
      <c r="CH39" s="573"/>
      <c r="CI39" s="573"/>
      <c r="CJ39" s="573"/>
      <c r="CK39" s="573"/>
      <c r="CL39" s="574"/>
      <c r="CM39" s="575">
        <v>8851081</v>
      </c>
      <c r="CN39" s="582"/>
      <c r="CO39" s="582"/>
      <c r="CP39" s="582"/>
      <c r="CQ39" s="582"/>
      <c r="CR39" s="582"/>
      <c r="CS39" s="582"/>
      <c r="CT39" s="583"/>
      <c r="CU39" s="578">
        <v>1.3</v>
      </c>
      <c r="CV39" s="579"/>
      <c r="CW39" s="579"/>
      <c r="CX39" s="580"/>
      <c r="CY39" s="581">
        <v>4266133</v>
      </c>
      <c r="CZ39" s="582"/>
      <c r="DA39" s="582"/>
      <c r="DB39" s="582"/>
      <c r="DC39" s="582"/>
      <c r="DD39" s="582"/>
      <c r="DE39" s="582"/>
      <c r="DF39" s="583"/>
      <c r="DG39" s="581">
        <v>4056511</v>
      </c>
      <c r="DH39" s="582"/>
      <c r="DI39" s="582"/>
      <c r="DJ39" s="582"/>
      <c r="DK39" s="582"/>
      <c r="DL39" s="582"/>
      <c r="DM39" s="582"/>
      <c r="DN39" s="582"/>
      <c r="DO39" s="582"/>
      <c r="DP39" s="582"/>
      <c r="DQ39" s="583"/>
      <c r="DR39" s="578">
        <v>1.2</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296</v>
      </c>
      <c r="AQ40" s="648"/>
      <c r="AR40" s="648"/>
      <c r="AS40" s="648"/>
      <c r="AT40" s="648"/>
      <c r="AU40" s="648"/>
      <c r="AV40" s="648"/>
      <c r="AW40" s="648"/>
      <c r="AX40" s="648"/>
      <c r="AY40" s="648"/>
      <c r="AZ40" s="648"/>
      <c r="BA40" s="648"/>
      <c r="BB40" s="648"/>
      <c r="BC40" s="649"/>
      <c r="BD40" s="647" t="s">
        <v>297</v>
      </c>
      <c r="BE40" s="648"/>
      <c r="BF40" s="648"/>
      <c r="BG40" s="648"/>
      <c r="BH40" s="648"/>
      <c r="BI40" s="648"/>
      <c r="BJ40" s="648"/>
      <c r="BK40" s="648"/>
      <c r="BL40" s="648"/>
      <c r="BM40" s="649"/>
      <c r="BN40" s="647" t="s">
        <v>298</v>
      </c>
      <c r="BO40" s="648"/>
      <c r="BP40" s="648"/>
      <c r="BQ40" s="648"/>
      <c r="BR40" s="648"/>
      <c r="BS40" s="648"/>
      <c r="BT40" s="648"/>
      <c r="BU40" s="648"/>
      <c r="BV40" s="648"/>
      <c r="BW40" s="649"/>
      <c r="BY40" s="572" t="s">
        <v>299</v>
      </c>
      <c r="BZ40" s="573"/>
      <c r="CA40" s="573"/>
      <c r="CB40" s="573"/>
      <c r="CC40" s="573"/>
      <c r="CD40" s="573"/>
      <c r="CE40" s="573"/>
      <c r="CF40" s="573"/>
      <c r="CG40" s="573"/>
      <c r="CH40" s="573"/>
      <c r="CI40" s="573"/>
      <c r="CJ40" s="573"/>
      <c r="CK40" s="573"/>
      <c r="CL40" s="574"/>
      <c r="CM40" s="575">
        <v>89208114</v>
      </c>
      <c r="CN40" s="576"/>
      <c r="CO40" s="576"/>
      <c r="CP40" s="576"/>
      <c r="CQ40" s="576"/>
      <c r="CR40" s="576"/>
      <c r="CS40" s="576"/>
      <c r="CT40" s="577"/>
      <c r="CU40" s="578">
        <v>13.4</v>
      </c>
      <c r="CV40" s="579"/>
      <c r="CW40" s="579"/>
      <c r="CX40" s="580"/>
      <c r="CY40" s="581">
        <v>86945787</v>
      </c>
      <c r="CZ40" s="582"/>
      <c r="DA40" s="582"/>
      <c r="DB40" s="582"/>
      <c r="DC40" s="582"/>
      <c r="DD40" s="582"/>
      <c r="DE40" s="582"/>
      <c r="DF40" s="583"/>
      <c r="DG40" s="581">
        <v>86945787</v>
      </c>
      <c r="DH40" s="582"/>
      <c r="DI40" s="582"/>
      <c r="DJ40" s="582"/>
      <c r="DK40" s="582"/>
      <c r="DL40" s="582"/>
      <c r="DM40" s="582"/>
      <c r="DN40" s="582"/>
      <c r="DO40" s="582"/>
      <c r="DP40" s="582"/>
      <c r="DQ40" s="583"/>
      <c r="DR40" s="578">
        <v>26.2</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300</v>
      </c>
      <c r="AQ41" s="633"/>
      <c r="AR41" s="633"/>
      <c r="AS41" s="633"/>
      <c r="AT41" s="638" t="s">
        <v>301</v>
      </c>
      <c r="AU41" s="215"/>
      <c r="AV41" s="215"/>
      <c r="AW41" s="215"/>
      <c r="AX41" s="641" t="s">
        <v>153</v>
      </c>
      <c r="AY41" s="642"/>
      <c r="AZ41" s="642"/>
      <c r="BA41" s="642"/>
      <c r="BB41" s="642"/>
      <c r="BC41" s="643"/>
      <c r="BD41" s="644">
        <v>99.7</v>
      </c>
      <c r="BE41" s="645"/>
      <c r="BF41" s="645"/>
      <c r="BG41" s="645"/>
      <c r="BH41" s="645"/>
      <c r="BI41" s="645">
        <v>99.1</v>
      </c>
      <c r="BJ41" s="645"/>
      <c r="BK41" s="645"/>
      <c r="BL41" s="645"/>
      <c r="BM41" s="646"/>
      <c r="BN41" s="644">
        <v>99.7</v>
      </c>
      <c r="BO41" s="645"/>
      <c r="BP41" s="645"/>
      <c r="BQ41" s="645"/>
      <c r="BR41" s="645"/>
      <c r="BS41" s="645">
        <v>99.1</v>
      </c>
      <c r="BT41" s="645"/>
      <c r="BU41" s="645"/>
      <c r="BV41" s="645"/>
      <c r="BW41" s="646"/>
      <c r="BY41" s="605" t="s">
        <v>302</v>
      </c>
      <c r="BZ41" s="606"/>
      <c r="CA41" s="572" t="s">
        <v>67</v>
      </c>
      <c r="CB41" s="573"/>
      <c r="CC41" s="573"/>
      <c r="CD41" s="573"/>
      <c r="CE41" s="573"/>
      <c r="CF41" s="573"/>
      <c r="CG41" s="573"/>
      <c r="CH41" s="573"/>
      <c r="CI41" s="573"/>
      <c r="CJ41" s="573"/>
      <c r="CK41" s="573"/>
      <c r="CL41" s="574"/>
      <c r="CM41" s="575">
        <v>89206182</v>
      </c>
      <c r="CN41" s="582"/>
      <c r="CO41" s="582"/>
      <c r="CP41" s="582"/>
      <c r="CQ41" s="582"/>
      <c r="CR41" s="582"/>
      <c r="CS41" s="582"/>
      <c r="CT41" s="583"/>
      <c r="CU41" s="578">
        <v>13.4</v>
      </c>
      <c r="CV41" s="579"/>
      <c r="CW41" s="579"/>
      <c r="CX41" s="580"/>
      <c r="CY41" s="581">
        <v>86943855</v>
      </c>
      <c r="CZ41" s="582"/>
      <c r="DA41" s="582"/>
      <c r="DB41" s="582"/>
      <c r="DC41" s="582"/>
      <c r="DD41" s="582"/>
      <c r="DE41" s="582"/>
      <c r="DF41" s="583"/>
      <c r="DG41" s="581">
        <v>86943855</v>
      </c>
      <c r="DH41" s="582"/>
      <c r="DI41" s="582"/>
      <c r="DJ41" s="582"/>
      <c r="DK41" s="582"/>
      <c r="DL41" s="582"/>
      <c r="DM41" s="582"/>
      <c r="DN41" s="582"/>
      <c r="DO41" s="582"/>
      <c r="DP41" s="582"/>
      <c r="DQ41" s="583"/>
      <c r="DR41" s="578">
        <v>26.2</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303</v>
      </c>
      <c r="AX42" s="572" t="s">
        <v>304</v>
      </c>
      <c r="AY42" s="650"/>
      <c r="AZ42" s="650"/>
      <c r="BA42" s="650"/>
      <c r="BB42" s="650"/>
      <c r="BC42" s="574"/>
      <c r="BD42" s="651">
        <v>99.3</v>
      </c>
      <c r="BE42" s="652"/>
      <c r="BF42" s="652"/>
      <c r="BG42" s="652"/>
      <c r="BH42" s="652"/>
      <c r="BI42" s="653">
        <v>97.5</v>
      </c>
      <c r="BJ42" s="653"/>
      <c r="BK42" s="653"/>
      <c r="BL42" s="653"/>
      <c r="BM42" s="654"/>
      <c r="BN42" s="651">
        <v>99.3</v>
      </c>
      <c r="BO42" s="652"/>
      <c r="BP42" s="652"/>
      <c r="BQ42" s="652"/>
      <c r="BR42" s="652"/>
      <c r="BS42" s="653">
        <v>97.5</v>
      </c>
      <c r="BT42" s="653"/>
      <c r="BU42" s="653"/>
      <c r="BV42" s="653"/>
      <c r="BW42" s="654"/>
      <c r="BY42" s="607"/>
      <c r="BZ42" s="608"/>
      <c r="CA42" s="572" t="s">
        <v>305</v>
      </c>
      <c r="CB42" s="573"/>
      <c r="CC42" s="573"/>
      <c r="CD42" s="573"/>
      <c r="CE42" s="573"/>
      <c r="CF42" s="573"/>
      <c r="CG42" s="573"/>
      <c r="CH42" s="573"/>
      <c r="CI42" s="573"/>
      <c r="CJ42" s="573"/>
      <c r="CK42" s="573"/>
      <c r="CL42" s="574"/>
      <c r="CM42" s="575">
        <v>84225328</v>
      </c>
      <c r="CN42" s="576"/>
      <c r="CO42" s="576"/>
      <c r="CP42" s="576"/>
      <c r="CQ42" s="576"/>
      <c r="CR42" s="576"/>
      <c r="CS42" s="576"/>
      <c r="CT42" s="577"/>
      <c r="CU42" s="578">
        <v>12.7</v>
      </c>
      <c r="CV42" s="579"/>
      <c r="CW42" s="579"/>
      <c r="CX42" s="580"/>
      <c r="CY42" s="581">
        <v>81978789</v>
      </c>
      <c r="CZ42" s="582"/>
      <c r="DA42" s="582"/>
      <c r="DB42" s="582"/>
      <c r="DC42" s="582"/>
      <c r="DD42" s="582"/>
      <c r="DE42" s="582"/>
      <c r="DF42" s="583"/>
      <c r="DG42" s="581">
        <v>81978789</v>
      </c>
      <c r="DH42" s="582"/>
      <c r="DI42" s="582"/>
      <c r="DJ42" s="582"/>
      <c r="DK42" s="582"/>
      <c r="DL42" s="582"/>
      <c r="DM42" s="582"/>
      <c r="DN42" s="582"/>
      <c r="DO42" s="582"/>
      <c r="DP42" s="582"/>
      <c r="DQ42" s="583"/>
      <c r="DR42" s="578">
        <v>24.7</v>
      </c>
      <c r="DS42" s="579"/>
      <c r="DT42" s="579"/>
      <c r="DU42" s="579"/>
      <c r="DV42" s="579"/>
      <c r="DW42" s="579"/>
      <c r="DX42" s="611"/>
    </row>
    <row r="43" spans="2:128" ht="11.25" customHeight="1" x14ac:dyDescent="0.15">
      <c r="AP43" s="636"/>
      <c r="AQ43" s="637"/>
      <c r="AR43" s="637"/>
      <c r="AS43" s="637"/>
      <c r="AT43" s="640"/>
      <c r="AU43" s="221"/>
      <c r="AV43" s="221"/>
      <c r="AW43" s="221"/>
      <c r="AX43" s="587" t="s">
        <v>306</v>
      </c>
      <c r="AY43" s="588"/>
      <c r="AZ43" s="588"/>
      <c r="BA43" s="588"/>
      <c r="BB43" s="588"/>
      <c r="BC43" s="589"/>
      <c r="BD43" s="629">
        <v>99.9</v>
      </c>
      <c r="BE43" s="630"/>
      <c r="BF43" s="630"/>
      <c r="BG43" s="630"/>
      <c r="BH43" s="630"/>
      <c r="BI43" s="630">
        <v>99.8</v>
      </c>
      <c r="BJ43" s="630"/>
      <c r="BK43" s="630"/>
      <c r="BL43" s="630"/>
      <c r="BM43" s="631"/>
      <c r="BN43" s="629">
        <v>99.9</v>
      </c>
      <c r="BO43" s="630"/>
      <c r="BP43" s="630"/>
      <c r="BQ43" s="630"/>
      <c r="BR43" s="630"/>
      <c r="BS43" s="630">
        <v>99.8</v>
      </c>
      <c r="BT43" s="630"/>
      <c r="BU43" s="630"/>
      <c r="BV43" s="630"/>
      <c r="BW43" s="631"/>
      <c r="BY43" s="607"/>
      <c r="BZ43" s="608"/>
      <c r="CA43" s="572" t="s">
        <v>307</v>
      </c>
      <c r="CB43" s="573"/>
      <c r="CC43" s="573"/>
      <c r="CD43" s="573"/>
      <c r="CE43" s="573"/>
      <c r="CF43" s="573"/>
      <c r="CG43" s="573"/>
      <c r="CH43" s="573"/>
      <c r="CI43" s="573"/>
      <c r="CJ43" s="573"/>
      <c r="CK43" s="573"/>
      <c r="CL43" s="574"/>
      <c r="CM43" s="575">
        <v>4980854</v>
      </c>
      <c r="CN43" s="582"/>
      <c r="CO43" s="582"/>
      <c r="CP43" s="582"/>
      <c r="CQ43" s="582"/>
      <c r="CR43" s="582"/>
      <c r="CS43" s="582"/>
      <c r="CT43" s="583"/>
      <c r="CU43" s="578">
        <v>0.7</v>
      </c>
      <c r="CV43" s="579"/>
      <c r="CW43" s="579"/>
      <c r="CX43" s="580"/>
      <c r="CY43" s="581">
        <v>4965066</v>
      </c>
      <c r="CZ43" s="582"/>
      <c r="DA43" s="582"/>
      <c r="DB43" s="582"/>
      <c r="DC43" s="582"/>
      <c r="DD43" s="582"/>
      <c r="DE43" s="582"/>
      <c r="DF43" s="583"/>
      <c r="DG43" s="581">
        <v>4965066</v>
      </c>
      <c r="DH43" s="582"/>
      <c r="DI43" s="582"/>
      <c r="DJ43" s="582"/>
      <c r="DK43" s="582"/>
      <c r="DL43" s="582"/>
      <c r="DM43" s="582"/>
      <c r="DN43" s="582"/>
      <c r="DO43" s="582"/>
      <c r="DP43" s="582"/>
      <c r="DQ43" s="583"/>
      <c r="DR43" s="578">
        <v>1.5</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308</v>
      </c>
      <c r="AQ44" s="614"/>
      <c r="AR44" s="614"/>
      <c r="AS44" s="614"/>
      <c r="AT44" s="614"/>
      <c r="AU44" s="614"/>
      <c r="AV44" s="614"/>
      <c r="AW44" s="615"/>
      <c r="AX44" s="616" t="s">
        <v>309</v>
      </c>
      <c r="AY44" s="617"/>
      <c r="AZ44" s="617"/>
      <c r="BA44" s="617"/>
      <c r="BB44" s="617"/>
      <c r="BC44" s="618"/>
      <c r="BD44" s="619">
        <v>534195</v>
      </c>
      <c r="BE44" s="620"/>
      <c r="BF44" s="620"/>
      <c r="BG44" s="620"/>
      <c r="BH44" s="620"/>
      <c r="BI44" s="620"/>
      <c r="BJ44" s="620"/>
      <c r="BK44" s="620"/>
      <c r="BL44" s="620"/>
      <c r="BM44" s="621"/>
      <c r="BN44" s="619">
        <v>2658572</v>
      </c>
      <c r="BO44" s="620"/>
      <c r="BP44" s="620"/>
      <c r="BQ44" s="620"/>
      <c r="BR44" s="620"/>
      <c r="BS44" s="620"/>
      <c r="BT44" s="620"/>
      <c r="BU44" s="620"/>
      <c r="BV44" s="620"/>
      <c r="BW44" s="621"/>
      <c r="BY44" s="609"/>
      <c r="BZ44" s="610"/>
      <c r="CA44" s="572" t="s">
        <v>310</v>
      </c>
      <c r="CB44" s="573"/>
      <c r="CC44" s="573"/>
      <c r="CD44" s="573"/>
      <c r="CE44" s="573"/>
      <c r="CF44" s="573"/>
      <c r="CG44" s="573"/>
      <c r="CH44" s="573"/>
      <c r="CI44" s="573"/>
      <c r="CJ44" s="573"/>
      <c r="CK44" s="573"/>
      <c r="CL44" s="574"/>
      <c r="CM44" s="575">
        <v>1932</v>
      </c>
      <c r="CN44" s="576"/>
      <c r="CO44" s="576"/>
      <c r="CP44" s="576"/>
      <c r="CQ44" s="576"/>
      <c r="CR44" s="576"/>
      <c r="CS44" s="576"/>
      <c r="CT44" s="577"/>
      <c r="CU44" s="578">
        <v>0</v>
      </c>
      <c r="CV44" s="579"/>
      <c r="CW44" s="579"/>
      <c r="CX44" s="580"/>
      <c r="CY44" s="581">
        <v>1932</v>
      </c>
      <c r="CZ44" s="582"/>
      <c r="DA44" s="582"/>
      <c r="DB44" s="582"/>
      <c r="DC44" s="582"/>
      <c r="DD44" s="582"/>
      <c r="DE44" s="582"/>
      <c r="DF44" s="583"/>
      <c r="DG44" s="581">
        <v>1932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311</v>
      </c>
      <c r="AQ45" s="623"/>
      <c r="AR45" s="623"/>
      <c r="AS45" s="623"/>
      <c r="AT45" s="623"/>
      <c r="AU45" s="623"/>
      <c r="AV45" s="623"/>
      <c r="AW45" s="624"/>
      <c r="AX45" s="625" t="s">
        <v>312</v>
      </c>
      <c r="AY45" s="625"/>
      <c r="AZ45" s="625"/>
      <c r="BA45" s="625"/>
      <c r="BB45" s="625"/>
      <c r="BC45" s="625"/>
      <c r="BD45" s="626">
        <v>534195</v>
      </c>
      <c r="BE45" s="627"/>
      <c r="BF45" s="627"/>
      <c r="BG45" s="627"/>
      <c r="BH45" s="627"/>
      <c r="BI45" s="627"/>
      <c r="BJ45" s="627"/>
      <c r="BK45" s="627"/>
      <c r="BL45" s="627"/>
      <c r="BM45" s="628"/>
      <c r="BN45" s="626">
        <v>2658572</v>
      </c>
      <c r="BO45" s="627"/>
      <c r="BP45" s="627"/>
      <c r="BQ45" s="627"/>
      <c r="BR45" s="627"/>
      <c r="BS45" s="627"/>
      <c r="BT45" s="627"/>
      <c r="BU45" s="627"/>
      <c r="BV45" s="627"/>
      <c r="BW45" s="628"/>
      <c r="BY45" s="572" t="s">
        <v>313</v>
      </c>
      <c r="BZ45" s="573"/>
      <c r="CA45" s="573"/>
      <c r="CB45" s="573"/>
      <c r="CC45" s="573"/>
      <c r="CD45" s="573"/>
      <c r="CE45" s="573"/>
      <c r="CF45" s="573"/>
      <c r="CG45" s="573"/>
      <c r="CH45" s="573"/>
      <c r="CI45" s="573"/>
      <c r="CJ45" s="573"/>
      <c r="CK45" s="573"/>
      <c r="CL45" s="574"/>
      <c r="CM45" s="575">
        <v>296309869</v>
      </c>
      <c r="CN45" s="582"/>
      <c r="CO45" s="582"/>
      <c r="CP45" s="582"/>
      <c r="CQ45" s="582"/>
      <c r="CR45" s="582"/>
      <c r="CS45" s="582"/>
      <c r="CT45" s="583"/>
      <c r="CU45" s="578">
        <v>44.6</v>
      </c>
      <c r="CV45" s="579"/>
      <c r="CW45" s="579"/>
      <c r="CX45" s="580"/>
      <c r="CY45" s="581">
        <v>166252249</v>
      </c>
      <c r="CZ45" s="582"/>
      <c r="DA45" s="582"/>
      <c r="DB45" s="582"/>
      <c r="DC45" s="582"/>
      <c r="DD45" s="582"/>
      <c r="DE45" s="582"/>
      <c r="DF45" s="583"/>
      <c r="DG45" s="581">
        <v>99997851</v>
      </c>
      <c r="DH45" s="582"/>
      <c r="DI45" s="582"/>
      <c r="DJ45" s="582"/>
      <c r="DK45" s="582"/>
      <c r="DL45" s="582"/>
      <c r="DM45" s="582"/>
      <c r="DN45" s="582"/>
      <c r="DO45" s="582"/>
      <c r="DP45" s="582"/>
      <c r="DQ45" s="583"/>
      <c r="DR45" s="578">
        <v>30.1</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314</v>
      </c>
      <c r="BZ46" s="573"/>
      <c r="CA46" s="573"/>
      <c r="CB46" s="573"/>
      <c r="CC46" s="573"/>
      <c r="CD46" s="573"/>
      <c r="CE46" s="573"/>
      <c r="CF46" s="573"/>
      <c r="CG46" s="573"/>
      <c r="CH46" s="573"/>
      <c r="CI46" s="573"/>
      <c r="CJ46" s="573"/>
      <c r="CK46" s="573"/>
      <c r="CL46" s="574"/>
      <c r="CM46" s="575">
        <v>24372207</v>
      </c>
      <c r="CN46" s="576"/>
      <c r="CO46" s="576"/>
      <c r="CP46" s="576"/>
      <c r="CQ46" s="576"/>
      <c r="CR46" s="576"/>
      <c r="CS46" s="576"/>
      <c r="CT46" s="577"/>
      <c r="CU46" s="578">
        <v>3.7</v>
      </c>
      <c r="CV46" s="579"/>
      <c r="CW46" s="579"/>
      <c r="CX46" s="580"/>
      <c r="CY46" s="581">
        <v>17284220</v>
      </c>
      <c r="CZ46" s="582"/>
      <c r="DA46" s="582"/>
      <c r="DB46" s="582"/>
      <c r="DC46" s="582"/>
      <c r="DD46" s="582"/>
      <c r="DE46" s="582"/>
      <c r="DF46" s="583"/>
      <c r="DG46" s="581">
        <v>10698193</v>
      </c>
      <c r="DH46" s="582"/>
      <c r="DI46" s="582"/>
      <c r="DJ46" s="582"/>
      <c r="DK46" s="582"/>
      <c r="DL46" s="582"/>
      <c r="DM46" s="582"/>
      <c r="DN46" s="582"/>
      <c r="DO46" s="582"/>
      <c r="DP46" s="582"/>
      <c r="DQ46" s="583"/>
      <c r="DR46" s="578">
        <v>3.2</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315</v>
      </c>
      <c r="BZ47" s="573"/>
      <c r="CA47" s="573"/>
      <c r="CB47" s="573"/>
      <c r="CC47" s="573"/>
      <c r="CD47" s="573"/>
      <c r="CE47" s="573"/>
      <c r="CF47" s="573"/>
      <c r="CG47" s="573"/>
      <c r="CH47" s="573"/>
      <c r="CI47" s="573"/>
      <c r="CJ47" s="573"/>
      <c r="CK47" s="573"/>
      <c r="CL47" s="574"/>
      <c r="CM47" s="575">
        <v>10172268</v>
      </c>
      <c r="CN47" s="582"/>
      <c r="CO47" s="582"/>
      <c r="CP47" s="582"/>
      <c r="CQ47" s="582"/>
      <c r="CR47" s="582"/>
      <c r="CS47" s="582"/>
      <c r="CT47" s="583"/>
      <c r="CU47" s="578">
        <v>1.5</v>
      </c>
      <c r="CV47" s="579"/>
      <c r="CW47" s="579"/>
      <c r="CX47" s="580"/>
      <c r="CY47" s="581">
        <v>7474684</v>
      </c>
      <c r="CZ47" s="582"/>
      <c r="DA47" s="582"/>
      <c r="DB47" s="582"/>
      <c r="DC47" s="582"/>
      <c r="DD47" s="582"/>
      <c r="DE47" s="582"/>
      <c r="DF47" s="583"/>
      <c r="DG47" s="581">
        <v>7003670</v>
      </c>
      <c r="DH47" s="582"/>
      <c r="DI47" s="582"/>
      <c r="DJ47" s="582"/>
      <c r="DK47" s="582"/>
      <c r="DL47" s="582"/>
      <c r="DM47" s="582"/>
      <c r="DN47" s="582"/>
      <c r="DO47" s="582"/>
      <c r="DP47" s="582"/>
      <c r="DQ47" s="583"/>
      <c r="DR47" s="578">
        <v>2.1</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316</v>
      </c>
      <c r="BZ48" s="573"/>
      <c r="CA48" s="573"/>
      <c r="CB48" s="573"/>
      <c r="CC48" s="573"/>
      <c r="CD48" s="573"/>
      <c r="CE48" s="573"/>
      <c r="CF48" s="573"/>
      <c r="CG48" s="573"/>
      <c r="CH48" s="573"/>
      <c r="CI48" s="573"/>
      <c r="CJ48" s="573"/>
      <c r="CK48" s="573"/>
      <c r="CL48" s="574"/>
      <c r="CM48" s="575">
        <v>150764943</v>
      </c>
      <c r="CN48" s="576"/>
      <c r="CO48" s="576"/>
      <c r="CP48" s="576"/>
      <c r="CQ48" s="576"/>
      <c r="CR48" s="576"/>
      <c r="CS48" s="576"/>
      <c r="CT48" s="577"/>
      <c r="CU48" s="578">
        <v>22.7</v>
      </c>
      <c r="CV48" s="579"/>
      <c r="CW48" s="579"/>
      <c r="CX48" s="580"/>
      <c r="CY48" s="581">
        <v>129208795</v>
      </c>
      <c r="CZ48" s="582"/>
      <c r="DA48" s="582"/>
      <c r="DB48" s="582"/>
      <c r="DC48" s="582"/>
      <c r="DD48" s="582"/>
      <c r="DE48" s="582"/>
      <c r="DF48" s="583"/>
      <c r="DG48" s="581">
        <v>76027114</v>
      </c>
      <c r="DH48" s="582"/>
      <c r="DI48" s="582"/>
      <c r="DJ48" s="582"/>
      <c r="DK48" s="582"/>
      <c r="DL48" s="582"/>
      <c r="DM48" s="582"/>
      <c r="DN48" s="582"/>
      <c r="DO48" s="582"/>
      <c r="DP48" s="582"/>
      <c r="DQ48" s="583"/>
      <c r="DR48" s="578">
        <v>22.9</v>
      </c>
      <c r="DS48" s="579"/>
      <c r="DT48" s="579"/>
      <c r="DU48" s="579"/>
      <c r="DV48" s="579"/>
      <c r="DW48" s="579"/>
      <c r="DX48" s="611"/>
    </row>
    <row r="49" spans="2:128" ht="11.25" customHeight="1" x14ac:dyDescent="0.15">
      <c r="B49" s="209" t="s">
        <v>317</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318</v>
      </c>
      <c r="BZ49" s="573"/>
      <c r="CA49" s="573"/>
      <c r="CB49" s="573"/>
      <c r="CC49" s="573"/>
      <c r="CD49" s="573"/>
      <c r="CE49" s="573"/>
      <c r="CF49" s="573"/>
      <c r="CG49" s="573"/>
      <c r="CH49" s="573"/>
      <c r="CI49" s="573"/>
      <c r="CJ49" s="573"/>
      <c r="CK49" s="573"/>
      <c r="CL49" s="574"/>
      <c r="CM49" s="575">
        <v>6233238</v>
      </c>
      <c r="CN49" s="582"/>
      <c r="CO49" s="582"/>
      <c r="CP49" s="582"/>
      <c r="CQ49" s="582"/>
      <c r="CR49" s="582"/>
      <c r="CS49" s="582"/>
      <c r="CT49" s="583"/>
      <c r="CU49" s="578">
        <v>0.9</v>
      </c>
      <c r="CV49" s="579"/>
      <c r="CW49" s="579"/>
      <c r="CX49" s="580"/>
      <c r="CY49" s="581">
        <v>6233238</v>
      </c>
      <c r="CZ49" s="582"/>
      <c r="DA49" s="582"/>
      <c r="DB49" s="582"/>
      <c r="DC49" s="582"/>
      <c r="DD49" s="582"/>
      <c r="DE49" s="582"/>
      <c r="DF49" s="583"/>
      <c r="DG49" s="581">
        <v>5832978</v>
      </c>
      <c r="DH49" s="582"/>
      <c r="DI49" s="582"/>
      <c r="DJ49" s="582"/>
      <c r="DK49" s="582"/>
      <c r="DL49" s="582"/>
      <c r="DM49" s="582"/>
      <c r="DN49" s="582"/>
      <c r="DO49" s="582"/>
      <c r="DP49" s="582"/>
      <c r="DQ49" s="583"/>
      <c r="DR49" s="578">
        <v>1.8</v>
      </c>
      <c r="DS49" s="579"/>
      <c r="DT49" s="579"/>
      <c r="DU49" s="579"/>
      <c r="DV49" s="579"/>
      <c r="DW49" s="579"/>
      <c r="DX49" s="611"/>
    </row>
    <row r="50" spans="2:128" ht="11.25" customHeight="1" x14ac:dyDescent="0.15">
      <c r="B50" s="612" t="s">
        <v>319</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320</v>
      </c>
      <c r="BZ50" s="573"/>
      <c r="CA50" s="573"/>
      <c r="CB50" s="573"/>
      <c r="CC50" s="573"/>
      <c r="CD50" s="573"/>
      <c r="CE50" s="573"/>
      <c r="CF50" s="573"/>
      <c r="CG50" s="573"/>
      <c r="CH50" s="573"/>
      <c r="CI50" s="573"/>
      <c r="CJ50" s="573"/>
      <c r="CK50" s="573"/>
      <c r="CL50" s="574"/>
      <c r="CM50" s="575">
        <v>7594940</v>
      </c>
      <c r="CN50" s="576"/>
      <c r="CO50" s="576"/>
      <c r="CP50" s="576"/>
      <c r="CQ50" s="576"/>
      <c r="CR50" s="576"/>
      <c r="CS50" s="576"/>
      <c r="CT50" s="577"/>
      <c r="CU50" s="578">
        <v>1.1000000000000001</v>
      </c>
      <c r="CV50" s="579"/>
      <c r="CW50" s="579"/>
      <c r="CX50" s="580"/>
      <c r="CY50" s="581">
        <v>5487634</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322</v>
      </c>
      <c r="BZ51" s="573"/>
      <c r="CA51" s="573"/>
      <c r="CB51" s="573"/>
      <c r="CC51" s="573"/>
      <c r="CD51" s="573"/>
      <c r="CE51" s="573"/>
      <c r="CF51" s="573"/>
      <c r="CG51" s="573"/>
      <c r="CH51" s="573"/>
      <c r="CI51" s="573"/>
      <c r="CJ51" s="573"/>
      <c r="CK51" s="573"/>
      <c r="CL51" s="574"/>
      <c r="CM51" s="575">
        <v>6249</v>
      </c>
      <c r="CN51" s="582"/>
      <c r="CO51" s="582"/>
      <c r="CP51" s="582"/>
      <c r="CQ51" s="582"/>
      <c r="CR51" s="582"/>
      <c r="CS51" s="582"/>
      <c r="CT51" s="583"/>
      <c r="CU51" s="578">
        <v>0</v>
      </c>
      <c r="CV51" s="579"/>
      <c r="CW51" s="579"/>
      <c r="CX51" s="580"/>
      <c r="CY51" s="581">
        <v>5249</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323</v>
      </c>
      <c r="BZ52" s="573"/>
      <c r="CA52" s="573"/>
      <c r="CB52" s="573"/>
      <c r="CC52" s="573"/>
      <c r="CD52" s="573"/>
      <c r="CE52" s="573"/>
      <c r="CF52" s="573"/>
      <c r="CG52" s="573"/>
      <c r="CH52" s="573"/>
      <c r="CI52" s="573"/>
      <c r="CJ52" s="573"/>
      <c r="CK52" s="573"/>
      <c r="CL52" s="574"/>
      <c r="CM52" s="575">
        <v>97166024</v>
      </c>
      <c r="CN52" s="576"/>
      <c r="CO52" s="576"/>
      <c r="CP52" s="576"/>
      <c r="CQ52" s="576"/>
      <c r="CR52" s="576"/>
      <c r="CS52" s="576"/>
      <c r="CT52" s="577"/>
      <c r="CU52" s="578">
        <v>14.6</v>
      </c>
      <c r="CV52" s="579"/>
      <c r="CW52" s="579"/>
      <c r="CX52" s="580"/>
      <c r="CY52" s="581">
        <v>558429</v>
      </c>
      <c r="CZ52" s="582"/>
      <c r="DA52" s="582"/>
      <c r="DB52" s="582"/>
      <c r="DC52" s="582"/>
      <c r="DD52" s="582"/>
      <c r="DE52" s="582"/>
      <c r="DF52" s="583"/>
      <c r="DG52" s="581">
        <v>435896</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324</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325</v>
      </c>
      <c r="BZ54" s="573"/>
      <c r="CA54" s="573"/>
      <c r="CB54" s="573"/>
      <c r="CC54" s="573"/>
      <c r="CD54" s="573"/>
      <c r="CE54" s="573"/>
      <c r="CF54" s="573"/>
      <c r="CG54" s="573"/>
      <c r="CH54" s="573"/>
      <c r="CI54" s="573"/>
      <c r="CJ54" s="573"/>
      <c r="CK54" s="573"/>
      <c r="CL54" s="574"/>
      <c r="CM54" s="575">
        <v>132124721</v>
      </c>
      <c r="CN54" s="576"/>
      <c r="CO54" s="576"/>
      <c r="CP54" s="576"/>
      <c r="CQ54" s="576"/>
      <c r="CR54" s="576"/>
      <c r="CS54" s="576"/>
      <c r="CT54" s="577"/>
      <c r="CU54" s="578">
        <v>19.899999999999999</v>
      </c>
      <c r="CV54" s="579"/>
      <c r="CW54" s="579"/>
      <c r="CX54" s="580"/>
      <c r="CY54" s="581">
        <v>13583309</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326</v>
      </c>
      <c r="BZ55" s="573"/>
      <c r="CA55" s="573"/>
      <c r="CB55" s="573"/>
      <c r="CC55" s="573"/>
      <c r="CD55" s="573"/>
      <c r="CE55" s="573"/>
      <c r="CF55" s="573"/>
      <c r="CG55" s="573"/>
      <c r="CH55" s="573"/>
      <c r="CI55" s="573"/>
      <c r="CJ55" s="573"/>
      <c r="CK55" s="573"/>
      <c r="CL55" s="574"/>
      <c r="CM55" s="575">
        <v>3288495</v>
      </c>
      <c r="CN55" s="576"/>
      <c r="CO55" s="576"/>
      <c r="CP55" s="576"/>
      <c r="CQ55" s="576"/>
      <c r="CR55" s="576"/>
      <c r="CS55" s="576"/>
      <c r="CT55" s="577"/>
      <c r="CU55" s="578">
        <v>0.5</v>
      </c>
      <c r="CV55" s="579"/>
      <c r="CW55" s="579"/>
      <c r="CX55" s="580"/>
      <c r="CY55" s="581">
        <v>1038244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302</v>
      </c>
      <c r="BZ56" s="606"/>
      <c r="CA56" s="572" t="s">
        <v>327</v>
      </c>
      <c r="CB56" s="573"/>
      <c r="CC56" s="573"/>
      <c r="CD56" s="573"/>
      <c r="CE56" s="573"/>
      <c r="CF56" s="573"/>
      <c r="CG56" s="573"/>
      <c r="CH56" s="573"/>
      <c r="CI56" s="573"/>
      <c r="CJ56" s="573"/>
      <c r="CK56" s="573"/>
      <c r="CL56" s="574"/>
      <c r="CM56" s="575">
        <v>125010291</v>
      </c>
      <c r="CN56" s="576"/>
      <c r="CO56" s="576"/>
      <c r="CP56" s="576"/>
      <c r="CQ56" s="576"/>
      <c r="CR56" s="576"/>
      <c r="CS56" s="576"/>
      <c r="CT56" s="577"/>
      <c r="CU56" s="578">
        <v>18.8</v>
      </c>
      <c r="CV56" s="579"/>
      <c r="CW56" s="579"/>
      <c r="CX56" s="580"/>
      <c r="CY56" s="581">
        <v>13464896</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328</v>
      </c>
      <c r="CB57" s="573"/>
      <c r="CC57" s="573"/>
      <c r="CD57" s="573"/>
      <c r="CE57" s="573"/>
      <c r="CF57" s="573"/>
      <c r="CG57" s="573"/>
      <c r="CH57" s="573"/>
      <c r="CI57" s="573"/>
      <c r="CJ57" s="573"/>
      <c r="CK57" s="573"/>
      <c r="CL57" s="574"/>
      <c r="CM57" s="575">
        <v>79273365</v>
      </c>
      <c r="CN57" s="576"/>
      <c r="CO57" s="576"/>
      <c r="CP57" s="576"/>
      <c r="CQ57" s="576"/>
      <c r="CR57" s="576"/>
      <c r="CS57" s="576"/>
      <c r="CT57" s="577"/>
      <c r="CU57" s="578">
        <v>11.9</v>
      </c>
      <c r="CV57" s="579"/>
      <c r="CW57" s="579"/>
      <c r="CX57" s="580"/>
      <c r="CY57" s="581">
        <v>1664024</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329</v>
      </c>
      <c r="CB58" s="573"/>
      <c r="CC58" s="573"/>
      <c r="CD58" s="573"/>
      <c r="CE58" s="573"/>
      <c r="CF58" s="573"/>
      <c r="CG58" s="573"/>
      <c r="CH58" s="573"/>
      <c r="CI58" s="573"/>
      <c r="CJ58" s="573"/>
      <c r="CK58" s="573"/>
      <c r="CL58" s="574"/>
      <c r="CM58" s="575">
        <v>31361446</v>
      </c>
      <c r="CN58" s="576"/>
      <c r="CO58" s="576"/>
      <c r="CP58" s="576"/>
      <c r="CQ58" s="576"/>
      <c r="CR58" s="576"/>
      <c r="CS58" s="576"/>
      <c r="CT58" s="577"/>
      <c r="CU58" s="578">
        <v>4.7</v>
      </c>
      <c r="CV58" s="579"/>
      <c r="CW58" s="579"/>
      <c r="CX58" s="580"/>
      <c r="CY58" s="581">
        <v>10701419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330</v>
      </c>
      <c r="CB59" s="573"/>
      <c r="CC59" s="573"/>
      <c r="CD59" s="573"/>
      <c r="CE59" s="573"/>
      <c r="CF59" s="573"/>
      <c r="CG59" s="573"/>
      <c r="CH59" s="573"/>
      <c r="CI59" s="573"/>
      <c r="CJ59" s="573"/>
      <c r="CK59" s="573"/>
      <c r="CL59" s="574"/>
      <c r="CM59" s="575">
        <v>7114430</v>
      </c>
      <c r="CN59" s="576"/>
      <c r="CO59" s="576"/>
      <c r="CP59" s="576"/>
      <c r="CQ59" s="576"/>
      <c r="CR59" s="576"/>
      <c r="CS59" s="576"/>
      <c r="CT59" s="577"/>
      <c r="CU59" s="578">
        <v>1.1000000000000001</v>
      </c>
      <c r="CV59" s="579"/>
      <c r="CW59" s="579"/>
      <c r="CX59" s="580"/>
      <c r="CY59" s="581">
        <v>118413</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331</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332</v>
      </c>
      <c r="BZ61" s="588"/>
      <c r="CA61" s="588"/>
      <c r="CB61" s="588"/>
      <c r="CC61" s="588"/>
      <c r="CD61" s="588"/>
      <c r="CE61" s="588"/>
      <c r="CF61" s="588"/>
      <c r="CG61" s="588"/>
      <c r="CH61" s="588"/>
      <c r="CI61" s="588"/>
      <c r="CJ61" s="588"/>
      <c r="CK61" s="588"/>
      <c r="CL61" s="589"/>
      <c r="CM61" s="590">
        <v>664557243</v>
      </c>
      <c r="CN61" s="591"/>
      <c r="CO61" s="591"/>
      <c r="CP61" s="591"/>
      <c r="CQ61" s="591"/>
      <c r="CR61" s="591"/>
      <c r="CS61" s="591"/>
      <c r="CT61" s="592"/>
      <c r="CU61" s="593">
        <v>100</v>
      </c>
      <c r="CV61" s="594"/>
      <c r="CW61" s="594"/>
      <c r="CX61" s="595"/>
      <c r="CY61" s="596">
        <v>389563727</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mbzmqIQLToaxrbBIfHx0xgR+MJxf3IxenyKw/FdogQ4kkfE+4DC5iZjdyKKVsG0k86v787Kxww1Nxq91vvsEEQ==" saltValue="xdwXpLJUmHm0hTqDNNFT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15" sqref="CH15:CL15"/>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333</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334</v>
      </c>
      <c r="DK2" s="1077"/>
      <c r="DL2" s="1077"/>
      <c r="DM2" s="1077"/>
      <c r="DN2" s="1077"/>
      <c r="DO2" s="1078"/>
      <c r="DP2" s="227"/>
      <c r="DQ2" s="1076" t="s">
        <v>335</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338</v>
      </c>
      <c r="B5" s="966"/>
      <c r="C5" s="966"/>
      <c r="D5" s="966"/>
      <c r="E5" s="966"/>
      <c r="F5" s="966"/>
      <c r="G5" s="966"/>
      <c r="H5" s="966"/>
      <c r="I5" s="966"/>
      <c r="J5" s="966"/>
      <c r="K5" s="966"/>
      <c r="L5" s="966"/>
      <c r="M5" s="966"/>
      <c r="N5" s="966"/>
      <c r="O5" s="966"/>
      <c r="P5" s="967"/>
      <c r="Q5" s="971" t="s">
        <v>339</v>
      </c>
      <c r="R5" s="972"/>
      <c r="S5" s="972"/>
      <c r="T5" s="972"/>
      <c r="U5" s="973"/>
      <c r="V5" s="971" t="s">
        <v>340</v>
      </c>
      <c r="W5" s="972"/>
      <c r="X5" s="972"/>
      <c r="Y5" s="972"/>
      <c r="Z5" s="973"/>
      <c r="AA5" s="971" t="s">
        <v>341</v>
      </c>
      <c r="AB5" s="972"/>
      <c r="AC5" s="972"/>
      <c r="AD5" s="972"/>
      <c r="AE5" s="972"/>
      <c r="AF5" s="1079" t="s">
        <v>342</v>
      </c>
      <c r="AG5" s="972"/>
      <c r="AH5" s="972"/>
      <c r="AI5" s="972"/>
      <c r="AJ5" s="985"/>
      <c r="AK5" s="972" t="s">
        <v>343</v>
      </c>
      <c r="AL5" s="972"/>
      <c r="AM5" s="972"/>
      <c r="AN5" s="972"/>
      <c r="AO5" s="973"/>
      <c r="AP5" s="971" t="s">
        <v>344</v>
      </c>
      <c r="AQ5" s="972"/>
      <c r="AR5" s="972"/>
      <c r="AS5" s="972"/>
      <c r="AT5" s="973"/>
      <c r="AU5" s="971" t="s">
        <v>345</v>
      </c>
      <c r="AV5" s="972"/>
      <c r="AW5" s="972"/>
      <c r="AX5" s="972"/>
      <c r="AY5" s="985"/>
      <c r="AZ5" s="231"/>
      <c r="BA5" s="231"/>
      <c r="BB5" s="231"/>
      <c r="BC5" s="231"/>
      <c r="BD5" s="231"/>
      <c r="BE5" s="232"/>
      <c r="BF5" s="232"/>
      <c r="BG5" s="232"/>
      <c r="BH5" s="232"/>
      <c r="BI5" s="232"/>
      <c r="BJ5" s="232"/>
      <c r="BK5" s="232"/>
      <c r="BL5" s="232"/>
      <c r="BM5" s="232"/>
      <c r="BN5" s="232"/>
      <c r="BO5" s="232"/>
      <c r="BP5" s="232"/>
      <c r="BQ5" s="965" t="s">
        <v>346</v>
      </c>
      <c r="BR5" s="966"/>
      <c r="BS5" s="966"/>
      <c r="BT5" s="966"/>
      <c r="BU5" s="966"/>
      <c r="BV5" s="966"/>
      <c r="BW5" s="966"/>
      <c r="BX5" s="966"/>
      <c r="BY5" s="966"/>
      <c r="BZ5" s="966"/>
      <c r="CA5" s="966"/>
      <c r="CB5" s="966"/>
      <c r="CC5" s="966"/>
      <c r="CD5" s="966"/>
      <c r="CE5" s="966"/>
      <c r="CF5" s="966"/>
      <c r="CG5" s="967"/>
      <c r="CH5" s="971" t="s">
        <v>347</v>
      </c>
      <c r="CI5" s="972"/>
      <c r="CJ5" s="972"/>
      <c r="CK5" s="972"/>
      <c r="CL5" s="973"/>
      <c r="CM5" s="971" t="s">
        <v>348</v>
      </c>
      <c r="CN5" s="972"/>
      <c r="CO5" s="972"/>
      <c r="CP5" s="972"/>
      <c r="CQ5" s="973"/>
      <c r="CR5" s="971" t="s">
        <v>349</v>
      </c>
      <c r="CS5" s="972"/>
      <c r="CT5" s="972"/>
      <c r="CU5" s="972"/>
      <c r="CV5" s="973"/>
      <c r="CW5" s="971" t="s">
        <v>350</v>
      </c>
      <c r="CX5" s="972"/>
      <c r="CY5" s="972"/>
      <c r="CZ5" s="972"/>
      <c r="DA5" s="973"/>
      <c r="DB5" s="971" t="s">
        <v>351</v>
      </c>
      <c r="DC5" s="972"/>
      <c r="DD5" s="972"/>
      <c r="DE5" s="972"/>
      <c r="DF5" s="973"/>
      <c r="DG5" s="1069" t="s">
        <v>352</v>
      </c>
      <c r="DH5" s="1070"/>
      <c r="DI5" s="1070"/>
      <c r="DJ5" s="1070"/>
      <c r="DK5" s="1071"/>
      <c r="DL5" s="1069" t="s">
        <v>353</v>
      </c>
      <c r="DM5" s="1070"/>
      <c r="DN5" s="1070"/>
      <c r="DO5" s="1070"/>
      <c r="DP5" s="1071"/>
      <c r="DQ5" s="971" t="s">
        <v>354</v>
      </c>
      <c r="DR5" s="972"/>
      <c r="DS5" s="972"/>
      <c r="DT5" s="972"/>
      <c r="DU5" s="973"/>
      <c r="DV5" s="971" t="s">
        <v>345</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355</v>
      </c>
      <c r="C7" s="1024"/>
      <c r="D7" s="1024"/>
      <c r="E7" s="1024"/>
      <c r="F7" s="1024"/>
      <c r="G7" s="1024"/>
      <c r="H7" s="1024"/>
      <c r="I7" s="1024"/>
      <c r="J7" s="1024"/>
      <c r="K7" s="1024"/>
      <c r="L7" s="1024"/>
      <c r="M7" s="1024"/>
      <c r="N7" s="1024"/>
      <c r="O7" s="1024"/>
      <c r="P7" s="1025"/>
      <c r="Q7" s="1087">
        <v>697596</v>
      </c>
      <c r="R7" s="1088"/>
      <c r="S7" s="1088"/>
      <c r="T7" s="1088"/>
      <c r="U7" s="1088"/>
      <c r="V7" s="1088">
        <v>687028</v>
      </c>
      <c r="W7" s="1088"/>
      <c r="X7" s="1088"/>
      <c r="Y7" s="1088"/>
      <c r="Z7" s="1088"/>
      <c r="AA7" s="1088">
        <v>10568</v>
      </c>
      <c r="AB7" s="1088"/>
      <c r="AC7" s="1088"/>
      <c r="AD7" s="1088"/>
      <c r="AE7" s="1089"/>
      <c r="AF7" s="1090">
        <v>6152</v>
      </c>
      <c r="AG7" s="1091"/>
      <c r="AH7" s="1091"/>
      <c r="AI7" s="1091"/>
      <c r="AJ7" s="1092"/>
      <c r="AK7" s="1093">
        <v>7555</v>
      </c>
      <c r="AL7" s="1094"/>
      <c r="AM7" s="1094"/>
      <c r="AN7" s="1094"/>
      <c r="AO7" s="1094"/>
      <c r="AP7" s="1094">
        <v>1144492</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541</v>
      </c>
      <c r="BS7" s="1084" t="s">
        <v>542</v>
      </c>
      <c r="BT7" s="1085"/>
      <c r="BU7" s="1085"/>
      <c r="BV7" s="1085"/>
      <c r="BW7" s="1085"/>
      <c r="BX7" s="1085"/>
      <c r="BY7" s="1085"/>
      <c r="BZ7" s="1085"/>
      <c r="CA7" s="1085"/>
      <c r="CB7" s="1085"/>
      <c r="CC7" s="1085"/>
      <c r="CD7" s="1085"/>
      <c r="CE7" s="1085"/>
      <c r="CF7" s="1085"/>
      <c r="CG7" s="1097"/>
      <c r="CH7" s="1081">
        <v>2</v>
      </c>
      <c r="CI7" s="1082"/>
      <c r="CJ7" s="1082"/>
      <c r="CK7" s="1082"/>
      <c r="CL7" s="1083"/>
      <c r="CM7" s="1081">
        <v>1882</v>
      </c>
      <c r="CN7" s="1082"/>
      <c r="CO7" s="1082"/>
      <c r="CP7" s="1082"/>
      <c r="CQ7" s="1083"/>
      <c r="CR7" s="1081">
        <v>2053</v>
      </c>
      <c r="CS7" s="1082"/>
      <c r="CT7" s="1082"/>
      <c r="CU7" s="1082"/>
      <c r="CV7" s="1083"/>
      <c r="CW7" s="1081">
        <v>682</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c r="DR7" s="1082"/>
      <c r="DS7" s="1082"/>
      <c r="DT7" s="1082"/>
      <c r="DU7" s="1083"/>
      <c r="DV7" s="1084"/>
      <c r="DW7" s="1085"/>
      <c r="DX7" s="1085"/>
      <c r="DY7" s="1085"/>
      <c r="DZ7" s="1086"/>
      <c r="EA7" s="233"/>
    </row>
    <row r="8" spans="1:131" s="234" customFormat="1" ht="26.25" customHeight="1" x14ac:dyDescent="0.15">
      <c r="A8" s="237">
        <v>2</v>
      </c>
      <c r="B8" s="1009" t="s">
        <v>356</v>
      </c>
      <c r="C8" s="1010"/>
      <c r="D8" s="1010"/>
      <c r="E8" s="1010"/>
      <c r="F8" s="1010"/>
      <c r="G8" s="1010"/>
      <c r="H8" s="1010"/>
      <c r="I8" s="1010"/>
      <c r="J8" s="1010"/>
      <c r="K8" s="1010"/>
      <c r="L8" s="1010"/>
      <c r="M8" s="1010"/>
      <c r="N8" s="1010"/>
      <c r="O8" s="1010"/>
      <c r="P8" s="1011"/>
      <c r="Q8" s="1015">
        <v>155568</v>
      </c>
      <c r="R8" s="1013"/>
      <c r="S8" s="1013"/>
      <c r="T8" s="1013"/>
      <c r="U8" s="1013"/>
      <c r="V8" s="1013">
        <v>155568</v>
      </c>
      <c r="W8" s="1013"/>
      <c r="X8" s="1013"/>
      <c r="Y8" s="1013"/>
      <c r="Z8" s="1013"/>
      <c r="AA8" s="1013">
        <v>0</v>
      </c>
      <c r="AB8" s="1013"/>
      <c r="AC8" s="1013"/>
      <c r="AD8" s="1013"/>
      <c r="AE8" s="1016"/>
      <c r="AF8" s="1066" t="s">
        <v>118</v>
      </c>
      <c r="AG8" s="1067"/>
      <c r="AH8" s="1067"/>
      <c r="AI8" s="1067"/>
      <c r="AJ8" s="1068"/>
      <c r="AK8" s="1062">
        <v>89116</v>
      </c>
      <c r="AL8" s="1063"/>
      <c r="AM8" s="1063"/>
      <c r="AN8" s="1063"/>
      <c r="AO8" s="1063"/>
      <c r="AP8" s="1063">
        <v>0</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543</v>
      </c>
      <c r="BT8" s="963"/>
      <c r="BU8" s="963"/>
      <c r="BV8" s="963"/>
      <c r="BW8" s="963"/>
      <c r="BX8" s="963"/>
      <c r="BY8" s="963"/>
      <c r="BZ8" s="963"/>
      <c r="CA8" s="963"/>
      <c r="CB8" s="963"/>
      <c r="CC8" s="963"/>
      <c r="CD8" s="963"/>
      <c r="CE8" s="963"/>
      <c r="CF8" s="963"/>
      <c r="CG8" s="984"/>
      <c r="CH8" s="959">
        <v>-2</v>
      </c>
      <c r="CI8" s="960"/>
      <c r="CJ8" s="960"/>
      <c r="CK8" s="960"/>
      <c r="CL8" s="961"/>
      <c r="CM8" s="959">
        <v>242</v>
      </c>
      <c r="CN8" s="960"/>
      <c r="CO8" s="960"/>
      <c r="CP8" s="960"/>
      <c r="CQ8" s="961"/>
      <c r="CR8" s="959">
        <v>10</v>
      </c>
      <c r="CS8" s="960"/>
      <c r="CT8" s="960"/>
      <c r="CU8" s="960"/>
      <c r="CV8" s="961"/>
      <c r="CW8" s="959">
        <v>0</v>
      </c>
      <c r="CX8" s="960"/>
      <c r="CY8" s="960"/>
      <c r="CZ8" s="960"/>
      <c r="DA8" s="961"/>
      <c r="DB8" s="959">
        <v>0</v>
      </c>
      <c r="DC8" s="960"/>
      <c r="DD8" s="960"/>
      <c r="DE8" s="960"/>
      <c r="DF8" s="961"/>
      <c r="DG8" s="959">
        <v>0</v>
      </c>
      <c r="DH8" s="960"/>
      <c r="DI8" s="960"/>
      <c r="DJ8" s="960"/>
      <c r="DK8" s="961"/>
      <c r="DL8" s="959">
        <v>0</v>
      </c>
      <c r="DM8" s="960"/>
      <c r="DN8" s="960"/>
      <c r="DO8" s="960"/>
      <c r="DP8" s="961"/>
      <c r="DQ8" s="959"/>
      <c r="DR8" s="960"/>
      <c r="DS8" s="960"/>
      <c r="DT8" s="960"/>
      <c r="DU8" s="961"/>
      <c r="DV8" s="962"/>
      <c r="DW8" s="963"/>
      <c r="DX8" s="963"/>
      <c r="DY8" s="963"/>
      <c r="DZ8" s="964"/>
      <c r="EA8" s="233"/>
    </row>
    <row r="9" spans="1:131" s="234" customFormat="1" ht="26.25" customHeight="1" x14ac:dyDescent="0.15">
      <c r="A9" s="237">
        <v>3</v>
      </c>
      <c r="B9" s="1009" t="s">
        <v>357</v>
      </c>
      <c r="C9" s="1010"/>
      <c r="D9" s="1010"/>
      <c r="E9" s="1010"/>
      <c r="F9" s="1010"/>
      <c r="G9" s="1010"/>
      <c r="H9" s="1010"/>
      <c r="I9" s="1010"/>
      <c r="J9" s="1010"/>
      <c r="K9" s="1010"/>
      <c r="L9" s="1010"/>
      <c r="M9" s="1010"/>
      <c r="N9" s="1010"/>
      <c r="O9" s="1010"/>
      <c r="P9" s="1011"/>
      <c r="Q9" s="1015">
        <v>1695</v>
      </c>
      <c r="R9" s="1013"/>
      <c r="S9" s="1013"/>
      <c r="T9" s="1013"/>
      <c r="U9" s="1013"/>
      <c r="V9" s="1013">
        <v>1322</v>
      </c>
      <c r="W9" s="1013"/>
      <c r="X9" s="1013"/>
      <c r="Y9" s="1013"/>
      <c r="Z9" s="1013"/>
      <c r="AA9" s="1013">
        <v>373</v>
      </c>
      <c r="AB9" s="1013"/>
      <c r="AC9" s="1013"/>
      <c r="AD9" s="1013"/>
      <c r="AE9" s="1016"/>
      <c r="AF9" s="1066" t="s">
        <v>118</v>
      </c>
      <c r="AG9" s="1067"/>
      <c r="AH9" s="1067"/>
      <c r="AI9" s="1067"/>
      <c r="AJ9" s="1068"/>
      <c r="AK9" s="1062">
        <v>0</v>
      </c>
      <c r="AL9" s="1063"/>
      <c r="AM9" s="1063"/>
      <c r="AN9" s="1063"/>
      <c r="AO9" s="1063"/>
      <c r="AP9" s="1063">
        <v>0</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544</v>
      </c>
      <c r="BT9" s="963"/>
      <c r="BU9" s="963"/>
      <c r="BV9" s="963"/>
      <c r="BW9" s="963"/>
      <c r="BX9" s="963"/>
      <c r="BY9" s="963"/>
      <c r="BZ9" s="963"/>
      <c r="CA9" s="963"/>
      <c r="CB9" s="963"/>
      <c r="CC9" s="963"/>
      <c r="CD9" s="963"/>
      <c r="CE9" s="963"/>
      <c r="CF9" s="963"/>
      <c r="CG9" s="984"/>
      <c r="CH9" s="959">
        <v>-2</v>
      </c>
      <c r="CI9" s="960"/>
      <c r="CJ9" s="960"/>
      <c r="CK9" s="960"/>
      <c r="CL9" s="961"/>
      <c r="CM9" s="959">
        <v>33</v>
      </c>
      <c r="CN9" s="960"/>
      <c r="CO9" s="960"/>
      <c r="CP9" s="960"/>
      <c r="CQ9" s="961"/>
      <c r="CR9" s="959">
        <v>100</v>
      </c>
      <c r="CS9" s="960"/>
      <c r="CT9" s="960"/>
      <c r="CU9" s="960"/>
      <c r="CV9" s="961"/>
      <c r="CW9" s="959">
        <v>0</v>
      </c>
      <c r="CX9" s="960"/>
      <c r="CY9" s="960"/>
      <c r="CZ9" s="960"/>
      <c r="DA9" s="961"/>
      <c r="DB9" s="959">
        <v>0</v>
      </c>
      <c r="DC9" s="960"/>
      <c r="DD9" s="960"/>
      <c r="DE9" s="960"/>
      <c r="DF9" s="961"/>
      <c r="DG9" s="959">
        <v>0</v>
      </c>
      <c r="DH9" s="960"/>
      <c r="DI9" s="960"/>
      <c r="DJ9" s="960"/>
      <c r="DK9" s="961"/>
      <c r="DL9" s="959">
        <v>0</v>
      </c>
      <c r="DM9" s="960"/>
      <c r="DN9" s="960"/>
      <c r="DO9" s="960"/>
      <c r="DP9" s="961"/>
      <c r="DQ9" s="959"/>
      <c r="DR9" s="960"/>
      <c r="DS9" s="960"/>
      <c r="DT9" s="960"/>
      <c r="DU9" s="961"/>
      <c r="DV9" s="962"/>
      <c r="DW9" s="963"/>
      <c r="DX9" s="963"/>
      <c r="DY9" s="963"/>
      <c r="DZ9" s="964"/>
      <c r="EA9" s="233"/>
    </row>
    <row r="10" spans="1:131" s="234" customFormat="1" ht="26.25" customHeight="1" x14ac:dyDescent="0.15">
      <c r="A10" s="237">
        <v>4</v>
      </c>
      <c r="B10" s="1009" t="s">
        <v>358</v>
      </c>
      <c r="C10" s="1010"/>
      <c r="D10" s="1010"/>
      <c r="E10" s="1010"/>
      <c r="F10" s="1010"/>
      <c r="G10" s="1010"/>
      <c r="H10" s="1010"/>
      <c r="I10" s="1010"/>
      <c r="J10" s="1010"/>
      <c r="K10" s="1010"/>
      <c r="L10" s="1010"/>
      <c r="M10" s="1010"/>
      <c r="N10" s="1010"/>
      <c r="O10" s="1010"/>
      <c r="P10" s="1011"/>
      <c r="Q10" s="1015">
        <v>237</v>
      </c>
      <c r="R10" s="1013"/>
      <c r="S10" s="1013"/>
      <c r="T10" s="1013"/>
      <c r="U10" s="1013"/>
      <c r="V10" s="1013">
        <v>167</v>
      </c>
      <c r="W10" s="1013"/>
      <c r="X10" s="1013"/>
      <c r="Y10" s="1013"/>
      <c r="Z10" s="1013"/>
      <c r="AA10" s="1013">
        <v>70</v>
      </c>
      <c r="AB10" s="1013"/>
      <c r="AC10" s="1013"/>
      <c r="AD10" s="1013"/>
      <c r="AE10" s="1016"/>
      <c r="AF10" s="1066" t="s">
        <v>118</v>
      </c>
      <c r="AG10" s="1067"/>
      <c r="AH10" s="1067"/>
      <c r="AI10" s="1067"/>
      <c r="AJ10" s="1068"/>
      <c r="AK10" s="1062">
        <v>6</v>
      </c>
      <c r="AL10" s="1063"/>
      <c r="AM10" s="1063"/>
      <c r="AN10" s="1063"/>
      <c r="AO10" s="1063"/>
      <c r="AP10" s="1063">
        <v>67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545</v>
      </c>
      <c r="BT10" s="963"/>
      <c r="BU10" s="963"/>
      <c r="BV10" s="963"/>
      <c r="BW10" s="963"/>
      <c r="BX10" s="963"/>
      <c r="BY10" s="963"/>
      <c r="BZ10" s="963"/>
      <c r="CA10" s="963"/>
      <c r="CB10" s="963"/>
      <c r="CC10" s="963"/>
      <c r="CD10" s="963"/>
      <c r="CE10" s="963"/>
      <c r="CF10" s="963"/>
      <c r="CG10" s="984"/>
      <c r="CH10" s="959">
        <v>2</v>
      </c>
      <c r="CI10" s="960"/>
      <c r="CJ10" s="960"/>
      <c r="CK10" s="960"/>
      <c r="CL10" s="961"/>
      <c r="CM10" s="959">
        <v>352</v>
      </c>
      <c r="CN10" s="960"/>
      <c r="CO10" s="960"/>
      <c r="CP10" s="960"/>
      <c r="CQ10" s="961"/>
      <c r="CR10" s="959">
        <v>232</v>
      </c>
      <c r="CS10" s="960"/>
      <c r="CT10" s="960"/>
      <c r="CU10" s="960"/>
      <c r="CV10" s="961"/>
      <c r="CW10" s="959">
        <v>14</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c r="DR10" s="960"/>
      <c r="DS10" s="960"/>
      <c r="DT10" s="960"/>
      <c r="DU10" s="961"/>
      <c r="DV10" s="962"/>
      <c r="DW10" s="963"/>
      <c r="DX10" s="963"/>
      <c r="DY10" s="963"/>
      <c r="DZ10" s="964"/>
      <c r="EA10" s="233"/>
    </row>
    <row r="11" spans="1:131" s="234" customFormat="1" ht="26.25" customHeight="1" x14ac:dyDescent="0.15">
      <c r="A11" s="237">
        <v>5</v>
      </c>
      <c r="B11" s="1009" t="s">
        <v>359</v>
      </c>
      <c r="C11" s="1010"/>
      <c r="D11" s="1010"/>
      <c r="E11" s="1010"/>
      <c r="F11" s="1010"/>
      <c r="G11" s="1010"/>
      <c r="H11" s="1010"/>
      <c r="I11" s="1010"/>
      <c r="J11" s="1010"/>
      <c r="K11" s="1010"/>
      <c r="L11" s="1010"/>
      <c r="M11" s="1010"/>
      <c r="N11" s="1010"/>
      <c r="O11" s="1010"/>
      <c r="P11" s="1011"/>
      <c r="Q11" s="1015">
        <v>891</v>
      </c>
      <c r="R11" s="1013"/>
      <c r="S11" s="1013"/>
      <c r="T11" s="1013"/>
      <c r="U11" s="1013"/>
      <c r="V11" s="1013">
        <v>351</v>
      </c>
      <c r="W11" s="1013"/>
      <c r="X11" s="1013"/>
      <c r="Y11" s="1013"/>
      <c r="Z11" s="1013"/>
      <c r="AA11" s="1013">
        <v>540</v>
      </c>
      <c r="AB11" s="1013"/>
      <c r="AC11" s="1013"/>
      <c r="AD11" s="1013"/>
      <c r="AE11" s="1016"/>
      <c r="AF11" s="1066" t="s">
        <v>118</v>
      </c>
      <c r="AG11" s="1067"/>
      <c r="AH11" s="1067"/>
      <c r="AI11" s="1067"/>
      <c r="AJ11" s="1068"/>
      <c r="AK11" s="1062">
        <v>0</v>
      </c>
      <c r="AL11" s="1063"/>
      <c r="AM11" s="1063"/>
      <c r="AN11" s="1063"/>
      <c r="AO11" s="1063"/>
      <c r="AP11" s="1063">
        <v>2106</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546</v>
      </c>
      <c r="BT11" s="963"/>
      <c r="BU11" s="963"/>
      <c r="BV11" s="963"/>
      <c r="BW11" s="963"/>
      <c r="BX11" s="963"/>
      <c r="BY11" s="963"/>
      <c r="BZ11" s="963"/>
      <c r="CA11" s="963"/>
      <c r="CB11" s="963"/>
      <c r="CC11" s="963"/>
      <c r="CD11" s="963"/>
      <c r="CE11" s="963"/>
      <c r="CF11" s="963"/>
      <c r="CG11" s="984"/>
      <c r="CH11" s="959">
        <v>17</v>
      </c>
      <c r="CI11" s="960"/>
      <c r="CJ11" s="960"/>
      <c r="CK11" s="960"/>
      <c r="CL11" s="961"/>
      <c r="CM11" s="959">
        <v>1559</v>
      </c>
      <c r="CN11" s="960"/>
      <c r="CO11" s="960"/>
      <c r="CP11" s="960"/>
      <c r="CQ11" s="961"/>
      <c r="CR11" s="959">
        <v>154</v>
      </c>
      <c r="CS11" s="960"/>
      <c r="CT11" s="960"/>
      <c r="CU11" s="960"/>
      <c r="CV11" s="961"/>
      <c r="CW11" s="959">
        <v>0</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c r="DR11" s="960"/>
      <c r="DS11" s="960"/>
      <c r="DT11" s="960"/>
      <c r="DU11" s="961"/>
      <c r="DV11" s="962"/>
      <c r="DW11" s="963"/>
      <c r="DX11" s="963"/>
      <c r="DY11" s="963"/>
      <c r="DZ11" s="964"/>
      <c r="EA11" s="233"/>
    </row>
    <row r="12" spans="1:131" s="234" customFormat="1" ht="26.25" customHeight="1" x14ac:dyDescent="0.15">
      <c r="A12" s="237">
        <v>6</v>
      </c>
      <c r="B12" s="1009" t="s">
        <v>360</v>
      </c>
      <c r="C12" s="1010"/>
      <c r="D12" s="1010"/>
      <c r="E12" s="1010"/>
      <c r="F12" s="1010"/>
      <c r="G12" s="1010"/>
      <c r="H12" s="1010"/>
      <c r="I12" s="1010"/>
      <c r="J12" s="1010"/>
      <c r="K12" s="1010"/>
      <c r="L12" s="1010"/>
      <c r="M12" s="1010"/>
      <c r="N12" s="1010"/>
      <c r="O12" s="1010"/>
      <c r="P12" s="1011"/>
      <c r="Q12" s="1015">
        <v>409</v>
      </c>
      <c r="R12" s="1013"/>
      <c r="S12" s="1013"/>
      <c r="T12" s="1013"/>
      <c r="U12" s="1013"/>
      <c r="V12" s="1013">
        <v>62</v>
      </c>
      <c r="W12" s="1013"/>
      <c r="X12" s="1013"/>
      <c r="Y12" s="1013"/>
      <c r="Z12" s="1013"/>
      <c r="AA12" s="1013">
        <v>348</v>
      </c>
      <c r="AB12" s="1013"/>
      <c r="AC12" s="1013"/>
      <c r="AD12" s="1013"/>
      <c r="AE12" s="1016"/>
      <c r="AF12" s="1066" t="s">
        <v>118</v>
      </c>
      <c r="AG12" s="1067"/>
      <c r="AH12" s="1067"/>
      <c r="AI12" s="1067"/>
      <c r="AJ12" s="1068"/>
      <c r="AK12" s="1062">
        <v>1</v>
      </c>
      <c r="AL12" s="1063"/>
      <c r="AM12" s="1063"/>
      <c r="AN12" s="1063"/>
      <c r="AO12" s="1063"/>
      <c r="AP12" s="1063">
        <v>245</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547</v>
      </c>
      <c r="BT12" s="963"/>
      <c r="BU12" s="963"/>
      <c r="BV12" s="963"/>
      <c r="BW12" s="963"/>
      <c r="BX12" s="963"/>
      <c r="BY12" s="963"/>
      <c r="BZ12" s="963"/>
      <c r="CA12" s="963"/>
      <c r="CB12" s="963"/>
      <c r="CC12" s="963"/>
      <c r="CD12" s="963"/>
      <c r="CE12" s="963"/>
      <c r="CF12" s="963"/>
      <c r="CG12" s="984"/>
      <c r="CH12" s="959">
        <v>41</v>
      </c>
      <c r="CI12" s="960"/>
      <c r="CJ12" s="960"/>
      <c r="CK12" s="960"/>
      <c r="CL12" s="961"/>
      <c r="CM12" s="959">
        <v>1512</v>
      </c>
      <c r="CN12" s="960"/>
      <c r="CO12" s="960"/>
      <c r="CP12" s="960"/>
      <c r="CQ12" s="961"/>
      <c r="CR12" s="959">
        <v>144</v>
      </c>
      <c r="CS12" s="960"/>
      <c r="CT12" s="960"/>
      <c r="CU12" s="960"/>
      <c r="CV12" s="961"/>
      <c r="CW12" s="959">
        <v>0</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c r="DR12" s="960"/>
      <c r="DS12" s="960"/>
      <c r="DT12" s="960"/>
      <c r="DU12" s="961"/>
      <c r="DV12" s="962"/>
      <c r="DW12" s="963"/>
      <c r="DX12" s="963"/>
      <c r="DY12" s="963"/>
      <c r="DZ12" s="964"/>
      <c r="EA12" s="233"/>
    </row>
    <row r="13" spans="1:131" s="234" customFormat="1" ht="26.25" customHeight="1" x14ac:dyDescent="0.15">
      <c r="A13" s="237">
        <v>7</v>
      </c>
      <c r="B13" s="1009" t="s">
        <v>361</v>
      </c>
      <c r="C13" s="1010"/>
      <c r="D13" s="1010"/>
      <c r="E13" s="1010"/>
      <c r="F13" s="1010"/>
      <c r="G13" s="1010"/>
      <c r="H13" s="1010"/>
      <c r="I13" s="1010"/>
      <c r="J13" s="1010"/>
      <c r="K13" s="1010"/>
      <c r="L13" s="1010"/>
      <c r="M13" s="1010"/>
      <c r="N13" s="1010"/>
      <c r="O13" s="1010"/>
      <c r="P13" s="1011"/>
      <c r="Q13" s="1015">
        <v>125</v>
      </c>
      <c r="R13" s="1013"/>
      <c r="S13" s="1013"/>
      <c r="T13" s="1013"/>
      <c r="U13" s="1013"/>
      <c r="V13" s="1013">
        <v>1</v>
      </c>
      <c r="W13" s="1013"/>
      <c r="X13" s="1013"/>
      <c r="Y13" s="1013"/>
      <c r="Z13" s="1013"/>
      <c r="AA13" s="1013">
        <v>125</v>
      </c>
      <c r="AB13" s="1013"/>
      <c r="AC13" s="1013"/>
      <c r="AD13" s="1013"/>
      <c r="AE13" s="1016"/>
      <c r="AF13" s="1066" t="s">
        <v>118</v>
      </c>
      <c r="AG13" s="1067"/>
      <c r="AH13" s="1067"/>
      <c r="AI13" s="1067"/>
      <c r="AJ13" s="1068"/>
      <c r="AK13" s="1062">
        <v>1</v>
      </c>
      <c r="AL13" s="1063"/>
      <c r="AM13" s="1063"/>
      <c r="AN13" s="1063"/>
      <c r="AO13" s="1063"/>
      <c r="AP13" s="1063">
        <v>0</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548</v>
      </c>
      <c r="BT13" s="963"/>
      <c r="BU13" s="963"/>
      <c r="BV13" s="963"/>
      <c r="BW13" s="963"/>
      <c r="BX13" s="963"/>
      <c r="BY13" s="963"/>
      <c r="BZ13" s="963"/>
      <c r="CA13" s="963"/>
      <c r="CB13" s="963"/>
      <c r="CC13" s="963"/>
      <c r="CD13" s="963"/>
      <c r="CE13" s="963"/>
      <c r="CF13" s="963"/>
      <c r="CG13" s="984"/>
      <c r="CH13" s="959">
        <v>0</v>
      </c>
      <c r="CI13" s="960"/>
      <c r="CJ13" s="960"/>
      <c r="CK13" s="960"/>
      <c r="CL13" s="961"/>
      <c r="CM13" s="959">
        <v>13</v>
      </c>
      <c r="CN13" s="960"/>
      <c r="CO13" s="960"/>
      <c r="CP13" s="960"/>
      <c r="CQ13" s="961"/>
      <c r="CR13" s="959">
        <v>2</v>
      </c>
      <c r="CS13" s="960"/>
      <c r="CT13" s="960"/>
      <c r="CU13" s="960"/>
      <c r="CV13" s="961"/>
      <c r="CW13" s="959">
        <v>18</v>
      </c>
      <c r="CX13" s="960"/>
      <c r="CY13" s="960"/>
      <c r="CZ13" s="960"/>
      <c r="DA13" s="961"/>
      <c r="DB13" s="959">
        <v>0</v>
      </c>
      <c r="DC13" s="960"/>
      <c r="DD13" s="960"/>
      <c r="DE13" s="960"/>
      <c r="DF13" s="961"/>
      <c r="DG13" s="959">
        <v>0</v>
      </c>
      <c r="DH13" s="960"/>
      <c r="DI13" s="960"/>
      <c r="DJ13" s="960"/>
      <c r="DK13" s="961"/>
      <c r="DL13" s="959">
        <v>0</v>
      </c>
      <c r="DM13" s="960"/>
      <c r="DN13" s="960"/>
      <c r="DO13" s="960"/>
      <c r="DP13" s="961"/>
      <c r="DQ13" s="959"/>
      <c r="DR13" s="960"/>
      <c r="DS13" s="960"/>
      <c r="DT13" s="960"/>
      <c r="DU13" s="961"/>
      <c r="DV13" s="962"/>
      <c r="DW13" s="963"/>
      <c r="DX13" s="963"/>
      <c r="DY13" s="963"/>
      <c r="DZ13" s="964"/>
      <c r="EA13" s="233"/>
    </row>
    <row r="14" spans="1:131" s="234" customFormat="1" ht="26.25" customHeight="1" x14ac:dyDescent="0.15">
      <c r="A14" s="237">
        <v>8</v>
      </c>
      <c r="B14" s="1009" t="s">
        <v>362</v>
      </c>
      <c r="C14" s="1010"/>
      <c r="D14" s="1010"/>
      <c r="E14" s="1010"/>
      <c r="F14" s="1010"/>
      <c r="G14" s="1010"/>
      <c r="H14" s="1010"/>
      <c r="I14" s="1010"/>
      <c r="J14" s="1010"/>
      <c r="K14" s="1010"/>
      <c r="L14" s="1010"/>
      <c r="M14" s="1010"/>
      <c r="N14" s="1010"/>
      <c r="O14" s="1010"/>
      <c r="P14" s="1011"/>
      <c r="Q14" s="1015">
        <v>254</v>
      </c>
      <c r="R14" s="1013"/>
      <c r="S14" s="1013"/>
      <c r="T14" s="1013"/>
      <c r="U14" s="1013"/>
      <c r="V14" s="1013">
        <v>22</v>
      </c>
      <c r="W14" s="1013"/>
      <c r="X14" s="1013"/>
      <c r="Y14" s="1013"/>
      <c r="Z14" s="1013"/>
      <c r="AA14" s="1013">
        <v>232</v>
      </c>
      <c r="AB14" s="1013"/>
      <c r="AC14" s="1013"/>
      <c r="AD14" s="1013"/>
      <c r="AE14" s="1016"/>
      <c r="AF14" s="1066" t="s">
        <v>118</v>
      </c>
      <c r="AG14" s="1067"/>
      <c r="AH14" s="1067"/>
      <c r="AI14" s="1067"/>
      <c r="AJ14" s="1068"/>
      <c r="AK14" s="1062">
        <v>1</v>
      </c>
      <c r="AL14" s="1063"/>
      <c r="AM14" s="1063"/>
      <c r="AN14" s="1063"/>
      <c r="AO14" s="1063"/>
      <c r="AP14" s="1063">
        <v>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549</v>
      </c>
      <c r="BT14" s="963"/>
      <c r="BU14" s="963"/>
      <c r="BV14" s="963"/>
      <c r="BW14" s="963"/>
      <c r="BX14" s="963"/>
      <c r="BY14" s="963"/>
      <c r="BZ14" s="963"/>
      <c r="CA14" s="963"/>
      <c r="CB14" s="963"/>
      <c r="CC14" s="963"/>
      <c r="CD14" s="963"/>
      <c r="CE14" s="963"/>
      <c r="CF14" s="963"/>
      <c r="CG14" s="984"/>
      <c r="CH14" s="959">
        <v>158</v>
      </c>
      <c r="CI14" s="960"/>
      <c r="CJ14" s="960"/>
      <c r="CK14" s="960"/>
      <c r="CL14" s="961"/>
      <c r="CM14" s="959">
        <v>400</v>
      </c>
      <c r="CN14" s="960"/>
      <c r="CO14" s="960"/>
      <c r="CP14" s="960"/>
      <c r="CQ14" s="961"/>
      <c r="CR14" s="959">
        <v>23</v>
      </c>
      <c r="CS14" s="960"/>
      <c r="CT14" s="960"/>
      <c r="CU14" s="960"/>
      <c r="CV14" s="961"/>
      <c r="CW14" s="959">
        <v>0</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c r="DR14" s="960"/>
      <c r="DS14" s="960"/>
      <c r="DT14" s="960"/>
      <c r="DU14" s="961"/>
      <c r="DV14" s="962"/>
      <c r="DW14" s="963"/>
      <c r="DX14" s="963"/>
      <c r="DY14" s="963"/>
      <c r="DZ14" s="964"/>
      <c r="EA14" s="233"/>
    </row>
    <row r="15" spans="1:131" s="234" customFormat="1" ht="26.25" customHeight="1" x14ac:dyDescent="0.15">
      <c r="A15" s="237">
        <v>9</v>
      </c>
      <c r="B15" s="1009"/>
      <c r="C15" s="1010"/>
      <c r="D15" s="1010"/>
      <c r="E15" s="1010"/>
      <c r="F15" s="1010"/>
      <c r="G15" s="1010"/>
      <c r="H15" s="1010"/>
      <c r="I15" s="1010"/>
      <c r="J15" s="1010"/>
      <c r="K15" s="1010"/>
      <c r="L15" s="1010"/>
      <c r="M15" s="1010"/>
      <c r="N15" s="1010"/>
      <c r="O15" s="1010"/>
      <c r="P15" s="1011"/>
      <c r="Q15" s="1015"/>
      <c r="R15" s="1013"/>
      <c r="S15" s="1013"/>
      <c r="T15" s="1013"/>
      <c r="U15" s="1013"/>
      <c r="V15" s="1013"/>
      <c r="W15" s="1013"/>
      <c r="X15" s="1013"/>
      <c r="Y15" s="1013"/>
      <c r="Z15" s="1013"/>
      <c r="AA15" s="1013"/>
      <c r="AB15" s="1013"/>
      <c r="AC15" s="1013"/>
      <c r="AD15" s="1013"/>
      <c r="AE15" s="1016"/>
      <c r="AF15" s="1066"/>
      <c r="AG15" s="1067"/>
      <c r="AH15" s="1067"/>
      <c r="AI15" s="1067"/>
      <c r="AJ15" s="1068"/>
      <c r="AK15" s="1062"/>
      <c r="AL15" s="1063"/>
      <c r="AM15" s="1063"/>
      <c r="AN15" s="1063"/>
      <c r="AO15" s="1063"/>
      <c r="AP15" s="1063"/>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550</v>
      </c>
      <c r="BT15" s="963"/>
      <c r="BU15" s="963"/>
      <c r="BV15" s="963"/>
      <c r="BW15" s="963"/>
      <c r="BX15" s="963"/>
      <c r="BY15" s="963"/>
      <c r="BZ15" s="963"/>
      <c r="CA15" s="963"/>
      <c r="CB15" s="963"/>
      <c r="CC15" s="963"/>
      <c r="CD15" s="963"/>
      <c r="CE15" s="963"/>
      <c r="CF15" s="963"/>
      <c r="CG15" s="984"/>
      <c r="CH15" s="959">
        <v>-9</v>
      </c>
      <c r="CI15" s="960"/>
      <c r="CJ15" s="960"/>
      <c r="CK15" s="960"/>
      <c r="CL15" s="961"/>
      <c r="CM15" s="959">
        <v>1200</v>
      </c>
      <c r="CN15" s="960"/>
      <c r="CO15" s="960"/>
      <c r="CP15" s="960"/>
      <c r="CQ15" s="961"/>
      <c r="CR15" s="959">
        <v>905</v>
      </c>
      <c r="CS15" s="960"/>
      <c r="CT15" s="960"/>
      <c r="CU15" s="960"/>
      <c r="CV15" s="961"/>
      <c r="CW15" s="959">
        <v>0</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c r="DR15" s="960"/>
      <c r="DS15" s="960"/>
      <c r="DT15" s="960"/>
      <c r="DU15" s="961"/>
      <c r="DV15" s="962"/>
      <c r="DW15" s="963"/>
      <c r="DX15" s="963"/>
      <c r="DY15" s="963"/>
      <c r="DZ15" s="964"/>
      <c r="EA15" s="233"/>
    </row>
    <row r="16" spans="1:131" s="234" customFormat="1" ht="26.25" customHeight="1" x14ac:dyDescent="0.15">
      <c r="A16" s="237">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551</v>
      </c>
      <c r="BT16" s="963"/>
      <c r="BU16" s="963"/>
      <c r="BV16" s="963"/>
      <c r="BW16" s="963"/>
      <c r="BX16" s="963"/>
      <c r="BY16" s="963"/>
      <c r="BZ16" s="963"/>
      <c r="CA16" s="963"/>
      <c r="CB16" s="963"/>
      <c r="CC16" s="963"/>
      <c r="CD16" s="963"/>
      <c r="CE16" s="963"/>
      <c r="CF16" s="963"/>
      <c r="CG16" s="984"/>
      <c r="CH16" s="959">
        <v>-6</v>
      </c>
      <c r="CI16" s="960"/>
      <c r="CJ16" s="960"/>
      <c r="CK16" s="960"/>
      <c r="CL16" s="961"/>
      <c r="CM16" s="959">
        <v>204</v>
      </c>
      <c r="CN16" s="960"/>
      <c r="CO16" s="960"/>
      <c r="CP16" s="960"/>
      <c r="CQ16" s="961"/>
      <c r="CR16" s="959">
        <v>146</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c r="DR16" s="960"/>
      <c r="DS16" s="960"/>
      <c r="DT16" s="960"/>
      <c r="DU16" s="961"/>
      <c r="DV16" s="962"/>
      <c r="DW16" s="963"/>
      <c r="DX16" s="963"/>
      <c r="DY16" s="963"/>
      <c r="DZ16" s="964"/>
      <c r="EA16" s="233"/>
    </row>
    <row r="17" spans="1:131" s="234" customFormat="1" ht="26.25" customHeight="1" x14ac:dyDescent="0.15">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t="s">
        <v>541</v>
      </c>
      <c r="BS17" s="962" t="s">
        <v>552</v>
      </c>
      <c r="BT17" s="963"/>
      <c r="BU17" s="963"/>
      <c r="BV17" s="963"/>
      <c r="BW17" s="963"/>
      <c r="BX17" s="963"/>
      <c r="BY17" s="963"/>
      <c r="BZ17" s="963"/>
      <c r="CA17" s="963"/>
      <c r="CB17" s="963"/>
      <c r="CC17" s="963"/>
      <c r="CD17" s="963"/>
      <c r="CE17" s="963"/>
      <c r="CF17" s="963"/>
      <c r="CG17" s="984"/>
      <c r="CH17" s="959">
        <v>100</v>
      </c>
      <c r="CI17" s="960"/>
      <c r="CJ17" s="960"/>
      <c r="CK17" s="960"/>
      <c r="CL17" s="961"/>
      <c r="CM17" s="959">
        <v>2768</v>
      </c>
      <c r="CN17" s="960"/>
      <c r="CO17" s="960"/>
      <c r="CP17" s="960"/>
      <c r="CQ17" s="961"/>
      <c r="CR17" s="959">
        <v>2942</v>
      </c>
      <c r="CS17" s="960"/>
      <c r="CT17" s="960"/>
      <c r="CU17" s="960"/>
      <c r="CV17" s="961"/>
      <c r="CW17" s="959">
        <v>802</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t="s">
        <v>541</v>
      </c>
      <c r="BS18" s="962" t="s">
        <v>553</v>
      </c>
      <c r="BT18" s="963"/>
      <c r="BU18" s="963"/>
      <c r="BV18" s="963"/>
      <c r="BW18" s="963"/>
      <c r="BX18" s="963"/>
      <c r="BY18" s="963"/>
      <c r="BZ18" s="963"/>
      <c r="CA18" s="963"/>
      <c r="CB18" s="963"/>
      <c r="CC18" s="963"/>
      <c r="CD18" s="963"/>
      <c r="CE18" s="963"/>
      <c r="CF18" s="963"/>
      <c r="CG18" s="984"/>
      <c r="CH18" s="959">
        <v>761</v>
      </c>
      <c r="CI18" s="960"/>
      <c r="CJ18" s="960"/>
      <c r="CK18" s="960"/>
      <c r="CL18" s="961"/>
      <c r="CM18" s="959">
        <v>30306</v>
      </c>
      <c r="CN18" s="960"/>
      <c r="CO18" s="960"/>
      <c r="CP18" s="960"/>
      <c r="CQ18" s="961"/>
      <c r="CR18" s="959">
        <v>11527</v>
      </c>
      <c r="CS18" s="960"/>
      <c r="CT18" s="960"/>
      <c r="CU18" s="960"/>
      <c r="CV18" s="961"/>
      <c r="CW18" s="959">
        <v>779</v>
      </c>
      <c r="CX18" s="960"/>
      <c r="CY18" s="960"/>
      <c r="CZ18" s="960"/>
      <c r="DA18" s="961"/>
      <c r="DB18" s="959">
        <v>2310</v>
      </c>
      <c r="DC18" s="960"/>
      <c r="DD18" s="960"/>
      <c r="DE18" s="960"/>
      <c r="DF18" s="961"/>
      <c r="DG18" s="959">
        <v>0</v>
      </c>
      <c r="DH18" s="960"/>
      <c r="DI18" s="960"/>
      <c r="DJ18" s="960"/>
      <c r="DK18" s="961"/>
      <c r="DL18" s="959">
        <v>0</v>
      </c>
      <c r="DM18" s="960"/>
      <c r="DN18" s="960"/>
      <c r="DO18" s="960"/>
      <c r="DP18" s="961"/>
      <c r="DQ18" s="959"/>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t="s">
        <v>541</v>
      </c>
      <c r="BS19" s="962" t="s">
        <v>554</v>
      </c>
      <c r="BT19" s="963"/>
      <c r="BU19" s="963"/>
      <c r="BV19" s="963"/>
      <c r="BW19" s="963"/>
      <c r="BX19" s="963"/>
      <c r="BY19" s="963"/>
      <c r="BZ19" s="963"/>
      <c r="CA19" s="963"/>
      <c r="CB19" s="963"/>
      <c r="CC19" s="963"/>
      <c r="CD19" s="963"/>
      <c r="CE19" s="963"/>
      <c r="CF19" s="963"/>
      <c r="CG19" s="984"/>
      <c r="CH19" s="959">
        <v>-16</v>
      </c>
      <c r="CI19" s="960"/>
      <c r="CJ19" s="960"/>
      <c r="CK19" s="960"/>
      <c r="CL19" s="961"/>
      <c r="CM19" s="959">
        <v>1581</v>
      </c>
      <c r="CN19" s="960"/>
      <c r="CO19" s="960"/>
      <c r="CP19" s="960"/>
      <c r="CQ19" s="961"/>
      <c r="CR19" s="959">
        <v>158</v>
      </c>
      <c r="CS19" s="960"/>
      <c r="CT19" s="960"/>
      <c r="CU19" s="960"/>
      <c r="CV19" s="961"/>
      <c r="CW19" s="959">
        <v>231</v>
      </c>
      <c r="CX19" s="960"/>
      <c r="CY19" s="960"/>
      <c r="CZ19" s="960"/>
      <c r="DA19" s="961"/>
      <c r="DB19" s="959">
        <v>1539</v>
      </c>
      <c r="DC19" s="960"/>
      <c r="DD19" s="960"/>
      <c r="DE19" s="960"/>
      <c r="DF19" s="961"/>
      <c r="DG19" s="959">
        <v>0</v>
      </c>
      <c r="DH19" s="960"/>
      <c r="DI19" s="960"/>
      <c r="DJ19" s="960"/>
      <c r="DK19" s="961"/>
      <c r="DL19" s="959">
        <v>445</v>
      </c>
      <c r="DM19" s="960"/>
      <c r="DN19" s="960"/>
      <c r="DO19" s="960"/>
      <c r="DP19" s="961"/>
      <c r="DQ19" s="959">
        <v>44</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555</v>
      </c>
      <c r="BT20" s="963"/>
      <c r="BU20" s="963"/>
      <c r="BV20" s="963"/>
      <c r="BW20" s="963"/>
      <c r="BX20" s="963"/>
      <c r="BY20" s="963"/>
      <c r="BZ20" s="963"/>
      <c r="CA20" s="963"/>
      <c r="CB20" s="963"/>
      <c r="CC20" s="963"/>
      <c r="CD20" s="963"/>
      <c r="CE20" s="963"/>
      <c r="CF20" s="963"/>
      <c r="CG20" s="984"/>
      <c r="CH20" s="959">
        <v>0</v>
      </c>
      <c r="CI20" s="960"/>
      <c r="CJ20" s="960"/>
      <c r="CK20" s="960"/>
      <c r="CL20" s="961"/>
      <c r="CM20" s="959">
        <v>110</v>
      </c>
      <c r="CN20" s="960"/>
      <c r="CO20" s="960"/>
      <c r="CP20" s="960"/>
      <c r="CQ20" s="961"/>
      <c r="CR20" s="959">
        <v>27</v>
      </c>
      <c r="CS20" s="960"/>
      <c r="CT20" s="960"/>
      <c r="CU20" s="960"/>
      <c r="CV20" s="961"/>
      <c r="CW20" s="959">
        <v>0</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556</v>
      </c>
      <c r="BT21" s="963"/>
      <c r="BU21" s="963"/>
      <c r="BV21" s="963"/>
      <c r="BW21" s="963"/>
      <c r="BX21" s="963"/>
      <c r="BY21" s="963"/>
      <c r="BZ21" s="963"/>
      <c r="CA21" s="963"/>
      <c r="CB21" s="963"/>
      <c r="CC21" s="963"/>
      <c r="CD21" s="963"/>
      <c r="CE21" s="963"/>
      <c r="CF21" s="963"/>
      <c r="CG21" s="984"/>
      <c r="CH21" s="959">
        <v>-2</v>
      </c>
      <c r="CI21" s="960"/>
      <c r="CJ21" s="960"/>
      <c r="CK21" s="960"/>
      <c r="CL21" s="961"/>
      <c r="CM21" s="959">
        <v>1185</v>
      </c>
      <c r="CN21" s="960"/>
      <c r="CO21" s="960"/>
      <c r="CP21" s="960"/>
      <c r="CQ21" s="961"/>
      <c r="CR21" s="959">
        <v>329</v>
      </c>
      <c r="CS21" s="960"/>
      <c r="CT21" s="960"/>
      <c r="CU21" s="960"/>
      <c r="CV21" s="961"/>
      <c r="CW21" s="959">
        <v>172</v>
      </c>
      <c r="CX21" s="960"/>
      <c r="CY21" s="960"/>
      <c r="CZ21" s="960"/>
      <c r="DA21" s="961"/>
      <c r="DB21" s="959">
        <v>0</v>
      </c>
      <c r="DC21" s="960"/>
      <c r="DD21" s="960"/>
      <c r="DE21" s="960"/>
      <c r="DF21" s="961"/>
      <c r="DG21" s="959">
        <v>0</v>
      </c>
      <c r="DH21" s="960"/>
      <c r="DI21" s="960"/>
      <c r="DJ21" s="960"/>
      <c r="DK21" s="961"/>
      <c r="DL21" s="959">
        <v>0</v>
      </c>
      <c r="DM21" s="960"/>
      <c r="DN21" s="960"/>
      <c r="DO21" s="960"/>
      <c r="DP21" s="961"/>
      <c r="DQ21" s="959"/>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363</v>
      </c>
      <c r="BA22" s="1000"/>
      <c r="BB22" s="1000"/>
      <c r="BC22" s="1000"/>
      <c r="BD22" s="1001"/>
      <c r="BE22" s="232"/>
      <c r="BF22" s="232"/>
      <c r="BG22" s="232"/>
      <c r="BH22" s="232"/>
      <c r="BI22" s="232"/>
      <c r="BJ22" s="232"/>
      <c r="BK22" s="232"/>
      <c r="BL22" s="232"/>
      <c r="BM22" s="232"/>
      <c r="BN22" s="232"/>
      <c r="BO22" s="232"/>
      <c r="BP22" s="232"/>
      <c r="BQ22" s="237">
        <v>16</v>
      </c>
      <c r="BR22" s="238"/>
      <c r="BS22" s="962" t="s">
        <v>557</v>
      </c>
      <c r="BT22" s="963"/>
      <c r="BU22" s="963"/>
      <c r="BV22" s="963"/>
      <c r="BW22" s="963"/>
      <c r="BX22" s="963"/>
      <c r="BY22" s="963"/>
      <c r="BZ22" s="963"/>
      <c r="CA22" s="963"/>
      <c r="CB22" s="963"/>
      <c r="CC22" s="963"/>
      <c r="CD22" s="963"/>
      <c r="CE22" s="963"/>
      <c r="CF22" s="963"/>
      <c r="CG22" s="984"/>
      <c r="CH22" s="959">
        <v>1</v>
      </c>
      <c r="CI22" s="960"/>
      <c r="CJ22" s="960"/>
      <c r="CK22" s="960"/>
      <c r="CL22" s="961"/>
      <c r="CM22" s="959">
        <v>2780</v>
      </c>
      <c r="CN22" s="960"/>
      <c r="CO22" s="960"/>
      <c r="CP22" s="960"/>
      <c r="CQ22" s="961"/>
      <c r="CR22" s="959">
        <v>2701</v>
      </c>
      <c r="CS22" s="960"/>
      <c r="CT22" s="960"/>
      <c r="CU22" s="960"/>
      <c r="CV22" s="961"/>
      <c r="CW22" s="959">
        <v>9</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c r="DR22" s="960"/>
      <c r="DS22" s="960"/>
      <c r="DT22" s="960"/>
      <c r="DU22" s="961"/>
      <c r="DV22" s="962"/>
      <c r="DW22" s="963"/>
      <c r="DX22" s="963"/>
      <c r="DY22" s="963"/>
      <c r="DZ22" s="964"/>
      <c r="EA22" s="233"/>
    </row>
    <row r="23" spans="1:131" s="234" customFormat="1" ht="26.25" customHeight="1" thickBot="1" x14ac:dyDescent="0.2">
      <c r="A23" s="239" t="s">
        <v>364</v>
      </c>
      <c r="B23" s="907" t="s">
        <v>365</v>
      </c>
      <c r="C23" s="908"/>
      <c r="D23" s="908"/>
      <c r="E23" s="908"/>
      <c r="F23" s="908"/>
      <c r="G23" s="908"/>
      <c r="H23" s="908"/>
      <c r="I23" s="908"/>
      <c r="J23" s="908"/>
      <c r="K23" s="908"/>
      <c r="L23" s="908"/>
      <c r="M23" s="908"/>
      <c r="N23" s="908"/>
      <c r="O23" s="908"/>
      <c r="P23" s="918"/>
      <c r="Q23" s="1043">
        <v>676812</v>
      </c>
      <c r="R23" s="1037"/>
      <c r="S23" s="1037"/>
      <c r="T23" s="1037"/>
      <c r="U23" s="1037"/>
      <c r="V23" s="1037">
        <v>664557</v>
      </c>
      <c r="W23" s="1037"/>
      <c r="X23" s="1037"/>
      <c r="Y23" s="1037"/>
      <c r="Z23" s="1037"/>
      <c r="AA23" s="1037">
        <v>12254</v>
      </c>
      <c r="AB23" s="1037"/>
      <c r="AC23" s="1037"/>
      <c r="AD23" s="1037"/>
      <c r="AE23" s="1044"/>
      <c r="AF23" s="1045">
        <v>6152</v>
      </c>
      <c r="AG23" s="1037"/>
      <c r="AH23" s="1037"/>
      <c r="AI23" s="1037"/>
      <c r="AJ23" s="1046"/>
      <c r="AK23" s="1047"/>
      <c r="AL23" s="1048"/>
      <c r="AM23" s="1048"/>
      <c r="AN23" s="1048"/>
      <c r="AO23" s="1048"/>
      <c r="AP23" s="1037">
        <v>1145987</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558</v>
      </c>
      <c r="BT23" s="963"/>
      <c r="BU23" s="963"/>
      <c r="BV23" s="963"/>
      <c r="BW23" s="963"/>
      <c r="BX23" s="963"/>
      <c r="BY23" s="963"/>
      <c r="BZ23" s="963"/>
      <c r="CA23" s="963"/>
      <c r="CB23" s="963"/>
      <c r="CC23" s="963"/>
      <c r="CD23" s="963"/>
      <c r="CE23" s="963"/>
      <c r="CF23" s="963"/>
      <c r="CG23" s="984"/>
      <c r="CH23" s="959">
        <v>-36</v>
      </c>
      <c r="CI23" s="960"/>
      <c r="CJ23" s="960"/>
      <c r="CK23" s="960"/>
      <c r="CL23" s="961"/>
      <c r="CM23" s="959">
        <v>1916</v>
      </c>
      <c r="CN23" s="960"/>
      <c r="CO23" s="960"/>
      <c r="CP23" s="960"/>
      <c r="CQ23" s="961"/>
      <c r="CR23" s="959">
        <v>40</v>
      </c>
      <c r="CS23" s="960"/>
      <c r="CT23" s="960"/>
      <c r="CU23" s="960"/>
      <c r="CV23" s="961"/>
      <c r="CW23" s="959">
        <v>22</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c r="DR23" s="960"/>
      <c r="DS23" s="960"/>
      <c r="DT23" s="960"/>
      <c r="DU23" s="961"/>
      <c r="DV23" s="962" t="s">
        <v>574</v>
      </c>
      <c r="DW23" s="963"/>
      <c r="DX23" s="963"/>
      <c r="DY23" s="963"/>
      <c r="DZ23" s="964"/>
      <c r="EA23" s="233"/>
    </row>
    <row r="24" spans="1:131" s="234" customFormat="1" ht="26.25" customHeight="1" x14ac:dyDescent="0.15">
      <c r="A24" s="1036" t="s">
        <v>366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559</v>
      </c>
      <c r="BT24" s="963"/>
      <c r="BU24" s="963"/>
      <c r="BV24" s="963"/>
      <c r="BW24" s="963"/>
      <c r="BX24" s="963"/>
      <c r="BY24" s="963"/>
      <c r="BZ24" s="963"/>
      <c r="CA24" s="963"/>
      <c r="CB24" s="963"/>
      <c r="CC24" s="963"/>
      <c r="CD24" s="963"/>
      <c r="CE24" s="963"/>
      <c r="CF24" s="963"/>
      <c r="CG24" s="984"/>
      <c r="CH24" s="959">
        <v>1</v>
      </c>
      <c r="CI24" s="960"/>
      <c r="CJ24" s="960"/>
      <c r="CK24" s="960"/>
      <c r="CL24" s="961"/>
      <c r="CM24" s="959">
        <v>45</v>
      </c>
      <c r="CN24" s="960"/>
      <c r="CO24" s="960"/>
      <c r="CP24" s="960"/>
      <c r="CQ24" s="961"/>
      <c r="CR24" s="959">
        <v>40</v>
      </c>
      <c r="CS24" s="960"/>
      <c r="CT24" s="960"/>
      <c r="CU24" s="960"/>
      <c r="CV24" s="961"/>
      <c r="CW24" s="959">
        <v>0</v>
      </c>
      <c r="CX24" s="960"/>
      <c r="CY24" s="960"/>
      <c r="CZ24" s="960"/>
      <c r="DA24" s="961"/>
      <c r="DB24" s="959">
        <v>0</v>
      </c>
      <c r="DC24" s="960"/>
      <c r="DD24" s="960"/>
      <c r="DE24" s="960"/>
      <c r="DF24" s="961"/>
      <c r="DG24" s="959">
        <v>0</v>
      </c>
      <c r="DH24" s="960"/>
      <c r="DI24" s="960"/>
      <c r="DJ24" s="960"/>
      <c r="DK24" s="961"/>
      <c r="DL24" s="959">
        <v>0</v>
      </c>
      <c r="DM24" s="960"/>
      <c r="DN24" s="960"/>
      <c r="DO24" s="960"/>
      <c r="DP24" s="961"/>
      <c r="DQ24" s="959"/>
      <c r="DR24" s="960"/>
      <c r="DS24" s="960"/>
      <c r="DT24" s="960"/>
      <c r="DU24" s="961"/>
      <c r="DV24" s="962"/>
      <c r="DW24" s="963"/>
      <c r="DX24" s="963"/>
      <c r="DY24" s="963"/>
      <c r="DZ24" s="964"/>
      <c r="EA24" s="233"/>
    </row>
    <row r="25" spans="1:131" ht="26.25" customHeight="1" thickBot="1" x14ac:dyDescent="0.2">
      <c r="A25" s="1035" t="s">
        <v>367</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560</v>
      </c>
      <c r="BT25" s="963"/>
      <c r="BU25" s="963"/>
      <c r="BV25" s="963"/>
      <c r="BW25" s="963"/>
      <c r="BX25" s="963"/>
      <c r="BY25" s="963"/>
      <c r="BZ25" s="963"/>
      <c r="CA25" s="963"/>
      <c r="CB25" s="963"/>
      <c r="CC25" s="963"/>
      <c r="CD25" s="963"/>
      <c r="CE25" s="963"/>
      <c r="CF25" s="963"/>
      <c r="CG25" s="984"/>
      <c r="CH25" s="959">
        <v>70</v>
      </c>
      <c r="CI25" s="960"/>
      <c r="CJ25" s="960"/>
      <c r="CK25" s="960"/>
      <c r="CL25" s="961"/>
      <c r="CM25" s="959">
        <v>189</v>
      </c>
      <c r="CN25" s="960"/>
      <c r="CO25" s="960"/>
      <c r="CP25" s="960"/>
      <c r="CQ25" s="961"/>
      <c r="CR25" s="959">
        <v>0</v>
      </c>
      <c r="CS25" s="960"/>
      <c r="CT25" s="960"/>
      <c r="CU25" s="960"/>
      <c r="CV25" s="961"/>
      <c r="CW25" s="959">
        <v>34</v>
      </c>
      <c r="CX25" s="960"/>
      <c r="CY25" s="960"/>
      <c r="CZ25" s="960"/>
      <c r="DA25" s="961"/>
      <c r="DB25" s="959">
        <v>0</v>
      </c>
      <c r="DC25" s="960"/>
      <c r="DD25" s="960"/>
      <c r="DE25" s="960"/>
      <c r="DF25" s="961"/>
      <c r="DG25" s="959">
        <v>0</v>
      </c>
      <c r="DH25" s="960"/>
      <c r="DI25" s="960"/>
      <c r="DJ25" s="960"/>
      <c r="DK25" s="961"/>
      <c r="DL25" s="959">
        <v>0</v>
      </c>
      <c r="DM25" s="960"/>
      <c r="DN25" s="960"/>
      <c r="DO25" s="960"/>
      <c r="DP25" s="961"/>
      <c r="DQ25" s="959"/>
      <c r="DR25" s="960"/>
      <c r="DS25" s="960"/>
      <c r="DT25" s="960"/>
      <c r="DU25" s="961"/>
      <c r="DV25" s="962" t="s">
        <v>574</v>
      </c>
      <c r="DW25" s="963"/>
      <c r="DX25" s="963"/>
      <c r="DY25" s="963"/>
      <c r="DZ25" s="964"/>
      <c r="EA25" s="229"/>
    </row>
    <row r="26" spans="1:131" ht="26.25" customHeight="1" x14ac:dyDescent="0.15">
      <c r="A26" s="965" t="s">
        <v>338</v>
      </c>
      <c r="B26" s="966"/>
      <c r="C26" s="966"/>
      <c r="D26" s="966"/>
      <c r="E26" s="966"/>
      <c r="F26" s="966"/>
      <c r="G26" s="966"/>
      <c r="H26" s="966"/>
      <c r="I26" s="966"/>
      <c r="J26" s="966"/>
      <c r="K26" s="966"/>
      <c r="L26" s="966"/>
      <c r="M26" s="966"/>
      <c r="N26" s="966"/>
      <c r="O26" s="966"/>
      <c r="P26" s="967"/>
      <c r="Q26" s="971" t="s">
        <v>368</v>
      </c>
      <c r="R26" s="972"/>
      <c r="S26" s="972"/>
      <c r="T26" s="972"/>
      <c r="U26" s="973"/>
      <c r="V26" s="971" t="s">
        <v>369</v>
      </c>
      <c r="W26" s="972"/>
      <c r="X26" s="972"/>
      <c r="Y26" s="972"/>
      <c r="Z26" s="973"/>
      <c r="AA26" s="971" t="s">
        <v>370</v>
      </c>
      <c r="AB26" s="972"/>
      <c r="AC26" s="972"/>
      <c r="AD26" s="972"/>
      <c r="AE26" s="972"/>
      <c r="AF26" s="1031" t="s">
        <v>371</v>
      </c>
      <c r="AG26" s="978"/>
      <c r="AH26" s="978"/>
      <c r="AI26" s="978"/>
      <c r="AJ26" s="1032"/>
      <c r="AK26" s="972" t="s">
        <v>372</v>
      </c>
      <c r="AL26" s="972"/>
      <c r="AM26" s="972"/>
      <c r="AN26" s="972"/>
      <c r="AO26" s="973"/>
      <c r="AP26" s="971" t="s">
        <v>373</v>
      </c>
      <c r="AQ26" s="972"/>
      <c r="AR26" s="972"/>
      <c r="AS26" s="972"/>
      <c r="AT26" s="973"/>
      <c r="AU26" s="971" t="s">
        <v>374</v>
      </c>
      <c r="AV26" s="972"/>
      <c r="AW26" s="972"/>
      <c r="AX26" s="972"/>
      <c r="AY26" s="973"/>
      <c r="AZ26" s="971" t="s">
        <v>375</v>
      </c>
      <c r="BA26" s="972"/>
      <c r="BB26" s="972"/>
      <c r="BC26" s="972"/>
      <c r="BD26" s="973"/>
      <c r="BE26" s="971" t="s">
        <v>345</v>
      </c>
      <c r="BF26" s="972"/>
      <c r="BG26" s="972"/>
      <c r="BH26" s="972"/>
      <c r="BI26" s="985"/>
      <c r="BJ26" s="231"/>
      <c r="BK26" s="231"/>
      <c r="BL26" s="231"/>
      <c r="BM26" s="231"/>
      <c r="BN26" s="231"/>
      <c r="BO26" s="240"/>
      <c r="BP26" s="240"/>
      <c r="BQ26" s="237">
        <v>20</v>
      </c>
      <c r="BR26" s="238" t="s">
        <v>541</v>
      </c>
      <c r="BS26" s="962" t="s">
        <v>561</v>
      </c>
      <c r="BT26" s="963"/>
      <c r="BU26" s="963"/>
      <c r="BV26" s="963"/>
      <c r="BW26" s="963"/>
      <c r="BX26" s="963"/>
      <c r="BY26" s="963"/>
      <c r="BZ26" s="963"/>
      <c r="CA26" s="963"/>
      <c r="CB26" s="963"/>
      <c r="CC26" s="963"/>
      <c r="CD26" s="963"/>
      <c r="CE26" s="963"/>
      <c r="CF26" s="963"/>
      <c r="CG26" s="984"/>
      <c r="CH26" s="959">
        <v>-11</v>
      </c>
      <c r="CI26" s="960"/>
      <c r="CJ26" s="960"/>
      <c r="CK26" s="960"/>
      <c r="CL26" s="961"/>
      <c r="CM26" s="959">
        <v>2200</v>
      </c>
      <c r="CN26" s="960"/>
      <c r="CO26" s="960"/>
      <c r="CP26" s="960"/>
      <c r="CQ26" s="961"/>
      <c r="CR26" s="959">
        <v>807</v>
      </c>
      <c r="CS26" s="960"/>
      <c r="CT26" s="960"/>
      <c r="CU26" s="960"/>
      <c r="CV26" s="961"/>
      <c r="CW26" s="959">
        <v>288</v>
      </c>
      <c r="CX26" s="960"/>
      <c r="CY26" s="960"/>
      <c r="CZ26" s="960"/>
      <c r="DA26" s="961"/>
      <c r="DB26" s="959">
        <v>0</v>
      </c>
      <c r="DC26" s="960"/>
      <c r="DD26" s="960"/>
      <c r="DE26" s="960"/>
      <c r="DF26" s="961"/>
      <c r="DG26" s="959">
        <v>0</v>
      </c>
      <c r="DH26" s="960"/>
      <c r="DI26" s="960"/>
      <c r="DJ26" s="960"/>
      <c r="DK26" s="961"/>
      <c r="DL26" s="959">
        <v>41</v>
      </c>
      <c r="DM26" s="960"/>
      <c r="DN26" s="960"/>
      <c r="DO26" s="960"/>
      <c r="DP26" s="961"/>
      <c r="DQ26" s="959">
        <v>12</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562</v>
      </c>
      <c r="BT27" s="963"/>
      <c r="BU27" s="963"/>
      <c r="BV27" s="963"/>
      <c r="BW27" s="963"/>
      <c r="BX27" s="963"/>
      <c r="BY27" s="963"/>
      <c r="BZ27" s="963"/>
      <c r="CA27" s="963"/>
      <c r="CB27" s="963"/>
      <c r="CC27" s="963"/>
      <c r="CD27" s="963"/>
      <c r="CE27" s="963"/>
      <c r="CF27" s="963"/>
      <c r="CG27" s="984"/>
      <c r="CH27" s="959">
        <v>0</v>
      </c>
      <c r="CI27" s="960"/>
      <c r="CJ27" s="960"/>
      <c r="CK27" s="960"/>
      <c r="CL27" s="961"/>
      <c r="CM27" s="959">
        <v>326</v>
      </c>
      <c r="CN27" s="960"/>
      <c r="CO27" s="960"/>
      <c r="CP27" s="960"/>
      <c r="CQ27" s="961"/>
      <c r="CR27" s="959">
        <v>100</v>
      </c>
      <c r="CS27" s="960"/>
      <c r="CT27" s="960"/>
      <c r="CU27" s="960"/>
      <c r="CV27" s="961"/>
      <c r="CW27" s="959">
        <v>6</v>
      </c>
      <c r="CX27" s="960"/>
      <c r="CY27" s="960"/>
      <c r="CZ27" s="960"/>
      <c r="DA27" s="961"/>
      <c r="DB27" s="959">
        <v>0</v>
      </c>
      <c r="DC27" s="960"/>
      <c r="DD27" s="960"/>
      <c r="DE27" s="960"/>
      <c r="DF27" s="961"/>
      <c r="DG27" s="959">
        <v>0</v>
      </c>
      <c r="DH27" s="960"/>
      <c r="DI27" s="960"/>
      <c r="DJ27" s="960"/>
      <c r="DK27" s="961"/>
      <c r="DL27" s="959">
        <v>0</v>
      </c>
      <c r="DM27" s="960"/>
      <c r="DN27" s="960"/>
      <c r="DO27" s="960"/>
      <c r="DP27" s="961"/>
      <c r="DQ27" s="959"/>
      <c r="DR27" s="960"/>
      <c r="DS27" s="960"/>
      <c r="DT27" s="960"/>
      <c r="DU27" s="961"/>
      <c r="DV27" s="962"/>
      <c r="DW27" s="963"/>
      <c r="DX27" s="963"/>
      <c r="DY27" s="963"/>
      <c r="DZ27" s="964"/>
      <c r="EA27" s="229"/>
    </row>
    <row r="28" spans="1:131" ht="26.25" customHeight="1" thickTop="1" x14ac:dyDescent="0.15">
      <c r="A28" s="241">
        <v>1</v>
      </c>
      <c r="B28" s="1023" t="s">
        <v>376</v>
      </c>
      <c r="C28" s="1024"/>
      <c r="D28" s="1024"/>
      <c r="E28" s="1024"/>
      <c r="F28" s="1024"/>
      <c r="G28" s="1024"/>
      <c r="H28" s="1024"/>
      <c r="I28" s="1024"/>
      <c r="J28" s="1024"/>
      <c r="K28" s="1024"/>
      <c r="L28" s="1024"/>
      <c r="M28" s="1024"/>
      <c r="N28" s="1024"/>
      <c r="O28" s="1024"/>
      <c r="P28" s="1025"/>
      <c r="Q28" s="1026">
        <v>99546</v>
      </c>
      <c r="R28" s="1027"/>
      <c r="S28" s="1027"/>
      <c r="T28" s="1027"/>
      <c r="U28" s="1027"/>
      <c r="V28" s="1027">
        <v>99012</v>
      </c>
      <c r="W28" s="1027"/>
      <c r="X28" s="1027"/>
      <c r="Y28" s="1027"/>
      <c r="Z28" s="1027"/>
      <c r="AA28" s="1027">
        <v>534</v>
      </c>
      <c r="AB28" s="1027"/>
      <c r="AC28" s="1027"/>
      <c r="AD28" s="1027"/>
      <c r="AE28" s="1028"/>
      <c r="AF28" s="1029">
        <v>534</v>
      </c>
      <c r="AG28" s="1027"/>
      <c r="AH28" s="1027"/>
      <c r="AI28" s="1027"/>
      <c r="AJ28" s="1030"/>
      <c r="AK28" s="1018">
        <v>5833</v>
      </c>
      <c r="AL28" s="1019"/>
      <c r="AM28" s="1019"/>
      <c r="AN28" s="1019"/>
      <c r="AO28" s="1019"/>
      <c r="AP28" s="1019">
        <v>0</v>
      </c>
      <c r="AQ28" s="1019"/>
      <c r="AR28" s="1019"/>
      <c r="AS28" s="1019"/>
      <c r="AT28" s="1019"/>
      <c r="AU28" s="1019">
        <v>0</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563</v>
      </c>
      <c r="BT28" s="963"/>
      <c r="BU28" s="963"/>
      <c r="BV28" s="963"/>
      <c r="BW28" s="963"/>
      <c r="BX28" s="963"/>
      <c r="BY28" s="963"/>
      <c r="BZ28" s="963"/>
      <c r="CA28" s="963"/>
      <c r="CB28" s="963"/>
      <c r="CC28" s="963"/>
      <c r="CD28" s="963"/>
      <c r="CE28" s="963"/>
      <c r="CF28" s="963"/>
      <c r="CG28" s="984"/>
      <c r="CH28" s="959">
        <v>6</v>
      </c>
      <c r="CI28" s="960"/>
      <c r="CJ28" s="960"/>
      <c r="CK28" s="960"/>
      <c r="CL28" s="961"/>
      <c r="CM28" s="959">
        <v>221</v>
      </c>
      <c r="CN28" s="960"/>
      <c r="CO28" s="960"/>
      <c r="CP28" s="960"/>
      <c r="CQ28" s="961"/>
      <c r="CR28" s="959">
        <v>108</v>
      </c>
      <c r="CS28" s="960"/>
      <c r="CT28" s="960"/>
      <c r="CU28" s="960"/>
      <c r="CV28" s="961"/>
      <c r="CW28" s="959">
        <v>0</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c r="DR28" s="960"/>
      <c r="DS28" s="960"/>
      <c r="DT28" s="960"/>
      <c r="DU28" s="961"/>
      <c r="DV28" s="962"/>
      <c r="DW28" s="963"/>
      <c r="DX28" s="963"/>
      <c r="DY28" s="963"/>
      <c r="DZ28" s="964"/>
      <c r="EA28" s="229"/>
    </row>
    <row r="29" spans="1:131" ht="26.25" customHeight="1" x14ac:dyDescent="0.15">
      <c r="A29" s="241">
        <v>2</v>
      </c>
      <c r="B29" s="1009" t="s">
        <v>141</v>
      </c>
      <c r="C29" s="1010"/>
      <c r="D29" s="1010"/>
      <c r="E29" s="1010"/>
      <c r="F29" s="1010"/>
      <c r="G29" s="1010"/>
      <c r="H29" s="1010"/>
      <c r="I29" s="1010"/>
      <c r="J29" s="1010"/>
      <c r="K29" s="1010"/>
      <c r="L29" s="1010"/>
      <c r="M29" s="1010"/>
      <c r="N29" s="1010"/>
      <c r="O29" s="1010"/>
      <c r="P29" s="1011"/>
      <c r="Q29" s="1015">
        <v>42589</v>
      </c>
      <c r="R29" s="1013"/>
      <c r="S29" s="1013"/>
      <c r="T29" s="1013"/>
      <c r="U29" s="1013"/>
      <c r="V29" s="1013">
        <v>43713</v>
      </c>
      <c r="W29" s="1013"/>
      <c r="X29" s="1013"/>
      <c r="Y29" s="1013"/>
      <c r="Z29" s="1013"/>
      <c r="AA29" s="1013">
        <v>-1124</v>
      </c>
      <c r="AB29" s="1013"/>
      <c r="AC29" s="1013"/>
      <c r="AD29" s="1013"/>
      <c r="AE29" s="1016"/>
      <c r="AF29" s="1012">
        <v>-2868</v>
      </c>
      <c r="AG29" s="1013"/>
      <c r="AH29" s="1013"/>
      <c r="AI29" s="1013"/>
      <c r="AJ29" s="1014"/>
      <c r="AK29" s="950">
        <v>9229</v>
      </c>
      <c r="AL29" s="941"/>
      <c r="AM29" s="941"/>
      <c r="AN29" s="941"/>
      <c r="AO29" s="941"/>
      <c r="AP29" s="941">
        <v>36927</v>
      </c>
      <c r="AQ29" s="941"/>
      <c r="AR29" s="941"/>
      <c r="AS29" s="941"/>
      <c r="AT29" s="941"/>
      <c r="AU29" s="941">
        <v>20307</v>
      </c>
      <c r="AV29" s="941"/>
      <c r="AW29" s="941"/>
      <c r="AX29" s="941"/>
      <c r="AY29" s="941"/>
      <c r="AZ29" s="1017">
        <v>8.1</v>
      </c>
      <c r="BA29" s="1017"/>
      <c r="BB29" s="1017"/>
      <c r="BC29" s="1017"/>
      <c r="BD29" s="1017"/>
      <c r="BE29" s="942" t="s">
        <v>377</v>
      </c>
      <c r="BF29" s="942"/>
      <c r="BG29" s="942"/>
      <c r="BH29" s="942"/>
      <c r="BI29" s="943"/>
      <c r="BJ29" s="231"/>
      <c r="BK29" s="231"/>
      <c r="BL29" s="231"/>
      <c r="BM29" s="231"/>
      <c r="BN29" s="231"/>
      <c r="BO29" s="240"/>
      <c r="BP29" s="240"/>
      <c r="BQ29" s="237">
        <v>23</v>
      </c>
      <c r="BR29" s="238"/>
      <c r="BS29" s="962" t="s">
        <v>564</v>
      </c>
      <c r="BT29" s="963"/>
      <c r="BU29" s="963"/>
      <c r="BV29" s="963"/>
      <c r="BW29" s="963"/>
      <c r="BX29" s="963"/>
      <c r="BY29" s="963"/>
      <c r="BZ29" s="963"/>
      <c r="CA29" s="963"/>
      <c r="CB29" s="963"/>
      <c r="CC29" s="963"/>
      <c r="CD29" s="963"/>
      <c r="CE29" s="963"/>
      <c r="CF29" s="963"/>
      <c r="CG29" s="984"/>
      <c r="CH29" s="959">
        <v>-26</v>
      </c>
      <c r="CI29" s="960"/>
      <c r="CJ29" s="960"/>
      <c r="CK29" s="960"/>
      <c r="CL29" s="961"/>
      <c r="CM29" s="959">
        <v>193</v>
      </c>
      <c r="CN29" s="960"/>
      <c r="CO29" s="960"/>
      <c r="CP29" s="960"/>
      <c r="CQ29" s="961"/>
      <c r="CR29" s="959">
        <v>15</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c r="DR29" s="960"/>
      <c r="DS29" s="960"/>
      <c r="DT29" s="960"/>
      <c r="DU29" s="961"/>
      <c r="DV29" s="962"/>
      <c r="DW29" s="963"/>
      <c r="DX29" s="963"/>
      <c r="DY29" s="963"/>
      <c r="DZ29" s="964"/>
      <c r="EA29" s="229"/>
    </row>
    <row r="30" spans="1:131" ht="26.25" customHeight="1" x14ac:dyDescent="0.15">
      <c r="A30" s="241">
        <v>3</v>
      </c>
      <c r="B30" s="1009" t="s">
        <v>378</v>
      </c>
      <c r="C30" s="1010"/>
      <c r="D30" s="1010"/>
      <c r="E30" s="1010"/>
      <c r="F30" s="1010"/>
      <c r="G30" s="1010"/>
      <c r="H30" s="1010"/>
      <c r="I30" s="1010"/>
      <c r="J30" s="1010"/>
      <c r="K30" s="1010"/>
      <c r="L30" s="1010"/>
      <c r="M30" s="1010"/>
      <c r="N30" s="1010"/>
      <c r="O30" s="1010"/>
      <c r="P30" s="1011"/>
      <c r="Q30" s="1015">
        <v>4913</v>
      </c>
      <c r="R30" s="1013"/>
      <c r="S30" s="1013"/>
      <c r="T30" s="1013"/>
      <c r="U30" s="1013"/>
      <c r="V30" s="1013">
        <v>4838</v>
      </c>
      <c r="W30" s="1013"/>
      <c r="X30" s="1013"/>
      <c r="Y30" s="1013"/>
      <c r="Z30" s="1013"/>
      <c r="AA30" s="1013">
        <v>74</v>
      </c>
      <c r="AB30" s="1013"/>
      <c r="AC30" s="1013"/>
      <c r="AD30" s="1013"/>
      <c r="AE30" s="1016"/>
      <c r="AF30" s="1012">
        <v>471</v>
      </c>
      <c r="AG30" s="1013"/>
      <c r="AH30" s="1013"/>
      <c r="AI30" s="1013"/>
      <c r="AJ30" s="1014"/>
      <c r="AK30" s="950">
        <v>634</v>
      </c>
      <c r="AL30" s="941"/>
      <c r="AM30" s="941"/>
      <c r="AN30" s="941"/>
      <c r="AO30" s="941"/>
      <c r="AP30" s="941">
        <v>8733</v>
      </c>
      <c r="AQ30" s="941"/>
      <c r="AR30" s="941"/>
      <c r="AS30" s="941"/>
      <c r="AT30" s="941"/>
      <c r="AU30" s="941">
        <v>4969</v>
      </c>
      <c r="AV30" s="941"/>
      <c r="AW30" s="941"/>
      <c r="AX30" s="941"/>
      <c r="AY30" s="941"/>
      <c r="AZ30" s="1017"/>
      <c r="BA30" s="1017"/>
      <c r="BB30" s="1017"/>
      <c r="BC30" s="1017"/>
      <c r="BD30" s="1017"/>
      <c r="BE30" s="942" t="s">
        <v>377</v>
      </c>
      <c r="BF30" s="942"/>
      <c r="BG30" s="942"/>
      <c r="BH30" s="942"/>
      <c r="BI30" s="943"/>
      <c r="BJ30" s="231"/>
      <c r="BK30" s="231"/>
      <c r="BL30" s="231"/>
      <c r="BM30" s="231"/>
      <c r="BN30" s="231"/>
      <c r="BO30" s="240"/>
      <c r="BP30" s="240"/>
      <c r="BQ30" s="237">
        <v>24</v>
      </c>
      <c r="BR30" s="238"/>
      <c r="BS30" s="962" t="s">
        <v>565</v>
      </c>
      <c r="BT30" s="963"/>
      <c r="BU30" s="963"/>
      <c r="BV30" s="963"/>
      <c r="BW30" s="963"/>
      <c r="BX30" s="963"/>
      <c r="BY30" s="963"/>
      <c r="BZ30" s="963"/>
      <c r="CA30" s="963"/>
      <c r="CB30" s="963"/>
      <c r="CC30" s="963"/>
      <c r="CD30" s="963"/>
      <c r="CE30" s="963"/>
      <c r="CF30" s="963"/>
      <c r="CG30" s="984"/>
      <c r="CH30" s="959">
        <v>18</v>
      </c>
      <c r="CI30" s="960"/>
      <c r="CJ30" s="960"/>
      <c r="CK30" s="960"/>
      <c r="CL30" s="961"/>
      <c r="CM30" s="959">
        <v>596</v>
      </c>
      <c r="CN30" s="960"/>
      <c r="CO30" s="960"/>
      <c r="CP30" s="960"/>
      <c r="CQ30" s="961"/>
      <c r="CR30" s="959">
        <v>147</v>
      </c>
      <c r="CS30" s="960"/>
      <c r="CT30" s="960"/>
      <c r="CU30" s="960"/>
      <c r="CV30" s="961"/>
      <c r="CW30" s="959">
        <v>77</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c r="DR30" s="960"/>
      <c r="DS30" s="960"/>
      <c r="DT30" s="960"/>
      <c r="DU30" s="961"/>
      <c r="DV30" s="962"/>
      <c r="DW30" s="963"/>
      <c r="DX30" s="963"/>
      <c r="DY30" s="963"/>
      <c r="DZ30" s="964"/>
      <c r="EA30" s="229"/>
    </row>
    <row r="31" spans="1:131" ht="26.25" customHeight="1" x14ac:dyDescent="0.15">
      <c r="A31" s="241">
        <v>4</v>
      </c>
      <c r="B31" s="1009" t="s">
        <v>379</v>
      </c>
      <c r="C31" s="1010"/>
      <c r="D31" s="1010"/>
      <c r="E31" s="1010"/>
      <c r="F31" s="1010"/>
      <c r="G31" s="1010"/>
      <c r="H31" s="1010"/>
      <c r="I31" s="1010"/>
      <c r="J31" s="1010"/>
      <c r="K31" s="1010"/>
      <c r="L31" s="1010"/>
      <c r="M31" s="1010"/>
      <c r="N31" s="1010"/>
      <c r="O31" s="1010"/>
      <c r="P31" s="1011"/>
      <c r="Q31" s="1015">
        <v>6466</v>
      </c>
      <c r="R31" s="1013"/>
      <c r="S31" s="1013"/>
      <c r="T31" s="1013"/>
      <c r="U31" s="1013"/>
      <c r="V31" s="1013">
        <v>4457</v>
      </c>
      <c r="W31" s="1013"/>
      <c r="X31" s="1013"/>
      <c r="Y31" s="1013"/>
      <c r="Z31" s="1013"/>
      <c r="AA31" s="1013">
        <v>2010</v>
      </c>
      <c r="AB31" s="1013"/>
      <c r="AC31" s="1013"/>
      <c r="AD31" s="1013"/>
      <c r="AE31" s="1016"/>
      <c r="AF31" s="1012">
        <v>20962</v>
      </c>
      <c r="AG31" s="1013"/>
      <c r="AH31" s="1013"/>
      <c r="AI31" s="1013"/>
      <c r="AJ31" s="1014"/>
      <c r="AK31" s="950">
        <v>0</v>
      </c>
      <c r="AL31" s="941"/>
      <c r="AM31" s="941"/>
      <c r="AN31" s="941"/>
      <c r="AO31" s="941"/>
      <c r="AP31" s="941">
        <v>1048</v>
      </c>
      <c r="AQ31" s="941"/>
      <c r="AR31" s="941"/>
      <c r="AS31" s="941"/>
      <c r="AT31" s="941"/>
      <c r="AU31" s="941">
        <v>0</v>
      </c>
      <c r="AV31" s="941"/>
      <c r="AW31" s="941"/>
      <c r="AX31" s="941"/>
      <c r="AY31" s="941"/>
      <c r="AZ31" s="1017"/>
      <c r="BA31" s="1017"/>
      <c r="BB31" s="1017"/>
      <c r="BC31" s="1017"/>
      <c r="BD31" s="1017"/>
      <c r="BE31" s="942" t="s">
        <v>377</v>
      </c>
      <c r="BF31" s="942"/>
      <c r="BG31" s="942"/>
      <c r="BH31" s="942"/>
      <c r="BI31" s="943"/>
      <c r="BJ31" s="231"/>
      <c r="BK31" s="231"/>
      <c r="BL31" s="231"/>
      <c r="BM31" s="231"/>
      <c r="BN31" s="231"/>
      <c r="BO31" s="240"/>
      <c r="BP31" s="240"/>
      <c r="BQ31" s="237">
        <v>25</v>
      </c>
      <c r="BR31" s="238" t="s">
        <v>541</v>
      </c>
      <c r="BS31" s="962" t="s">
        <v>566</v>
      </c>
      <c r="BT31" s="963"/>
      <c r="BU31" s="963"/>
      <c r="BV31" s="963"/>
      <c r="BW31" s="963"/>
      <c r="BX31" s="963"/>
      <c r="BY31" s="963"/>
      <c r="BZ31" s="963"/>
      <c r="CA31" s="963"/>
      <c r="CB31" s="963"/>
      <c r="CC31" s="963"/>
      <c r="CD31" s="963"/>
      <c r="CE31" s="963"/>
      <c r="CF31" s="963"/>
      <c r="CG31" s="984"/>
      <c r="CH31" s="959">
        <v>-17</v>
      </c>
      <c r="CI31" s="960"/>
      <c r="CJ31" s="960"/>
      <c r="CK31" s="960"/>
      <c r="CL31" s="961"/>
      <c r="CM31" s="959">
        <v>19320</v>
      </c>
      <c r="CN31" s="960"/>
      <c r="CO31" s="960"/>
      <c r="CP31" s="960"/>
      <c r="CQ31" s="961"/>
      <c r="CR31" s="959">
        <v>1760</v>
      </c>
      <c r="CS31" s="960"/>
      <c r="CT31" s="960"/>
      <c r="CU31" s="960"/>
      <c r="CV31" s="961"/>
      <c r="CW31" s="959">
        <v>194</v>
      </c>
      <c r="CX31" s="960"/>
      <c r="CY31" s="960"/>
      <c r="CZ31" s="960"/>
      <c r="DA31" s="961"/>
      <c r="DB31" s="959">
        <v>23963</v>
      </c>
      <c r="DC31" s="960"/>
      <c r="DD31" s="960"/>
      <c r="DE31" s="960"/>
      <c r="DF31" s="961"/>
      <c r="DG31" s="959">
        <v>0</v>
      </c>
      <c r="DH31" s="960"/>
      <c r="DI31" s="960"/>
      <c r="DJ31" s="960"/>
      <c r="DK31" s="961"/>
      <c r="DL31" s="959">
        <v>7672</v>
      </c>
      <c r="DM31" s="960"/>
      <c r="DN31" s="960"/>
      <c r="DO31" s="960"/>
      <c r="DP31" s="961"/>
      <c r="DQ31" s="959">
        <v>6905</v>
      </c>
      <c r="DR31" s="960"/>
      <c r="DS31" s="960"/>
      <c r="DT31" s="960"/>
      <c r="DU31" s="961"/>
      <c r="DV31" s="962"/>
      <c r="DW31" s="963"/>
      <c r="DX31" s="963"/>
      <c r="DY31" s="963"/>
      <c r="DZ31" s="964"/>
      <c r="EA31" s="229"/>
    </row>
    <row r="32" spans="1:131" ht="26.25" customHeight="1" x14ac:dyDescent="0.15">
      <c r="A32" s="241">
        <v>5</v>
      </c>
      <c r="B32" s="1009" t="s">
        <v>380</v>
      </c>
      <c r="C32" s="1010"/>
      <c r="D32" s="1010"/>
      <c r="E32" s="1010"/>
      <c r="F32" s="1010"/>
      <c r="G32" s="1010"/>
      <c r="H32" s="1010"/>
      <c r="I32" s="1010"/>
      <c r="J32" s="1010"/>
      <c r="K32" s="1010"/>
      <c r="L32" s="1010"/>
      <c r="M32" s="1010"/>
      <c r="N32" s="1010"/>
      <c r="O32" s="1010"/>
      <c r="P32" s="1011"/>
      <c r="Q32" s="1015">
        <v>579</v>
      </c>
      <c r="R32" s="1013"/>
      <c r="S32" s="1013"/>
      <c r="T32" s="1013"/>
      <c r="U32" s="1013"/>
      <c r="V32" s="1013">
        <v>454</v>
      </c>
      <c r="W32" s="1013"/>
      <c r="X32" s="1013"/>
      <c r="Y32" s="1013"/>
      <c r="Z32" s="1013"/>
      <c r="AA32" s="1013">
        <v>126</v>
      </c>
      <c r="AB32" s="1013"/>
      <c r="AC32" s="1013"/>
      <c r="AD32" s="1013"/>
      <c r="AE32" s="1016"/>
      <c r="AF32" s="1012">
        <v>1429</v>
      </c>
      <c r="AG32" s="1013"/>
      <c r="AH32" s="1013"/>
      <c r="AI32" s="1013"/>
      <c r="AJ32" s="1014"/>
      <c r="AK32" s="950">
        <v>35</v>
      </c>
      <c r="AL32" s="941"/>
      <c r="AM32" s="941"/>
      <c r="AN32" s="941"/>
      <c r="AO32" s="941"/>
      <c r="AP32" s="941">
        <v>0</v>
      </c>
      <c r="AQ32" s="941"/>
      <c r="AR32" s="941"/>
      <c r="AS32" s="941"/>
      <c r="AT32" s="941"/>
      <c r="AU32" s="941">
        <v>0</v>
      </c>
      <c r="AV32" s="941"/>
      <c r="AW32" s="941"/>
      <c r="AX32" s="941"/>
      <c r="AY32" s="941"/>
      <c r="AZ32" s="1017"/>
      <c r="BA32" s="1017"/>
      <c r="BB32" s="1017"/>
      <c r="BC32" s="1017"/>
      <c r="BD32" s="1017"/>
      <c r="BE32" s="942" t="s">
        <v>377</v>
      </c>
      <c r="BF32" s="942"/>
      <c r="BG32" s="942"/>
      <c r="BH32" s="942"/>
      <c r="BI32" s="943"/>
      <c r="BJ32" s="231"/>
      <c r="BK32" s="231"/>
      <c r="BL32" s="231"/>
      <c r="BM32" s="231"/>
      <c r="BN32" s="231"/>
      <c r="BO32" s="240"/>
      <c r="BP32" s="240"/>
      <c r="BQ32" s="237">
        <v>26</v>
      </c>
      <c r="BR32" s="238"/>
      <c r="BS32" s="962" t="s">
        <v>567</v>
      </c>
      <c r="BT32" s="963"/>
      <c r="BU32" s="963"/>
      <c r="BV32" s="963"/>
      <c r="BW32" s="963"/>
      <c r="BX32" s="963"/>
      <c r="BY32" s="963"/>
      <c r="BZ32" s="963"/>
      <c r="CA32" s="963"/>
      <c r="CB32" s="963"/>
      <c r="CC32" s="963"/>
      <c r="CD32" s="963"/>
      <c r="CE32" s="963"/>
      <c r="CF32" s="963"/>
      <c r="CG32" s="984"/>
      <c r="CH32" s="959">
        <v>160</v>
      </c>
      <c r="CI32" s="960"/>
      <c r="CJ32" s="960"/>
      <c r="CK32" s="960"/>
      <c r="CL32" s="961"/>
      <c r="CM32" s="959">
        <v>2488</v>
      </c>
      <c r="CN32" s="960"/>
      <c r="CO32" s="960"/>
      <c r="CP32" s="960"/>
      <c r="CQ32" s="961"/>
      <c r="CR32" s="959">
        <v>41</v>
      </c>
      <c r="CS32" s="960"/>
      <c r="CT32" s="960"/>
      <c r="CU32" s="960"/>
      <c r="CV32" s="961"/>
      <c r="CW32" s="959">
        <v>0</v>
      </c>
      <c r="CX32" s="960"/>
      <c r="CY32" s="960"/>
      <c r="CZ32" s="960"/>
      <c r="DA32" s="961"/>
      <c r="DB32" s="959">
        <v>0</v>
      </c>
      <c r="DC32" s="960"/>
      <c r="DD32" s="960"/>
      <c r="DE32" s="960"/>
      <c r="DF32" s="961"/>
      <c r="DG32" s="959">
        <v>0</v>
      </c>
      <c r="DH32" s="960"/>
      <c r="DI32" s="960"/>
      <c r="DJ32" s="960"/>
      <c r="DK32" s="961"/>
      <c r="DL32" s="959">
        <v>0</v>
      </c>
      <c r="DM32" s="960"/>
      <c r="DN32" s="960"/>
      <c r="DO32" s="960"/>
      <c r="DP32" s="961"/>
      <c r="DQ32" s="959"/>
      <c r="DR32" s="960"/>
      <c r="DS32" s="960"/>
      <c r="DT32" s="960"/>
      <c r="DU32" s="961"/>
      <c r="DV32" s="962"/>
      <c r="DW32" s="963"/>
      <c r="DX32" s="963"/>
      <c r="DY32" s="963"/>
      <c r="DZ32" s="964"/>
      <c r="EA32" s="229"/>
    </row>
    <row r="33" spans="1:131" ht="26.25" customHeight="1" x14ac:dyDescent="0.15">
      <c r="A33" s="241">
        <v>6</v>
      </c>
      <c r="B33" s="1009" t="s">
        <v>381</v>
      </c>
      <c r="C33" s="1010"/>
      <c r="D33" s="1010"/>
      <c r="E33" s="1010"/>
      <c r="F33" s="1010"/>
      <c r="G33" s="1010"/>
      <c r="H33" s="1010"/>
      <c r="I33" s="1010"/>
      <c r="J33" s="1010"/>
      <c r="K33" s="1010"/>
      <c r="L33" s="1010"/>
      <c r="M33" s="1010"/>
      <c r="N33" s="1010"/>
      <c r="O33" s="1010"/>
      <c r="P33" s="1011"/>
      <c r="Q33" s="1015">
        <v>147</v>
      </c>
      <c r="R33" s="1013"/>
      <c r="S33" s="1013"/>
      <c r="T33" s="1013"/>
      <c r="U33" s="1013"/>
      <c r="V33" s="1013">
        <v>118</v>
      </c>
      <c r="W33" s="1013"/>
      <c r="X33" s="1013"/>
      <c r="Y33" s="1013"/>
      <c r="Z33" s="1013"/>
      <c r="AA33" s="1013">
        <v>29</v>
      </c>
      <c r="AB33" s="1013"/>
      <c r="AC33" s="1013"/>
      <c r="AD33" s="1013"/>
      <c r="AE33" s="1016"/>
      <c r="AF33" s="1012">
        <v>2923</v>
      </c>
      <c r="AG33" s="1013"/>
      <c r="AH33" s="1013"/>
      <c r="AI33" s="1013"/>
      <c r="AJ33" s="1014"/>
      <c r="AK33" s="950">
        <v>0</v>
      </c>
      <c r="AL33" s="941"/>
      <c r="AM33" s="941"/>
      <c r="AN33" s="941"/>
      <c r="AO33" s="941"/>
      <c r="AP33" s="941">
        <v>0</v>
      </c>
      <c r="AQ33" s="941"/>
      <c r="AR33" s="941"/>
      <c r="AS33" s="941"/>
      <c r="AT33" s="941"/>
      <c r="AU33" s="941">
        <v>0</v>
      </c>
      <c r="AV33" s="941"/>
      <c r="AW33" s="941"/>
      <c r="AX33" s="941"/>
      <c r="AY33" s="941"/>
      <c r="AZ33" s="1017"/>
      <c r="BA33" s="1017"/>
      <c r="BB33" s="1017"/>
      <c r="BC33" s="1017"/>
      <c r="BD33" s="1017"/>
      <c r="BE33" s="942" t="s">
        <v>377</v>
      </c>
      <c r="BF33" s="942"/>
      <c r="BG33" s="942"/>
      <c r="BH33" s="942"/>
      <c r="BI33" s="943"/>
      <c r="BJ33" s="231"/>
      <c r="BK33" s="231"/>
      <c r="BL33" s="231"/>
      <c r="BM33" s="231"/>
      <c r="BN33" s="231"/>
      <c r="BO33" s="240"/>
      <c r="BP33" s="240"/>
      <c r="BQ33" s="237">
        <v>27</v>
      </c>
      <c r="BR33" s="238" t="s">
        <v>541</v>
      </c>
      <c r="BS33" s="962" t="s">
        <v>568</v>
      </c>
      <c r="BT33" s="963"/>
      <c r="BU33" s="963"/>
      <c r="BV33" s="963"/>
      <c r="BW33" s="963"/>
      <c r="BX33" s="963"/>
      <c r="BY33" s="963"/>
      <c r="BZ33" s="963"/>
      <c r="CA33" s="963"/>
      <c r="CB33" s="963"/>
      <c r="CC33" s="963"/>
      <c r="CD33" s="963"/>
      <c r="CE33" s="963"/>
      <c r="CF33" s="963"/>
      <c r="CG33" s="984"/>
      <c r="CH33" s="959">
        <v>-11</v>
      </c>
      <c r="CI33" s="960"/>
      <c r="CJ33" s="960"/>
      <c r="CK33" s="960"/>
      <c r="CL33" s="961"/>
      <c r="CM33" s="959">
        <v>626</v>
      </c>
      <c r="CN33" s="960"/>
      <c r="CO33" s="960"/>
      <c r="CP33" s="960"/>
      <c r="CQ33" s="961"/>
      <c r="CR33" s="959">
        <v>30</v>
      </c>
      <c r="CS33" s="960"/>
      <c r="CT33" s="960"/>
      <c r="CU33" s="960"/>
      <c r="CV33" s="961"/>
      <c r="CW33" s="959">
        <v>0</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c r="DR33" s="960"/>
      <c r="DS33" s="960"/>
      <c r="DT33" s="960"/>
      <c r="DU33" s="961"/>
      <c r="DV33" s="962"/>
      <c r="DW33" s="963"/>
      <c r="DX33" s="963"/>
      <c r="DY33" s="963"/>
      <c r="DZ33" s="964"/>
      <c r="EA33" s="229"/>
    </row>
    <row r="34" spans="1:131" ht="26.25" customHeight="1" x14ac:dyDescent="0.15">
      <c r="A34" s="241">
        <v>7</v>
      </c>
      <c r="B34" s="1009" t="s">
        <v>382</v>
      </c>
      <c r="C34" s="1010"/>
      <c r="D34" s="1010"/>
      <c r="E34" s="1010"/>
      <c r="F34" s="1010"/>
      <c r="G34" s="1010"/>
      <c r="H34" s="1010"/>
      <c r="I34" s="1010"/>
      <c r="J34" s="1010"/>
      <c r="K34" s="1010"/>
      <c r="L34" s="1010"/>
      <c r="M34" s="1010"/>
      <c r="N34" s="1010"/>
      <c r="O34" s="1010"/>
      <c r="P34" s="1011"/>
      <c r="Q34" s="1015">
        <v>6328</v>
      </c>
      <c r="R34" s="1013"/>
      <c r="S34" s="1013"/>
      <c r="T34" s="1013"/>
      <c r="U34" s="1013"/>
      <c r="V34" s="1013">
        <v>5570</v>
      </c>
      <c r="W34" s="1013"/>
      <c r="X34" s="1013"/>
      <c r="Y34" s="1013"/>
      <c r="Z34" s="1013"/>
      <c r="AA34" s="1013">
        <v>758</v>
      </c>
      <c r="AB34" s="1013"/>
      <c r="AC34" s="1013"/>
      <c r="AD34" s="1013"/>
      <c r="AE34" s="1016"/>
      <c r="AF34" s="1012">
        <v>16411</v>
      </c>
      <c r="AG34" s="1013"/>
      <c r="AH34" s="1013"/>
      <c r="AI34" s="1013"/>
      <c r="AJ34" s="1014"/>
      <c r="AK34" s="950">
        <v>0</v>
      </c>
      <c r="AL34" s="941"/>
      <c r="AM34" s="941"/>
      <c r="AN34" s="941"/>
      <c r="AO34" s="941"/>
      <c r="AP34" s="941">
        <v>3943</v>
      </c>
      <c r="AQ34" s="941"/>
      <c r="AR34" s="941"/>
      <c r="AS34" s="941"/>
      <c r="AT34" s="941"/>
      <c r="AU34" s="941">
        <v>0</v>
      </c>
      <c r="AV34" s="941"/>
      <c r="AW34" s="941"/>
      <c r="AX34" s="941"/>
      <c r="AY34" s="941"/>
      <c r="AZ34" s="1017"/>
      <c r="BA34" s="1017"/>
      <c r="BB34" s="1017"/>
      <c r="BC34" s="1017"/>
      <c r="BD34" s="1017"/>
      <c r="BE34" s="942" t="s">
        <v>377</v>
      </c>
      <c r="BF34" s="942"/>
      <c r="BG34" s="942"/>
      <c r="BH34" s="942"/>
      <c r="BI34" s="943"/>
      <c r="BJ34" s="231"/>
      <c r="BK34" s="231"/>
      <c r="BL34" s="231"/>
      <c r="BM34" s="231"/>
      <c r="BN34" s="231"/>
      <c r="BO34" s="240"/>
      <c r="BP34" s="240"/>
      <c r="BQ34" s="237">
        <v>28</v>
      </c>
      <c r="BR34" s="238" t="s">
        <v>541</v>
      </c>
      <c r="BS34" s="962" t="s">
        <v>569</v>
      </c>
      <c r="BT34" s="963"/>
      <c r="BU34" s="963"/>
      <c r="BV34" s="963"/>
      <c r="BW34" s="963"/>
      <c r="BX34" s="963"/>
      <c r="BY34" s="963"/>
      <c r="BZ34" s="963"/>
      <c r="CA34" s="963"/>
      <c r="CB34" s="963"/>
      <c r="CC34" s="963"/>
      <c r="CD34" s="963"/>
      <c r="CE34" s="963"/>
      <c r="CF34" s="963"/>
      <c r="CG34" s="984"/>
      <c r="CH34" s="959">
        <v>0</v>
      </c>
      <c r="CI34" s="960"/>
      <c r="CJ34" s="960"/>
      <c r="CK34" s="960"/>
      <c r="CL34" s="961"/>
      <c r="CM34" s="959">
        <v>366</v>
      </c>
      <c r="CN34" s="960"/>
      <c r="CO34" s="960"/>
      <c r="CP34" s="960"/>
      <c r="CQ34" s="961"/>
      <c r="CR34" s="959">
        <v>366</v>
      </c>
      <c r="CS34" s="960"/>
      <c r="CT34" s="960"/>
      <c r="CU34" s="960"/>
      <c r="CV34" s="961"/>
      <c r="CW34" s="959">
        <v>0</v>
      </c>
      <c r="CX34" s="960"/>
      <c r="CY34" s="960"/>
      <c r="CZ34" s="960"/>
      <c r="DA34" s="961"/>
      <c r="DB34" s="959">
        <v>0</v>
      </c>
      <c r="DC34" s="960"/>
      <c r="DD34" s="960"/>
      <c r="DE34" s="960"/>
      <c r="DF34" s="961"/>
      <c r="DG34" s="959">
        <v>0</v>
      </c>
      <c r="DH34" s="960"/>
      <c r="DI34" s="960"/>
      <c r="DJ34" s="960"/>
      <c r="DK34" s="961"/>
      <c r="DL34" s="959">
        <v>0</v>
      </c>
      <c r="DM34" s="960"/>
      <c r="DN34" s="960"/>
      <c r="DO34" s="960"/>
      <c r="DP34" s="961"/>
      <c r="DQ34" s="959"/>
      <c r="DR34" s="960"/>
      <c r="DS34" s="960"/>
      <c r="DT34" s="960"/>
      <c r="DU34" s="961"/>
      <c r="DV34" s="962"/>
      <c r="DW34" s="963"/>
      <c r="DX34" s="963"/>
      <c r="DY34" s="963"/>
      <c r="DZ34" s="964"/>
      <c r="EA34" s="229"/>
    </row>
    <row r="35" spans="1:131" ht="26.25" customHeight="1" x14ac:dyDescent="0.15">
      <c r="A35" s="241">
        <v>8</v>
      </c>
      <c r="B35" s="1009" t="s">
        <v>383</v>
      </c>
      <c r="C35" s="1010"/>
      <c r="D35" s="1010"/>
      <c r="E35" s="1010"/>
      <c r="F35" s="1010"/>
      <c r="G35" s="1010"/>
      <c r="H35" s="1010"/>
      <c r="I35" s="1010"/>
      <c r="J35" s="1010"/>
      <c r="K35" s="1010"/>
      <c r="L35" s="1010"/>
      <c r="M35" s="1010"/>
      <c r="N35" s="1010"/>
      <c r="O35" s="1010"/>
      <c r="P35" s="1011"/>
      <c r="Q35" s="1015">
        <v>552</v>
      </c>
      <c r="R35" s="1013"/>
      <c r="S35" s="1013"/>
      <c r="T35" s="1013"/>
      <c r="U35" s="1013"/>
      <c r="V35" s="1013">
        <v>533</v>
      </c>
      <c r="W35" s="1013"/>
      <c r="X35" s="1013"/>
      <c r="Y35" s="1013"/>
      <c r="Z35" s="1013"/>
      <c r="AA35" s="1013">
        <v>19</v>
      </c>
      <c r="AB35" s="1013"/>
      <c r="AC35" s="1013"/>
      <c r="AD35" s="1013"/>
      <c r="AE35" s="1016"/>
      <c r="AF35" s="1012" t="s">
        <v>118</v>
      </c>
      <c r="AG35" s="1013"/>
      <c r="AH35" s="1013"/>
      <c r="AI35" s="1013"/>
      <c r="AJ35" s="1014"/>
      <c r="AK35" s="950">
        <v>278</v>
      </c>
      <c r="AL35" s="941"/>
      <c r="AM35" s="941"/>
      <c r="AN35" s="941"/>
      <c r="AO35" s="941"/>
      <c r="AP35" s="941">
        <v>4476</v>
      </c>
      <c r="AQ35" s="941"/>
      <c r="AR35" s="941"/>
      <c r="AS35" s="941"/>
      <c r="AT35" s="941"/>
      <c r="AU35" s="941">
        <v>4306</v>
      </c>
      <c r="AV35" s="941"/>
      <c r="AW35" s="941"/>
      <c r="AX35" s="941"/>
      <c r="AY35" s="941"/>
      <c r="AZ35" s="1017"/>
      <c r="BA35" s="1017"/>
      <c r="BB35" s="1017"/>
      <c r="BC35" s="1017"/>
      <c r="BD35" s="1017"/>
      <c r="BE35" s="942" t="s">
        <v>384</v>
      </c>
      <c r="BF35" s="942"/>
      <c r="BG35" s="942"/>
      <c r="BH35" s="942"/>
      <c r="BI35" s="943"/>
      <c r="BJ35" s="231"/>
      <c r="BK35" s="231"/>
      <c r="BL35" s="231"/>
      <c r="BM35" s="231"/>
      <c r="BN35" s="231"/>
      <c r="BO35" s="240"/>
      <c r="BP35" s="240"/>
      <c r="BQ35" s="237">
        <v>29</v>
      </c>
      <c r="BR35" s="238"/>
      <c r="BS35" s="962" t="s">
        <v>570</v>
      </c>
      <c r="BT35" s="963"/>
      <c r="BU35" s="963"/>
      <c r="BV35" s="963"/>
      <c r="BW35" s="963"/>
      <c r="BX35" s="963"/>
      <c r="BY35" s="963"/>
      <c r="BZ35" s="963"/>
      <c r="CA35" s="963"/>
      <c r="CB35" s="963"/>
      <c r="CC35" s="963"/>
      <c r="CD35" s="963"/>
      <c r="CE35" s="963"/>
      <c r="CF35" s="963"/>
      <c r="CG35" s="984"/>
      <c r="CH35" s="959">
        <v>27</v>
      </c>
      <c r="CI35" s="960"/>
      <c r="CJ35" s="960"/>
      <c r="CK35" s="960"/>
      <c r="CL35" s="961"/>
      <c r="CM35" s="959">
        <v>7576</v>
      </c>
      <c r="CN35" s="960"/>
      <c r="CO35" s="960"/>
      <c r="CP35" s="960"/>
      <c r="CQ35" s="961"/>
      <c r="CR35" s="959">
        <v>13</v>
      </c>
      <c r="CS35" s="960"/>
      <c r="CT35" s="960"/>
      <c r="CU35" s="960"/>
      <c r="CV35" s="961"/>
      <c r="CW35" s="959">
        <v>0</v>
      </c>
      <c r="CX35" s="960"/>
      <c r="CY35" s="960"/>
      <c r="CZ35" s="960"/>
      <c r="DA35" s="961"/>
      <c r="DB35" s="959">
        <v>0</v>
      </c>
      <c r="DC35" s="960"/>
      <c r="DD35" s="960"/>
      <c r="DE35" s="960"/>
      <c r="DF35" s="961"/>
      <c r="DG35" s="959">
        <v>0</v>
      </c>
      <c r="DH35" s="960"/>
      <c r="DI35" s="960"/>
      <c r="DJ35" s="960"/>
      <c r="DK35" s="961"/>
      <c r="DL35" s="959">
        <v>0</v>
      </c>
      <c r="DM35" s="960"/>
      <c r="DN35" s="960"/>
      <c r="DO35" s="960"/>
      <c r="DP35" s="961"/>
      <c r="DQ35" s="959"/>
      <c r="DR35" s="960"/>
      <c r="DS35" s="960"/>
      <c r="DT35" s="960"/>
      <c r="DU35" s="961"/>
      <c r="DV35" s="962"/>
      <c r="DW35" s="963"/>
      <c r="DX35" s="963"/>
      <c r="DY35" s="963"/>
      <c r="DZ35" s="964"/>
      <c r="EA35" s="229"/>
    </row>
    <row r="36" spans="1:131" ht="26.25" customHeight="1" x14ac:dyDescent="0.15">
      <c r="A36" s="241">
        <v>9</v>
      </c>
      <c r="B36" s="1009" t="s">
        <v>385</v>
      </c>
      <c r="C36" s="1010"/>
      <c r="D36" s="1010"/>
      <c r="E36" s="1010"/>
      <c r="F36" s="1010"/>
      <c r="G36" s="1010"/>
      <c r="H36" s="1010"/>
      <c r="I36" s="1010"/>
      <c r="J36" s="1010"/>
      <c r="K36" s="1010"/>
      <c r="L36" s="1010"/>
      <c r="M36" s="1010"/>
      <c r="N36" s="1010"/>
      <c r="O36" s="1010"/>
      <c r="P36" s="1011"/>
      <c r="Q36" s="1015">
        <v>869</v>
      </c>
      <c r="R36" s="1013"/>
      <c r="S36" s="1013"/>
      <c r="T36" s="1013"/>
      <c r="U36" s="1013"/>
      <c r="V36" s="1013">
        <v>291</v>
      </c>
      <c r="W36" s="1013"/>
      <c r="X36" s="1013"/>
      <c r="Y36" s="1013"/>
      <c r="Z36" s="1013"/>
      <c r="AA36" s="1013">
        <v>578</v>
      </c>
      <c r="AB36" s="1013"/>
      <c r="AC36" s="1013"/>
      <c r="AD36" s="1013"/>
      <c r="AE36" s="1016"/>
      <c r="AF36" s="1012" t="s">
        <v>118</v>
      </c>
      <c r="AG36" s="1013"/>
      <c r="AH36" s="1013"/>
      <c r="AI36" s="1013"/>
      <c r="AJ36" s="1014"/>
      <c r="AK36" s="950">
        <v>45</v>
      </c>
      <c r="AL36" s="941"/>
      <c r="AM36" s="941"/>
      <c r="AN36" s="941"/>
      <c r="AO36" s="941"/>
      <c r="AP36" s="941">
        <v>483</v>
      </c>
      <c r="AQ36" s="941"/>
      <c r="AR36" s="941"/>
      <c r="AS36" s="941"/>
      <c r="AT36" s="941"/>
      <c r="AU36" s="941">
        <v>0</v>
      </c>
      <c r="AV36" s="941"/>
      <c r="AW36" s="941"/>
      <c r="AX36" s="941"/>
      <c r="AY36" s="941"/>
      <c r="AZ36" s="1017"/>
      <c r="BA36" s="1017"/>
      <c r="BB36" s="1017"/>
      <c r="BC36" s="1017"/>
      <c r="BD36" s="1017"/>
      <c r="BE36" s="942" t="s">
        <v>384</v>
      </c>
      <c r="BF36" s="942"/>
      <c r="BG36" s="942"/>
      <c r="BH36" s="942"/>
      <c r="BI36" s="943"/>
      <c r="BJ36" s="231"/>
      <c r="BK36" s="231"/>
      <c r="BL36" s="231"/>
      <c r="BM36" s="231"/>
      <c r="BN36" s="231"/>
      <c r="BO36" s="240"/>
      <c r="BP36" s="240"/>
      <c r="BQ36" s="237">
        <v>30</v>
      </c>
      <c r="BR36" s="238"/>
      <c r="BS36" s="962" t="s">
        <v>571</v>
      </c>
      <c r="BT36" s="963"/>
      <c r="BU36" s="963"/>
      <c r="BV36" s="963"/>
      <c r="BW36" s="963"/>
      <c r="BX36" s="963"/>
      <c r="BY36" s="963"/>
      <c r="BZ36" s="963"/>
      <c r="CA36" s="963"/>
      <c r="CB36" s="963"/>
      <c r="CC36" s="963"/>
      <c r="CD36" s="963"/>
      <c r="CE36" s="963"/>
      <c r="CF36" s="963"/>
      <c r="CG36" s="984"/>
      <c r="CH36" s="959">
        <v>-105</v>
      </c>
      <c r="CI36" s="960"/>
      <c r="CJ36" s="960"/>
      <c r="CK36" s="960"/>
      <c r="CL36" s="961"/>
      <c r="CM36" s="959">
        <v>133</v>
      </c>
      <c r="CN36" s="960"/>
      <c r="CO36" s="960"/>
      <c r="CP36" s="960"/>
      <c r="CQ36" s="961"/>
      <c r="CR36" s="959">
        <v>150</v>
      </c>
      <c r="CS36" s="960"/>
      <c r="CT36" s="960"/>
      <c r="CU36" s="960"/>
      <c r="CV36" s="961"/>
      <c r="CW36" s="959">
        <v>7</v>
      </c>
      <c r="CX36" s="960"/>
      <c r="CY36" s="960"/>
      <c r="CZ36" s="960"/>
      <c r="DA36" s="961"/>
      <c r="DB36" s="959">
        <v>0</v>
      </c>
      <c r="DC36" s="960"/>
      <c r="DD36" s="960"/>
      <c r="DE36" s="960"/>
      <c r="DF36" s="961"/>
      <c r="DG36" s="959">
        <v>0</v>
      </c>
      <c r="DH36" s="960"/>
      <c r="DI36" s="960"/>
      <c r="DJ36" s="960"/>
      <c r="DK36" s="961"/>
      <c r="DL36" s="959">
        <v>0</v>
      </c>
      <c r="DM36" s="960"/>
      <c r="DN36" s="960"/>
      <c r="DO36" s="960"/>
      <c r="DP36" s="961"/>
      <c r="DQ36" s="959"/>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572</v>
      </c>
      <c r="BT37" s="963"/>
      <c r="BU37" s="963"/>
      <c r="BV37" s="963"/>
      <c r="BW37" s="963"/>
      <c r="BX37" s="963"/>
      <c r="BY37" s="963"/>
      <c r="BZ37" s="963"/>
      <c r="CA37" s="963"/>
      <c r="CB37" s="963"/>
      <c r="CC37" s="963"/>
      <c r="CD37" s="963"/>
      <c r="CE37" s="963"/>
      <c r="CF37" s="963"/>
      <c r="CG37" s="984"/>
      <c r="CH37" s="959">
        <v>-2</v>
      </c>
      <c r="CI37" s="960"/>
      <c r="CJ37" s="960"/>
      <c r="CK37" s="960"/>
      <c r="CL37" s="961"/>
      <c r="CM37" s="959">
        <v>349</v>
      </c>
      <c r="CN37" s="960"/>
      <c r="CO37" s="960"/>
      <c r="CP37" s="960"/>
      <c r="CQ37" s="961"/>
      <c r="CR37" s="959">
        <v>186</v>
      </c>
      <c r="CS37" s="960"/>
      <c r="CT37" s="960"/>
      <c r="CU37" s="960"/>
      <c r="CV37" s="961"/>
      <c r="CW37" s="959">
        <v>27</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573</v>
      </c>
      <c r="BT38" s="963"/>
      <c r="BU38" s="963"/>
      <c r="BV38" s="963"/>
      <c r="BW38" s="963"/>
      <c r="BX38" s="963"/>
      <c r="BY38" s="963"/>
      <c r="BZ38" s="963"/>
      <c r="CA38" s="963"/>
      <c r="CB38" s="963"/>
      <c r="CC38" s="963"/>
      <c r="CD38" s="963"/>
      <c r="CE38" s="963"/>
      <c r="CF38" s="963"/>
      <c r="CG38" s="984"/>
      <c r="CH38" s="959">
        <v>0</v>
      </c>
      <c r="CI38" s="960"/>
      <c r="CJ38" s="960"/>
      <c r="CK38" s="960"/>
      <c r="CL38" s="961"/>
      <c r="CM38" s="959">
        <v>733</v>
      </c>
      <c r="CN38" s="960"/>
      <c r="CO38" s="960"/>
      <c r="CP38" s="960"/>
      <c r="CQ38" s="961"/>
      <c r="CR38" s="959">
        <v>450</v>
      </c>
      <c r="CS38" s="960"/>
      <c r="CT38" s="960"/>
      <c r="CU38" s="960"/>
      <c r="CV38" s="961"/>
      <c r="CW38" s="959">
        <v>0</v>
      </c>
      <c r="CX38" s="960"/>
      <c r="CY38" s="960"/>
      <c r="CZ38" s="960"/>
      <c r="DA38" s="961"/>
      <c r="DB38" s="959">
        <v>0</v>
      </c>
      <c r="DC38" s="960"/>
      <c r="DD38" s="960"/>
      <c r="DE38" s="960"/>
      <c r="DF38" s="961"/>
      <c r="DG38" s="959">
        <v>0</v>
      </c>
      <c r="DH38" s="960"/>
      <c r="DI38" s="960"/>
      <c r="DJ38" s="960"/>
      <c r="DK38" s="961"/>
      <c r="DL38" s="959">
        <v>0</v>
      </c>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364</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39862</v>
      </c>
      <c r="AG63" s="929"/>
      <c r="AH63" s="929"/>
      <c r="AI63" s="929"/>
      <c r="AJ63" s="992"/>
      <c r="AK63" s="993"/>
      <c r="AL63" s="933"/>
      <c r="AM63" s="933"/>
      <c r="AN63" s="933"/>
      <c r="AO63" s="933"/>
      <c r="AP63" s="929">
        <v>55610</v>
      </c>
      <c r="AQ63" s="929"/>
      <c r="AR63" s="929"/>
      <c r="AS63" s="929"/>
      <c r="AT63" s="929"/>
      <c r="AU63" s="929">
        <v>29582</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389</v>
      </c>
      <c r="B66" s="966"/>
      <c r="C66" s="966"/>
      <c r="D66" s="966"/>
      <c r="E66" s="966"/>
      <c r="F66" s="966"/>
      <c r="G66" s="966"/>
      <c r="H66" s="966"/>
      <c r="I66" s="966"/>
      <c r="J66" s="966"/>
      <c r="K66" s="966"/>
      <c r="L66" s="966"/>
      <c r="M66" s="966"/>
      <c r="N66" s="966"/>
      <c r="O66" s="966"/>
      <c r="P66" s="967"/>
      <c r="Q66" s="971" t="s">
        <v>368</v>
      </c>
      <c r="R66" s="972"/>
      <c r="S66" s="972"/>
      <c r="T66" s="972"/>
      <c r="U66" s="973"/>
      <c r="V66" s="971" t="s">
        <v>369</v>
      </c>
      <c r="W66" s="972"/>
      <c r="X66" s="972"/>
      <c r="Y66" s="972"/>
      <c r="Z66" s="973"/>
      <c r="AA66" s="971" t="s">
        <v>370</v>
      </c>
      <c r="AB66" s="972"/>
      <c r="AC66" s="972"/>
      <c r="AD66" s="972"/>
      <c r="AE66" s="973"/>
      <c r="AF66" s="977" t="s">
        <v>371</v>
      </c>
      <c r="AG66" s="978"/>
      <c r="AH66" s="978"/>
      <c r="AI66" s="978"/>
      <c r="AJ66" s="979"/>
      <c r="AK66" s="971" t="s">
        <v>372</v>
      </c>
      <c r="AL66" s="966"/>
      <c r="AM66" s="966"/>
      <c r="AN66" s="966"/>
      <c r="AO66" s="967"/>
      <c r="AP66" s="971" t="s">
        <v>373</v>
      </c>
      <c r="AQ66" s="972"/>
      <c r="AR66" s="972"/>
      <c r="AS66" s="972"/>
      <c r="AT66" s="973"/>
      <c r="AU66" s="971" t="s">
        <v>390</v>
      </c>
      <c r="AV66" s="972"/>
      <c r="AW66" s="972"/>
      <c r="AX66" s="972"/>
      <c r="AY66" s="973"/>
      <c r="AZ66" s="971" t="s">
        <v>345</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t="s">
        <v>540</v>
      </c>
      <c r="C68" s="956"/>
      <c r="D68" s="956"/>
      <c r="E68" s="956"/>
      <c r="F68" s="956"/>
      <c r="G68" s="956"/>
      <c r="H68" s="956"/>
      <c r="I68" s="956"/>
      <c r="J68" s="956"/>
      <c r="K68" s="956"/>
      <c r="L68" s="956"/>
      <c r="M68" s="956"/>
      <c r="N68" s="956"/>
      <c r="O68" s="956"/>
      <c r="P68" s="957"/>
      <c r="Q68" s="958">
        <v>18212</v>
      </c>
      <c r="R68" s="952"/>
      <c r="S68" s="952"/>
      <c r="T68" s="952"/>
      <c r="U68" s="952"/>
      <c r="V68" s="952">
        <v>18335</v>
      </c>
      <c r="W68" s="952"/>
      <c r="X68" s="952"/>
      <c r="Y68" s="952"/>
      <c r="Z68" s="952"/>
      <c r="AA68" s="952">
        <v>-124</v>
      </c>
      <c r="AB68" s="952"/>
      <c r="AC68" s="952"/>
      <c r="AD68" s="952"/>
      <c r="AE68" s="952"/>
      <c r="AF68" s="952">
        <v>3353</v>
      </c>
      <c r="AG68" s="952"/>
      <c r="AH68" s="952"/>
      <c r="AI68" s="952"/>
      <c r="AJ68" s="952"/>
      <c r="AK68" s="952" t="s">
        <v>475</v>
      </c>
      <c r="AL68" s="952"/>
      <c r="AM68" s="952"/>
      <c r="AN68" s="952"/>
      <c r="AO68" s="952"/>
      <c r="AP68" s="952">
        <v>15380</v>
      </c>
      <c r="AQ68" s="952"/>
      <c r="AR68" s="952"/>
      <c r="AS68" s="952"/>
      <c r="AT68" s="952"/>
      <c r="AU68" s="952">
        <v>4038</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364</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3353</v>
      </c>
      <c r="AG88" s="929"/>
      <c r="AH88" s="929"/>
      <c r="AI88" s="929"/>
      <c r="AJ88" s="929"/>
      <c r="AK88" s="933"/>
      <c r="AL88" s="933"/>
      <c r="AM88" s="933"/>
      <c r="AN88" s="933"/>
      <c r="AO88" s="933"/>
      <c r="AP88" s="929">
        <v>15380</v>
      </c>
      <c r="AQ88" s="929"/>
      <c r="AR88" s="929"/>
      <c r="AS88" s="929"/>
      <c r="AT88" s="929"/>
      <c r="AU88" s="929">
        <v>4038</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25706</v>
      </c>
      <c r="CS102" s="923"/>
      <c r="CT102" s="923"/>
      <c r="CU102" s="923"/>
      <c r="CV102" s="924"/>
      <c r="CW102" s="922">
        <v>3362</v>
      </c>
      <c r="CX102" s="923"/>
      <c r="CY102" s="923"/>
      <c r="CZ102" s="923"/>
      <c r="DA102" s="924"/>
      <c r="DB102" s="922">
        <v>27812</v>
      </c>
      <c r="DC102" s="923"/>
      <c r="DD102" s="923"/>
      <c r="DE102" s="923"/>
      <c r="DF102" s="924"/>
      <c r="DG102" s="922"/>
      <c r="DH102" s="923"/>
      <c r="DI102" s="923"/>
      <c r="DJ102" s="923"/>
      <c r="DK102" s="924"/>
      <c r="DL102" s="922">
        <v>8158</v>
      </c>
      <c r="DM102" s="923"/>
      <c r="DN102" s="923"/>
      <c r="DO102" s="923"/>
      <c r="DP102" s="924"/>
      <c r="DQ102" s="922">
        <v>6961</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298</v>
      </c>
      <c r="AG109" s="866"/>
      <c r="AH109" s="866"/>
      <c r="AI109" s="866"/>
      <c r="AJ109" s="867"/>
      <c r="AK109" s="868" t="s">
        <v>297</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298</v>
      </c>
      <c r="BW109" s="866"/>
      <c r="BX109" s="866"/>
      <c r="BY109" s="866"/>
      <c r="BZ109" s="867"/>
      <c r="CA109" s="868" t="s">
        <v>297</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298</v>
      </c>
      <c r="DM109" s="866"/>
      <c r="DN109" s="866"/>
      <c r="DO109" s="866"/>
      <c r="DP109" s="867"/>
      <c r="DQ109" s="868" t="s">
        <v>297</v>
      </c>
      <c r="DR109" s="866"/>
      <c r="DS109" s="866"/>
      <c r="DT109" s="866"/>
      <c r="DU109" s="867"/>
      <c r="DV109" s="868" t="s">
        <v>401</v>
      </c>
      <c r="DW109" s="866"/>
      <c r="DX109" s="866"/>
      <c r="DY109" s="866"/>
      <c r="DZ109" s="899"/>
    </row>
    <row r="110" spans="1:131" s="229" customFormat="1" ht="26.25" customHeight="1" x14ac:dyDescent="0.15">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88220545</v>
      </c>
      <c r="AB110" s="859"/>
      <c r="AC110" s="859"/>
      <c r="AD110" s="859"/>
      <c r="AE110" s="860"/>
      <c r="AF110" s="861">
        <v>86801413</v>
      </c>
      <c r="AG110" s="859"/>
      <c r="AH110" s="859"/>
      <c r="AI110" s="859"/>
      <c r="AJ110" s="860"/>
      <c r="AK110" s="861">
        <v>89348425</v>
      </c>
      <c r="AL110" s="859"/>
      <c r="AM110" s="859"/>
      <c r="AN110" s="859"/>
      <c r="AO110" s="860"/>
      <c r="AP110" s="862">
        <v>32</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1180413198</v>
      </c>
      <c r="BR110" s="810"/>
      <c r="BS110" s="810"/>
      <c r="BT110" s="810"/>
      <c r="BU110" s="810"/>
      <c r="BV110" s="810">
        <v>1164636924</v>
      </c>
      <c r="BW110" s="810"/>
      <c r="BX110" s="810"/>
      <c r="BY110" s="810"/>
      <c r="BZ110" s="810"/>
      <c r="CA110" s="810">
        <v>1146909352</v>
      </c>
      <c r="CB110" s="810"/>
      <c r="CC110" s="810"/>
      <c r="CD110" s="810"/>
      <c r="CE110" s="810"/>
      <c r="CF110" s="837">
        <v>410.4</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415125</v>
      </c>
      <c r="DH110" s="810"/>
      <c r="DI110" s="810"/>
      <c r="DJ110" s="810"/>
      <c r="DK110" s="810"/>
      <c r="DL110" s="810">
        <v>361589</v>
      </c>
      <c r="DM110" s="810"/>
      <c r="DN110" s="810"/>
      <c r="DO110" s="810"/>
      <c r="DP110" s="810"/>
      <c r="DQ110" s="810">
        <v>308478</v>
      </c>
      <c r="DR110" s="810"/>
      <c r="DS110" s="810"/>
      <c r="DT110" s="810"/>
      <c r="DU110" s="810"/>
      <c r="DV110" s="811">
        <v>0.1</v>
      </c>
      <c r="DW110" s="811"/>
      <c r="DX110" s="811"/>
      <c r="DY110" s="811"/>
      <c r="DZ110" s="812"/>
    </row>
    <row r="111" spans="1:131" s="229" customFormat="1" ht="26.25" customHeight="1" x14ac:dyDescent="0.15">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676839</v>
      </c>
      <c r="BR111" s="785"/>
      <c r="BS111" s="785"/>
      <c r="BT111" s="785"/>
      <c r="BU111" s="785"/>
      <c r="BV111" s="785">
        <v>594497</v>
      </c>
      <c r="BW111" s="785"/>
      <c r="BX111" s="785"/>
      <c r="BY111" s="785"/>
      <c r="BZ111" s="785"/>
      <c r="CA111" s="785">
        <v>516022</v>
      </c>
      <c r="CB111" s="785"/>
      <c r="CC111" s="785"/>
      <c r="CD111" s="785"/>
      <c r="CE111" s="785"/>
      <c r="CF111" s="846">
        <v>0.2</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v>24724257</v>
      </c>
      <c r="BR112" s="785"/>
      <c r="BS112" s="785"/>
      <c r="BT112" s="785"/>
      <c r="BU112" s="785"/>
      <c r="BV112" s="785">
        <v>28959316</v>
      </c>
      <c r="BW112" s="785"/>
      <c r="BX112" s="785"/>
      <c r="BY112" s="785"/>
      <c r="BZ112" s="785"/>
      <c r="CA112" s="785">
        <v>29582074</v>
      </c>
      <c r="CB112" s="785"/>
      <c r="CC112" s="785"/>
      <c r="CD112" s="785"/>
      <c r="CE112" s="785"/>
      <c r="CF112" s="846">
        <v>10.6</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15">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2706149</v>
      </c>
      <c r="AB113" s="748"/>
      <c r="AC113" s="748"/>
      <c r="AD113" s="748"/>
      <c r="AE113" s="749"/>
      <c r="AF113" s="750">
        <v>2702405</v>
      </c>
      <c r="AG113" s="748"/>
      <c r="AH113" s="748"/>
      <c r="AI113" s="748"/>
      <c r="AJ113" s="749"/>
      <c r="AK113" s="750">
        <v>2807382</v>
      </c>
      <c r="AL113" s="748"/>
      <c r="AM113" s="748"/>
      <c r="AN113" s="748"/>
      <c r="AO113" s="749"/>
      <c r="AP113" s="792">
        <v>1</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v>4937722</v>
      </c>
      <c r="BR113" s="785"/>
      <c r="BS113" s="785"/>
      <c r="BT113" s="785"/>
      <c r="BU113" s="785"/>
      <c r="BV113" s="785">
        <v>4542324</v>
      </c>
      <c r="BW113" s="785"/>
      <c r="BX113" s="785"/>
      <c r="BY113" s="785"/>
      <c r="BZ113" s="785"/>
      <c r="CA113" s="785">
        <v>4038147</v>
      </c>
      <c r="CB113" s="785"/>
      <c r="CC113" s="785"/>
      <c r="CD113" s="785"/>
      <c r="CE113" s="785"/>
      <c r="CF113" s="846">
        <v>1.4</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5823</v>
      </c>
      <c r="DH113" s="785"/>
      <c r="DI113" s="785"/>
      <c r="DJ113" s="785"/>
      <c r="DK113" s="785"/>
      <c r="DL113" s="785">
        <v>1199</v>
      </c>
      <c r="DM113" s="785"/>
      <c r="DN113" s="785"/>
      <c r="DO113" s="785"/>
      <c r="DP113" s="785"/>
      <c r="DQ113" s="785">
        <v>156</v>
      </c>
      <c r="DR113" s="785"/>
      <c r="DS113" s="785"/>
      <c r="DT113" s="785"/>
      <c r="DU113" s="785"/>
      <c r="DV113" s="762">
        <v>0</v>
      </c>
      <c r="DW113" s="762"/>
      <c r="DX113" s="762"/>
      <c r="DY113" s="762"/>
      <c r="DZ113" s="763"/>
    </row>
    <row r="114" spans="1:130" s="229" customFormat="1" ht="26.25" customHeight="1" x14ac:dyDescent="0.15">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632664</v>
      </c>
      <c r="AB114" s="748"/>
      <c r="AC114" s="748"/>
      <c r="AD114" s="748"/>
      <c r="AE114" s="749"/>
      <c r="AF114" s="750">
        <v>644416</v>
      </c>
      <c r="AG114" s="748"/>
      <c r="AH114" s="748"/>
      <c r="AI114" s="748"/>
      <c r="AJ114" s="749"/>
      <c r="AK114" s="750">
        <v>790969</v>
      </c>
      <c r="AL114" s="748"/>
      <c r="AM114" s="748"/>
      <c r="AN114" s="748"/>
      <c r="AO114" s="749"/>
      <c r="AP114" s="792">
        <v>0.3</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117771024</v>
      </c>
      <c r="BR114" s="785"/>
      <c r="BS114" s="785"/>
      <c r="BT114" s="785"/>
      <c r="BU114" s="785"/>
      <c r="BV114" s="785">
        <v>111874966</v>
      </c>
      <c r="BW114" s="785"/>
      <c r="BX114" s="785"/>
      <c r="BY114" s="785"/>
      <c r="BZ114" s="785"/>
      <c r="CA114" s="785">
        <v>113099766</v>
      </c>
      <c r="CB114" s="785"/>
      <c r="CC114" s="785"/>
      <c r="CD114" s="785"/>
      <c r="CE114" s="785"/>
      <c r="CF114" s="846">
        <v>40.5</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255891</v>
      </c>
      <c r="DH114" s="785"/>
      <c r="DI114" s="785"/>
      <c r="DJ114" s="785"/>
      <c r="DK114" s="785"/>
      <c r="DL114" s="785">
        <v>231709</v>
      </c>
      <c r="DM114" s="785"/>
      <c r="DN114" s="785"/>
      <c r="DO114" s="785"/>
      <c r="DP114" s="785"/>
      <c r="DQ114" s="785">
        <v>207388</v>
      </c>
      <c r="DR114" s="785"/>
      <c r="DS114" s="785"/>
      <c r="DT114" s="785"/>
      <c r="DU114" s="785"/>
      <c r="DV114" s="762">
        <v>0.1</v>
      </c>
      <c r="DW114" s="762"/>
      <c r="DX114" s="762"/>
      <c r="DY114" s="762"/>
      <c r="DZ114" s="763"/>
    </row>
    <row r="115" spans="1:130" s="229" customFormat="1" ht="26.25" customHeight="1" x14ac:dyDescent="0.15">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345151</v>
      </c>
      <c r="AB115" s="748"/>
      <c r="AC115" s="748"/>
      <c r="AD115" s="748"/>
      <c r="AE115" s="749"/>
      <c r="AF115" s="750">
        <v>342946</v>
      </c>
      <c r="AG115" s="748"/>
      <c r="AH115" s="748"/>
      <c r="AI115" s="748"/>
      <c r="AJ115" s="749"/>
      <c r="AK115" s="750">
        <v>338493</v>
      </c>
      <c r="AL115" s="748"/>
      <c r="AM115" s="748"/>
      <c r="AN115" s="748"/>
      <c r="AO115" s="749"/>
      <c r="AP115" s="792">
        <v>0.1</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7517570</v>
      </c>
      <c r="BR115" s="785"/>
      <c r="BS115" s="785"/>
      <c r="BT115" s="785"/>
      <c r="BU115" s="785"/>
      <c r="BV115" s="785">
        <v>7331393</v>
      </c>
      <c r="BW115" s="785"/>
      <c r="BX115" s="785"/>
      <c r="BY115" s="785"/>
      <c r="BZ115" s="785"/>
      <c r="CA115" s="785">
        <v>6961663</v>
      </c>
      <c r="CB115" s="785"/>
      <c r="CC115" s="785"/>
      <c r="CD115" s="785"/>
      <c r="CE115" s="785"/>
      <c r="CF115" s="846">
        <v>2.5</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27118</v>
      </c>
      <c r="AB116" s="748"/>
      <c r="AC116" s="748"/>
      <c r="AD116" s="748"/>
      <c r="AE116" s="749"/>
      <c r="AF116" s="750">
        <v>32568</v>
      </c>
      <c r="AG116" s="748"/>
      <c r="AH116" s="748"/>
      <c r="AI116" s="748"/>
      <c r="AJ116" s="749"/>
      <c r="AK116" s="750">
        <v>53656</v>
      </c>
      <c r="AL116" s="748"/>
      <c r="AM116" s="748"/>
      <c r="AN116" s="748"/>
      <c r="AO116" s="749"/>
      <c r="AP116" s="792">
        <v>0</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91931627</v>
      </c>
      <c r="AB117" s="873"/>
      <c r="AC117" s="873"/>
      <c r="AD117" s="873"/>
      <c r="AE117" s="874"/>
      <c r="AF117" s="875">
        <v>90523748</v>
      </c>
      <c r="AG117" s="873"/>
      <c r="AH117" s="873"/>
      <c r="AI117" s="873"/>
      <c r="AJ117" s="874"/>
      <c r="AK117" s="875">
        <v>93338925</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298</v>
      </c>
      <c r="AG118" s="866"/>
      <c r="AH118" s="866"/>
      <c r="AI118" s="866"/>
      <c r="AJ118" s="867"/>
      <c r="AK118" s="868" t="s">
        <v>297</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49925</v>
      </c>
      <c r="AB119" s="859"/>
      <c r="AC119" s="859"/>
      <c r="AD119" s="859"/>
      <c r="AE119" s="860"/>
      <c r="AF119" s="861">
        <v>49496</v>
      </c>
      <c r="AG119" s="859"/>
      <c r="AH119" s="859"/>
      <c r="AI119" s="859"/>
      <c r="AJ119" s="860"/>
      <c r="AK119" s="861">
        <v>49072</v>
      </c>
      <c r="AL119" s="859"/>
      <c r="AM119" s="859"/>
      <c r="AN119" s="859"/>
      <c r="AO119" s="860"/>
      <c r="AP119" s="862">
        <v>0</v>
      </c>
      <c r="AQ119" s="863"/>
      <c r="AR119" s="863"/>
      <c r="AS119" s="863"/>
      <c r="AT119" s="864"/>
      <c r="AU119" s="904"/>
      <c r="AV119" s="905"/>
      <c r="AW119" s="905"/>
      <c r="AX119" s="905"/>
      <c r="AY119" s="905"/>
      <c r="AZ119" s="250" t="s">
        <v>153</v>
      </c>
      <c r="BA119" s="250"/>
      <c r="BB119" s="250"/>
      <c r="BC119" s="250"/>
      <c r="BD119" s="250"/>
      <c r="BE119" s="250"/>
      <c r="BF119" s="250"/>
      <c r="BG119" s="250"/>
      <c r="BH119" s="250"/>
      <c r="BI119" s="250"/>
      <c r="BJ119" s="250"/>
      <c r="BK119" s="250"/>
      <c r="BL119" s="250"/>
      <c r="BM119" s="250"/>
      <c r="BN119" s="250"/>
      <c r="BO119" s="848" t="s">
        <v>431</v>
      </c>
      <c r="BP119" s="849"/>
      <c r="BQ119" s="833">
        <v>1336040610</v>
      </c>
      <c r="BR119" s="813"/>
      <c r="BS119" s="813"/>
      <c r="BT119" s="813"/>
      <c r="BU119" s="813"/>
      <c r="BV119" s="813">
        <v>1317939420</v>
      </c>
      <c r="BW119" s="813"/>
      <c r="BX119" s="813"/>
      <c r="BY119" s="813"/>
      <c r="BZ119" s="813"/>
      <c r="CA119" s="813">
        <v>1301107024</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v>5112</v>
      </c>
      <c r="AB120" s="748"/>
      <c r="AC120" s="748"/>
      <c r="AD120" s="748"/>
      <c r="AE120" s="749"/>
      <c r="AF120" s="750">
        <v>5112</v>
      </c>
      <c r="AG120" s="748"/>
      <c r="AH120" s="748"/>
      <c r="AI120" s="748"/>
      <c r="AJ120" s="749"/>
      <c r="AK120" s="750">
        <v>5112</v>
      </c>
      <c r="AL120" s="748"/>
      <c r="AM120" s="748"/>
      <c r="AN120" s="748"/>
      <c r="AO120" s="749"/>
      <c r="AP120" s="792">
        <v>0</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64077461</v>
      </c>
      <c r="BR120" s="810"/>
      <c r="BS120" s="810"/>
      <c r="BT120" s="810"/>
      <c r="BU120" s="810"/>
      <c r="BV120" s="810">
        <v>62537441</v>
      </c>
      <c r="BW120" s="810"/>
      <c r="BX120" s="810"/>
      <c r="BY120" s="810"/>
      <c r="BZ120" s="810"/>
      <c r="CA120" s="810">
        <v>64040772</v>
      </c>
      <c r="CB120" s="810"/>
      <c r="CC120" s="810"/>
      <c r="CD120" s="810"/>
      <c r="CE120" s="810"/>
      <c r="CF120" s="837">
        <v>22.9</v>
      </c>
      <c r="CG120" s="838"/>
      <c r="CH120" s="838"/>
      <c r="CI120" s="838"/>
      <c r="CJ120" s="838"/>
      <c r="CK120" s="839" t="s">
        <v>435</v>
      </c>
      <c r="CL120" s="819"/>
      <c r="CM120" s="819"/>
      <c r="CN120" s="819"/>
      <c r="CO120" s="820"/>
      <c r="CP120" s="843" t="s">
        <v>141</v>
      </c>
      <c r="CQ120" s="844"/>
      <c r="CR120" s="844"/>
      <c r="CS120" s="844"/>
      <c r="CT120" s="844"/>
      <c r="CU120" s="844"/>
      <c r="CV120" s="844"/>
      <c r="CW120" s="844"/>
      <c r="CX120" s="844"/>
      <c r="CY120" s="844"/>
      <c r="CZ120" s="844"/>
      <c r="DA120" s="844"/>
      <c r="DB120" s="844"/>
      <c r="DC120" s="844"/>
      <c r="DD120" s="844"/>
      <c r="DE120" s="844"/>
      <c r="DF120" s="845"/>
      <c r="DG120" s="828">
        <v>15648837</v>
      </c>
      <c r="DH120" s="810"/>
      <c r="DI120" s="810"/>
      <c r="DJ120" s="810"/>
      <c r="DK120" s="810"/>
      <c r="DL120" s="810">
        <v>20323514</v>
      </c>
      <c r="DM120" s="810"/>
      <c r="DN120" s="810"/>
      <c r="DO120" s="810"/>
      <c r="DP120" s="810"/>
      <c r="DQ120" s="810">
        <v>20307059</v>
      </c>
      <c r="DR120" s="810"/>
      <c r="DS120" s="810"/>
      <c r="DT120" s="810"/>
      <c r="DU120" s="810"/>
      <c r="DV120" s="811">
        <v>7.3</v>
      </c>
      <c r="DW120" s="811"/>
      <c r="DX120" s="811"/>
      <c r="DY120" s="811"/>
      <c r="DZ120" s="812"/>
    </row>
    <row r="121" spans="1:130" s="229" customFormat="1" ht="26.25" customHeight="1" x14ac:dyDescent="0.15">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8565</v>
      </c>
      <c r="AB121" s="748"/>
      <c r="AC121" s="748"/>
      <c r="AD121" s="748"/>
      <c r="AE121" s="749"/>
      <c r="AF121" s="750">
        <v>4624</v>
      </c>
      <c r="AG121" s="748"/>
      <c r="AH121" s="748"/>
      <c r="AI121" s="748"/>
      <c r="AJ121" s="749"/>
      <c r="AK121" s="750">
        <v>1043</v>
      </c>
      <c r="AL121" s="748"/>
      <c r="AM121" s="748"/>
      <c r="AN121" s="748"/>
      <c r="AO121" s="749"/>
      <c r="AP121" s="792">
        <v>0</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11816709</v>
      </c>
      <c r="BR121" s="785"/>
      <c r="BS121" s="785"/>
      <c r="BT121" s="785"/>
      <c r="BU121" s="785"/>
      <c r="BV121" s="785">
        <v>10231458</v>
      </c>
      <c r="BW121" s="785"/>
      <c r="BX121" s="785"/>
      <c r="BY121" s="785"/>
      <c r="BZ121" s="785"/>
      <c r="CA121" s="785">
        <v>9021758</v>
      </c>
      <c r="CB121" s="785"/>
      <c r="CC121" s="785"/>
      <c r="CD121" s="785"/>
      <c r="CE121" s="785"/>
      <c r="CF121" s="846">
        <v>3.2</v>
      </c>
      <c r="CG121" s="847"/>
      <c r="CH121" s="847"/>
      <c r="CI121" s="847"/>
      <c r="CJ121" s="847"/>
      <c r="CK121" s="840"/>
      <c r="CL121" s="822"/>
      <c r="CM121" s="822"/>
      <c r="CN121" s="822"/>
      <c r="CO121" s="823"/>
      <c r="CP121" s="803" t="s">
        <v>378</v>
      </c>
      <c r="CQ121" s="804"/>
      <c r="CR121" s="804"/>
      <c r="CS121" s="804"/>
      <c r="CT121" s="804"/>
      <c r="CU121" s="804"/>
      <c r="CV121" s="804"/>
      <c r="CW121" s="804"/>
      <c r="CX121" s="804"/>
      <c r="CY121" s="804"/>
      <c r="CZ121" s="804"/>
      <c r="DA121" s="804"/>
      <c r="DB121" s="804"/>
      <c r="DC121" s="804"/>
      <c r="DD121" s="804"/>
      <c r="DE121" s="804"/>
      <c r="DF121" s="805"/>
      <c r="DG121" s="784">
        <v>5324151</v>
      </c>
      <c r="DH121" s="785"/>
      <c r="DI121" s="785"/>
      <c r="DJ121" s="785"/>
      <c r="DK121" s="785"/>
      <c r="DL121" s="785">
        <v>4978235</v>
      </c>
      <c r="DM121" s="785"/>
      <c r="DN121" s="785"/>
      <c r="DO121" s="785"/>
      <c r="DP121" s="785"/>
      <c r="DQ121" s="785">
        <v>4968950</v>
      </c>
      <c r="DR121" s="785"/>
      <c r="DS121" s="785"/>
      <c r="DT121" s="785"/>
      <c r="DU121" s="785"/>
      <c r="DV121" s="762">
        <v>1.8</v>
      </c>
      <c r="DW121" s="762"/>
      <c r="DX121" s="762"/>
      <c r="DY121" s="762"/>
      <c r="DZ121" s="763"/>
    </row>
    <row r="122" spans="1:130" s="229" customFormat="1" ht="26.25" customHeight="1" x14ac:dyDescent="0.15">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652812287</v>
      </c>
      <c r="BR122" s="813"/>
      <c r="BS122" s="813"/>
      <c r="BT122" s="813"/>
      <c r="BU122" s="813"/>
      <c r="BV122" s="813">
        <v>642020438</v>
      </c>
      <c r="BW122" s="813"/>
      <c r="BX122" s="813"/>
      <c r="BY122" s="813"/>
      <c r="BZ122" s="813"/>
      <c r="CA122" s="813">
        <v>617889804</v>
      </c>
      <c r="CB122" s="813"/>
      <c r="CC122" s="813"/>
      <c r="CD122" s="813"/>
      <c r="CE122" s="813"/>
      <c r="CF122" s="814">
        <v>221.1</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v>3703959</v>
      </c>
      <c r="DH122" s="785"/>
      <c r="DI122" s="785"/>
      <c r="DJ122" s="785"/>
      <c r="DK122" s="785"/>
      <c r="DL122" s="785">
        <v>3657567</v>
      </c>
      <c r="DM122" s="785"/>
      <c r="DN122" s="785"/>
      <c r="DO122" s="785"/>
      <c r="DP122" s="785"/>
      <c r="DQ122" s="785">
        <v>4306065</v>
      </c>
      <c r="DR122" s="785"/>
      <c r="DS122" s="785"/>
      <c r="DT122" s="785"/>
      <c r="DU122" s="785"/>
      <c r="DV122" s="762">
        <v>1.5</v>
      </c>
      <c r="DW122" s="762"/>
      <c r="DX122" s="762"/>
      <c r="DY122" s="762"/>
      <c r="DZ122" s="763"/>
    </row>
    <row r="123" spans="1:130" s="229" customFormat="1" ht="26.25" customHeight="1" x14ac:dyDescent="0.15">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153</v>
      </c>
      <c r="BA123" s="250"/>
      <c r="BB123" s="250"/>
      <c r="BC123" s="250"/>
      <c r="BD123" s="250"/>
      <c r="BE123" s="250"/>
      <c r="BF123" s="250"/>
      <c r="BG123" s="250"/>
      <c r="BH123" s="250"/>
      <c r="BI123" s="250"/>
      <c r="BJ123" s="250"/>
      <c r="BK123" s="250"/>
      <c r="BL123" s="250"/>
      <c r="BM123" s="250"/>
      <c r="BN123" s="250"/>
      <c r="BO123" s="848" t="s">
        <v>439</v>
      </c>
      <c r="BP123" s="849"/>
      <c r="BQ123" s="800">
        <v>728706457</v>
      </c>
      <c r="BR123" s="801"/>
      <c r="BS123" s="801"/>
      <c r="BT123" s="801"/>
      <c r="BU123" s="801"/>
      <c r="BV123" s="801">
        <v>714789337</v>
      </c>
      <c r="BW123" s="801"/>
      <c r="BX123" s="801"/>
      <c r="BY123" s="801"/>
      <c r="BZ123" s="801"/>
      <c r="CA123" s="801">
        <v>690952334</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211.5</v>
      </c>
      <c r="BR124" s="799"/>
      <c r="BS124" s="799"/>
      <c r="BT124" s="799"/>
      <c r="BU124" s="799"/>
      <c r="BV124" s="799">
        <v>217</v>
      </c>
      <c r="BW124" s="799"/>
      <c r="BX124" s="799"/>
      <c r="BY124" s="799"/>
      <c r="BZ124" s="799"/>
      <c r="CA124" s="799">
        <v>218.3</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v>47310</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281549</v>
      </c>
      <c r="AB127" s="748"/>
      <c r="AC127" s="748"/>
      <c r="AD127" s="748"/>
      <c r="AE127" s="749"/>
      <c r="AF127" s="750">
        <v>283714</v>
      </c>
      <c r="AG127" s="748"/>
      <c r="AH127" s="748"/>
      <c r="AI127" s="748"/>
      <c r="AJ127" s="749"/>
      <c r="AK127" s="750">
        <v>283266</v>
      </c>
      <c r="AL127" s="748"/>
      <c r="AM127" s="748"/>
      <c r="AN127" s="748"/>
      <c r="AO127" s="749"/>
      <c r="AP127" s="792">
        <v>0.1</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2845521</v>
      </c>
      <c r="AB128" s="769"/>
      <c r="AC128" s="769"/>
      <c r="AD128" s="769"/>
      <c r="AE128" s="770"/>
      <c r="AF128" s="771">
        <v>2997816</v>
      </c>
      <c r="AG128" s="769"/>
      <c r="AH128" s="769"/>
      <c r="AI128" s="769"/>
      <c r="AJ128" s="770"/>
      <c r="AK128" s="771">
        <v>5126682</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7517570</v>
      </c>
      <c r="DH128" s="759"/>
      <c r="DI128" s="759"/>
      <c r="DJ128" s="759"/>
      <c r="DK128" s="759"/>
      <c r="DL128" s="759">
        <v>7331393</v>
      </c>
      <c r="DM128" s="759"/>
      <c r="DN128" s="759"/>
      <c r="DO128" s="759"/>
      <c r="DP128" s="759"/>
      <c r="DQ128" s="759">
        <v>6961663</v>
      </c>
      <c r="DR128" s="759"/>
      <c r="DS128" s="759"/>
      <c r="DT128" s="759"/>
      <c r="DU128" s="759"/>
      <c r="DV128" s="760">
        <v>2.5</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340994992</v>
      </c>
      <c r="AB129" s="748"/>
      <c r="AC129" s="748"/>
      <c r="AD129" s="748"/>
      <c r="AE129" s="749"/>
      <c r="AF129" s="750">
        <v>330051143</v>
      </c>
      <c r="AG129" s="748"/>
      <c r="AH129" s="748"/>
      <c r="AI129" s="748"/>
      <c r="AJ129" s="749"/>
      <c r="AK129" s="750">
        <v>330114778</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53899439</v>
      </c>
      <c r="AB130" s="748"/>
      <c r="AC130" s="748"/>
      <c r="AD130" s="748"/>
      <c r="AE130" s="749"/>
      <c r="AF130" s="750">
        <v>52121723</v>
      </c>
      <c r="AG130" s="748"/>
      <c r="AH130" s="748"/>
      <c r="AI130" s="748"/>
      <c r="AJ130" s="749"/>
      <c r="AK130" s="750">
        <v>50638391</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12.8</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287095553</v>
      </c>
      <c r="AB131" s="732"/>
      <c r="AC131" s="732"/>
      <c r="AD131" s="732"/>
      <c r="AE131" s="733"/>
      <c r="AF131" s="734">
        <v>277929420</v>
      </c>
      <c r="AG131" s="732"/>
      <c r="AH131" s="732"/>
      <c r="AI131" s="732"/>
      <c r="AJ131" s="733"/>
      <c r="AK131" s="734">
        <v>279476387</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218.3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12.256082210000001</v>
      </c>
      <c r="AB132" s="713"/>
      <c r="AC132" s="713"/>
      <c r="AD132" s="713"/>
      <c r="AE132" s="714"/>
      <c r="AF132" s="715">
        <v>12.738561109999999</v>
      </c>
      <c r="AG132" s="713"/>
      <c r="AH132" s="713"/>
      <c r="AI132" s="713"/>
      <c r="AJ132" s="714"/>
      <c r="AK132" s="715">
        <v>13.444374460000001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12</v>
      </c>
      <c r="AB133" s="692"/>
      <c r="AC133" s="692"/>
      <c r="AD133" s="692"/>
      <c r="AE133" s="693"/>
      <c r="AF133" s="691">
        <v>12.3</v>
      </c>
      <c r="AG133" s="692"/>
      <c r="AH133" s="692"/>
      <c r="AI133" s="692"/>
      <c r="AJ133" s="693"/>
      <c r="AK133" s="691">
        <v>12.8</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fihOwtXou0sW74W7iHZ0vsUwpxiWHNtAtKl4TyWpgii3YJatZXbCUR97KwbxNN9fxRUy00irqjg5f9JFKd0vFA==" saltValue="DUVdXIIG1ZjriZ1Ps7C6u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election activeCell="CX53" sqref="CX53"/>
    </sheetView>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0NaUIlDS/QFPaGLCmjFF8gr0d5iIYlQCGlNg/rOGCnXPjgUxfmtGQMg6/DqHRdmGdnmoohfj3nZTtE3fIbf8eA==" saltValue="96GMfaknCtKcTYlgswkg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DL56" sqref="DL56"/>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4HITGt1SiwbqVNgqJit2Nz/xnNSXhp83V89FENr/qgLEBoTj9U46dqBML68QNDkaSEnisKkk9ufif6RRfDTyzQ==" saltValue="S1YWzl5uBK6kg6Dd5Hhw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138063458</v>
      </c>
      <c r="AP9" s="280">
        <v>134367</v>
      </c>
      <c r="AQ9" s="281">
        <v>131703</v>
      </c>
      <c r="AR9" s="282">
        <v>2</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v>855528</v>
      </c>
      <c r="AP10" s="280">
        <v>833</v>
      </c>
      <c r="AQ10" s="281">
        <v>694</v>
      </c>
      <c r="AR10" s="282">
        <v>20</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474</v>
      </c>
      <c r="AL11" s="1113"/>
      <c r="AM11" s="1113"/>
      <c r="AN11" s="1114"/>
      <c r="AO11" s="280" t="s">
        <v>475</v>
      </c>
      <c r="AP11" s="280" t="s">
        <v>475</v>
      </c>
      <c r="AQ11" s="281" t="s">
        <v>475</v>
      </c>
      <c r="AR11" s="282" t="s">
        <v>475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t="s">
        <v>475</v>
      </c>
      <c r="AP12" s="280" t="s">
        <v>475</v>
      </c>
      <c r="AQ12" s="281">
        <v>4</v>
      </c>
      <c r="AR12" s="282" t="s">
        <v>475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3288495</v>
      </c>
      <c r="AP13" s="280">
        <v>3200</v>
      </c>
      <c r="AQ13" s="281">
        <v>2528</v>
      </c>
      <c r="AR13" s="282">
        <v>26.6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-7171330</v>
      </c>
      <c r="AP14" s="280">
        <v>-6979</v>
      </c>
      <c r="AQ14" s="281">
        <v>-6417</v>
      </c>
      <c r="AR14" s="282">
        <v>8.8000000000000007</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153</v>
      </c>
      <c r="AL15" s="1110"/>
      <c r="AM15" s="1110"/>
      <c r="AN15" s="1111"/>
      <c r="AO15" s="280">
        <v>135036151</v>
      </c>
      <c r="AP15" s="280">
        <v>131421</v>
      </c>
      <c r="AQ15" s="281">
        <v>128512</v>
      </c>
      <c r="AR15" s="282">
        <v>2.2999999999999998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1548.31</v>
      </c>
      <c r="AP21" s="296">
        <v>1539.42</v>
      </c>
      <c r="AQ21" s="297">
        <v>8.89</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100</v>
      </c>
      <c r="AP22" s="301">
        <v>98.7</v>
      </c>
      <c r="AQ22" s="302">
        <v>1.3</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89348425</v>
      </c>
      <c r="AP32" s="280">
        <v>86956</v>
      </c>
      <c r="AQ32" s="281">
        <v>68216</v>
      </c>
      <c r="AR32" s="282">
        <v>27.5</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475</v>
      </c>
      <c r="AP33" s="280" t="s">
        <v>475</v>
      </c>
      <c r="AQ33" s="281">
        <v>6</v>
      </c>
      <c r="AR33" s="282" t="s">
        <v>475</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t="s">
        <v>475</v>
      </c>
      <c r="AP34" s="280" t="s">
        <v>475</v>
      </c>
      <c r="AQ34" s="281">
        <v>6885</v>
      </c>
      <c r="AR34" s="282" t="s">
        <v>475</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2807382</v>
      </c>
      <c r="AP35" s="280">
        <v>2732</v>
      </c>
      <c r="AQ35" s="281">
        <v>1850</v>
      </c>
      <c r="AR35" s="282">
        <v>47.7</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v>790969</v>
      </c>
      <c r="AP36" s="280">
        <v>770</v>
      </c>
      <c r="AQ36" s="281">
        <v>124</v>
      </c>
      <c r="AR36" s="282">
        <v>521</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338493</v>
      </c>
      <c r="AP37" s="280">
        <v>329</v>
      </c>
      <c r="AQ37" s="281">
        <v>519</v>
      </c>
      <c r="AR37" s="282">
        <v>-36.6</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v>53656</v>
      </c>
      <c r="AP38" s="310">
        <v>52</v>
      </c>
      <c r="AQ38" s="311">
        <v>8</v>
      </c>
      <c r="AR38" s="302">
        <v>550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-5126682</v>
      </c>
      <c r="AP39" s="280">
        <v>-4989</v>
      </c>
      <c r="AQ39" s="281">
        <v>-2187</v>
      </c>
      <c r="AR39" s="282">
        <v>128.1</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-50638391</v>
      </c>
      <c r="AP40" s="280">
        <v>-49283</v>
      </c>
      <c r="AQ40" s="281">
        <v>-45425</v>
      </c>
      <c r="AR40" s="282">
        <v>8.5</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37573852</v>
      </c>
      <c r="AP41" s="280">
        <v>36568</v>
      </c>
      <c r="AQ41" s="281">
        <v>29997</v>
      </c>
      <c r="AR41" s="282">
        <v>21.9</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109294869</v>
      </c>
      <c r="AN51" s="328">
        <v>100984</v>
      </c>
      <c r="AO51" s="329">
        <v>20.3</v>
      </c>
      <c r="AP51" s="330">
        <v>111577</v>
      </c>
      <c r="AQ51" s="331">
        <v>5.7</v>
      </c>
      <c r="AR51" s="332">
        <v>14.6</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34176903</v>
      </c>
      <c r="AN52" s="336">
        <v>31578</v>
      </c>
      <c r="AO52" s="337">
        <v>17.100000000000001</v>
      </c>
      <c r="AP52" s="338">
        <v>26257</v>
      </c>
      <c r="AQ52" s="339">
        <v>0.1</v>
      </c>
      <c r="AR52" s="340">
        <v>17</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108166428</v>
      </c>
      <c r="AN53" s="328">
        <v>101089</v>
      </c>
      <c r="AO53" s="329">
        <v>0.1</v>
      </c>
      <c r="AP53" s="330">
        <v>122371</v>
      </c>
      <c r="AQ53" s="331">
        <v>9.6999999999999993</v>
      </c>
      <c r="AR53" s="332">
        <v>-9.6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24586949</v>
      </c>
      <c r="AN54" s="336">
        <v>22978</v>
      </c>
      <c r="AO54" s="337">
        <v>-27.2</v>
      </c>
      <c r="AP54" s="338">
        <v>28038</v>
      </c>
      <c r="AQ54" s="339">
        <v>6.8</v>
      </c>
      <c r="AR54" s="340">
        <v>-34</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111025351</v>
      </c>
      <c r="AN55" s="328">
        <v>105070</v>
      </c>
      <c r="AO55" s="329">
        <v>3.9</v>
      </c>
      <c r="AP55" s="330">
        <v>125393</v>
      </c>
      <c r="AQ55" s="331">
        <v>2.5</v>
      </c>
      <c r="AR55" s="332">
        <v>1.4</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27984109</v>
      </c>
      <c r="AN56" s="336">
        <v>26483</v>
      </c>
      <c r="AO56" s="337">
        <v>15.3</v>
      </c>
      <c r="AP56" s="338">
        <v>28054</v>
      </c>
      <c r="AQ56" s="339">
        <v>0.1</v>
      </c>
      <c r="AR56" s="340">
        <v>15.2</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116213968</v>
      </c>
      <c r="AN57" s="328">
        <v>111487</v>
      </c>
      <c r="AO57" s="329">
        <v>6.1</v>
      </c>
      <c r="AP57" s="330">
        <v>115991</v>
      </c>
      <c r="AQ57" s="331">
        <v>-7.5</v>
      </c>
      <c r="AR57" s="332">
        <v>13.6</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26963935</v>
      </c>
      <c r="AN58" s="336">
        <v>25867</v>
      </c>
      <c r="AO58" s="337">
        <v>-2.2999999999999998</v>
      </c>
      <c r="AP58" s="338">
        <v>28546</v>
      </c>
      <c r="AQ58" s="339">
        <v>1.8</v>
      </c>
      <c r="AR58" s="340">
        <v>-4.0999999999999996</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125010291</v>
      </c>
      <c r="AN59" s="328">
        <v>121663</v>
      </c>
      <c r="AO59" s="329">
        <v>9.1</v>
      </c>
      <c r="AP59" s="330">
        <v>118517</v>
      </c>
      <c r="AQ59" s="331">
        <v>2.2000000000000002</v>
      </c>
      <c r="AR59" s="332">
        <v>6.9</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31361446</v>
      </c>
      <c r="AN60" s="336">
        <v>30522</v>
      </c>
      <c r="AO60" s="337">
        <v>18</v>
      </c>
      <c r="AP60" s="338">
        <v>30926</v>
      </c>
      <c r="AQ60" s="339">
        <v>8.3000000000000007</v>
      </c>
      <c r="AR60" s="340">
        <v>9.6999999999999993</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113942181</v>
      </c>
      <c r="AN61" s="343">
        <v>108059</v>
      </c>
      <c r="AO61" s="344">
        <v>7.9</v>
      </c>
      <c r="AP61" s="345">
        <v>118770</v>
      </c>
      <c r="AQ61" s="346">
        <v>2.5</v>
      </c>
      <c r="AR61" s="332">
        <v>5.4</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29014668</v>
      </c>
      <c r="AN62" s="336">
        <v>27486</v>
      </c>
      <c r="AO62" s="337">
        <v>4.2</v>
      </c>
      <c r="AP62" s="338">
        <v>28364</v>
      </c>
      <c r="AQ62" s="339">
        <v>3.4</v>
      </c>
      <c r="AR62" s="340">
        <v>0.8</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RUii5BeJvp1sx9QAPl8UaJ7r1d9FHghU0HfkYnNWWmCP2Yr9f/nm8mp6FECUqzlqgkH6ZSD1YYM9AhtD5lkhvw==" saltValue="tx8QBQc6dPeWSOKXp60EL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qUv8T5aTEHjZwR2/VxKXNYHOsSsYXn1xcF6i9SFiPUUxxELq2o4l1AP5joQ/t5TAKCR3IoVT0bymSki0u2mAsA==" saltValue="rAX/QRdL3Tg2GZmMJkM4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vG4uZi7Od1wLSMidSqFqrVk8z2fyl2j9RDInP2Rn/OQtIqtC+y9U0wUfK4HvgAh5nP7Etz1uBk9P6PJa66yg3w==" saltValue="3EP16bXaizPkVUXcnwII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110" zoomScaleNormal="11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513</v>
      </c>
      <c r="G46" s="350" t="s">
        <v>514</v>
      </c>
      <c r="H46" s="350" t="s">
        <v>515</v>
      </c>
      <c r="I46" s="350" t="s">
        <v>516</v>
      </c>
      <c r="J46" s="351" t="s">
        <v>517</v>
      </c>
    </row>
    <row r="47" spans="2:10" ht="57.75" customHeight="1" x14ac:dyDescent="0.15">
      <c r="B47" s="7"/>
      <c r="C47" s="1121" t="s">
        <v>4</v>
      </c>
      <c r="D47" s="1121"/>
      <c r="E47" s="1122"/>
      <c r="F47" s="352">
        <v>3.04</v>
      </c>
      <c r="G47" s="353">
        <v>3.78</v>
      </c>
      <c r="H47" s="353">
        <v>5.98</v>
      </c>
      <c r="I47" s="353">
        <v>6.95</v>
      </c>
      <c r="J47" s="354">
        <v>8.17</v>
      </c>
    </row>
    <row r="48" spans="2:10" ht="57.75" customHeight="1" x14ac:dyDescent="0.15">
      <c r="B48" s="8"/>
      <c r="C48" s="1123" t="s">
        <v>5</v>
      </c>
      <c r="D48" s="1123"/>
      <c r="E48" s="1124"/>
      <c r="F48" s="355">
        <v>1.54</v>
      </c>
      <c r="G48" s="356">
        <v>4.96</v>
      </c>
      <c r="H48" s="356">
        <v>1.83</v>
      </c>
      <c r="I48" s="356">
        <v>2.4900000000000002</v>
      </c>
      <c r="J48" s="357">
        <v>1.86</v>
      </c>
    </row>
    <row r="49" spans="2:10" ht="57.75" customHeight="1" thickBot="1" x14ac:dyDescent="0.2">
      <c r="B49" s="9"/>
      <c r="C49" s="1125" t="s">
        <v>6</v>
      </c>
      <c r="D49" s="1125"/>
      <c r="E49" s="1126"/>
      <c r="F49" s="358">
        <v>0.5</v>
      </c>
      <c r="G49" s="359">
        <v>4.1900000000000004</v>
      </c>
      <c r="H49" s="359" t="s">
        <v>518</v>
      </c>
      <c r="I49" s="359">
        <v>1.37</v>
      </c>
      <c r="J49" s="360">
        <v>1.46</v>
      </c>
    </row>
    <row r="50" spans="2:10" ht="13.5" customHeight="1" x14ac:dyDescent="0.15"/>
  </sheetData>
  <sheetProtection algorithmName="SHA-512" hashValue="Ndl52deoIaOxRO+EqyvVAckujmvX083kctrICV9124UF22kqspJLUx0Oc0x5DJGZZvJfyJJ7fJXdqMHlsFEMFg==" saltValue="6esgXOOKEvTJ5oeyGr6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15">
      <c r="A34" s="10"/>
      <c r="B34" s="19"/>
      <c r="C34" s="1133" t="s">
        <v>519</v>
      </c>
      <c r="D34" s="1133"/>
      <c r="E34" s="1134"/>
      <c r="F34" s="20" t="s">
        <v>520</v>
      </c>
      <c r="G34" s="21" t="s">
        <v>521</v>
      </c>
      <c r="H34" s="21" t="s">
        <v>522</v>
      </c>
      <c r="I34" s="21" t="s">
        <v>523</v>
      </c>
      <c r="J34" s="22" t="s">
        <v>524</v>
      </c>
      <c r="K34" s="10"/>
      <c r="L34" s="10"/>
      <c r="M34" s="10"/>
      <c r="N34" s="10"/>
      <c r="O34" s="10"/>
      <c r="P34" s="10"/>
    </row>
    <row r="35" spans="1:16" ht="39" customHeight="1" x14ac:dyDescent="0.15">
      <c r="A35" s="10"/>
      <c r="B35" s="23"/>
      <c r="C35" s="1127" t="s">
        <v>525</v>
      </c>
      <c r="D35" s="1128"/>
      <c r="E35" s="1129"/>
      <c r="F35" s="24">
        <v>5.81</v>
      </c>
      <c r="G35" s="25">
        <v>5.01</v>
      </c>
      <c r="H35" s="25">
        <v>4.74</v>
      </c>
      <c r="I35" s="25">
        <v>5.5</v>
      </c>
      <c r="J35" s="26">
        <v>6.34</v>
      </c>
      <c r="K35" s="10"/>
      <c r="L35" s="10"/>
      <c r="M35" s="10"/>
      <c r="N35" s="10"/>
      <c r="O35" s="10"/>
      <c r="P35" s="10"/>
    </row>
    <row r="36" spans="1:16" ht="39" customHeight="1" x14ac:dyDescent="0.15">
      <c r="A36" s="10"/>
      <c r="B36" s="23"/>
      <c r="C36" s="1127" t="s">
        <v>526</v>
      </c>
      <c r="D36" s="1128"/>
      <c r="E36" s="1129"/>
      <c r="F36" s="24">
        <v>6.04</v>
      </c>
      <c r="G36" s="25">
        <v>6.54</v>
      </c>
      <c r="H36" s="25">
        <v>5.82</v>
      </c>
      <c r="I36" s="25">
        <v>5.5</v>
      </c>
      <c r="J36" s="26">
        <v>4.97</v>
      </c>
      <c r="K36" s="10"/>
      <c r="L36" s="10"/>
      <c r="M36" s="10"/>
      <c r="N36" s="10"/>
      <c r="O36" s="10"/>
      <c r="P36" s="10"/>
    </row>
    <row r="37" spans="1:16" ht="39" customHeight="1" x14ac:dyDescent="0.15">
      <c r="A37" s="10"/>
      <c r="B37" s="23"/>
      <c r="C37" s="1127" t="s">
        <v>527</v>
      </c>
      <c r="D37" s="1128"/>
      <c r="E37" s="1129"/>
      <c r="F37" s="24">
        <v>1.54</v>
      </c>
      <c r="G37" s="25">
        <v>4.95</v>
      </c>
      <c r="H37" s="25">
        <v>1.82</v>
      </c>
      <c r="I37" s="25">
        <v>2.48</v>
      </c>
      <c r="J37" s="26">
        <v>1.86</v>
      </c>
      <c r="K37" s="10"/>
      <c r="L37" s="10"/>
      <c r="M37" s="10"/>
      <c r="N37" s="10"/>
      <c r="O37" s="10"/>
      <c r="P37" s="10"/>
    </row>
    <row r="38" spans="1:16" ht="39" customHeight="1" x14ac:dyDescent="0.15">
      <c r="A38" s="10"/>
      <c r="B38" s="23"/>
      <c r="C38" s="1127" t="s">
        <v>528</v>
      </c>
      <c r="D38" s="1128"/>
      <c r="E38" s="1129"/>
      <c r="F38" s="24">
        <v>1</v>
      </c>
      <c r="G38" s="25">
        <v>1.03</v>
      </c>
      <c r="H38" s="25">
        <v>0.9</v>
      </c>
      <c r="I38" s="25">
        <v>0.91</v>
      </c>
      <c r="J38" s="26">
        <v>0.88</v>
      </c>
      <c r="K38" s="10"/>
      <c r="L38" s="10"/>
      <c r="M38" s="10"/>
      <c r="N38" s="10"/>
      <c r="O38" s="10"/>
      <c r="P38" s="10"/>
    </row>
    <row r="39" spans="1:16" ht="39" customHeight="1" x14ac:dyDescent="0.15">
      <c r="A39" s="10"/>
      <c r="B39" s="23"/>
      <c r="C39" s="1127" t="s">
        <v>529</v>
      </c>
      <c r="D39" s="1128"/>
      <c r="E39" s="1129"/>
      <c r="F39" s="24">
        <v>0.28000000000000003</v>
      </c>
      <c r="G39" s="25">
        <v>0.33</v>
      </c>
      <c r="H39" s="25">
        <v>0.36</v>
      </c>
      <c r="I39" s="25">
        <v>0.4</v>
      </c>
      <c r="J39" s="26">
        <v>0.43</v>
      </c>
      <c r="K39" s="10"/>
      <c r="L39" s="10"/>
      <c r="M39" s="10"/>
      <c r="N39" s="10"/>
      <c r="O39" s="10"/>
      <c r="P39" s="10"/>
    </row>
    <row r="40" spans="1:16" ht="39" customHeight="1" x14ac:dyDescent="0.15">
      <c r="A40" s="10"/>
      <c r="B40" s="23"/>
      <c r="C40" s="1127" t="s">
        <v>530</v>
      </c>
      <c r="D40" s="1128"/>
      <c r="E40" s="1129"/>
      <c r="F40" s="24">
        <v>0.44</v>
      </c>
      <c r="G40" s="25">
        <v>1.02</v>
      </c>
      <c r="H40" s="25">
        <v>1.06</v>
      </c>
      <c r="I40" s="25">
        <v>0.8</v>
      </c>
      <c r="J40" s="26">
        <v>0.16</v>
      </c>
      <c r="K40" s="10"/>
      <c r="L40" s="10"/>
      <c r="M40" s="10"/>
      <c r="N40" s="10"/>
      <c r="O40" s="10"/>
      <c r="P40" s="10"/>
    </row>
    <row r="41" spans="1:16" ht="39" customHeight="1" x14ac:dyDescent="0.15">
      <c r="A41" s="10"/>
      <c r="B41" s="23"/>
      <c r="C41" s="1127" t="s">
        <v>531</v>
      </c>
      <c r="D41" s="1128"/>
      <c r="E41" s="1129"/>
      <c r="F41" s="24" t="s">
        <v>475</v>
      </c>
      <c r="G41" s="25">
        <v>7.0000000000000007E-2</v>
      </c>
      <c r="H41" s="25">
        <v>0.11</v>
      </c>
      <c r="I41" s="25">
        <v>0.11</v>
      </c>
      <c r="J41" s="26">
        <v>0.14000000000000001</v>
      </c>
      <c r="K41" s="10"/>
      <c r="L41" s="10"/>
      <c r="M41" s="10"/>
      <c r="N41" s="10"/>
      <c r="O41" s="10"/>
      <c r="P41" s="10"/>
    </row>
    <row r="42" spans="1:16" ht="39" customHeight="1" x14ac:dyDescent="0.15">
      <c r="A42" s="10"/>
      <c r="B42" s="27"/>
      <c r="C42" s="1127" t="s">
        <v>532</v>
      </c>
      <c r="D42" s="1128"/>
      <c r="E42" s="1129"/>
      <c r="F42" s="24" t="s">
        <v>475</v>
      </c>
      <c r="G42" s="25" t="s">
        <v>475</v>
      </c>
      <c r="H42" s="25" t="s">
        <v>475</v>
      </c>
      <c r="I42" s="25" t="s">
        <v>475</v>
      </c>
      <c r="J42" s="26" t="s">
        <v>475</v>
      </c>
      <c r="K42" s="10"/>
      <c r="L42" s="10"/>
      <c r="M42" s="10"/>
      <c r="N42" s="10"/>
      <c r="O42" s="10"/>
      <c r="P42" s="10"/>
    </row>
    <row r="43" spans="1:16" ht="39" customHeight="1" thickBot="1" x14ac:dyDescent="0.2">
      <c r="A43" s="10"/>
      <c r="B43" s="28"/>
      <c r="C43" s="1130" t="s">
        <v>533</v>
      </c>
      <c r="D43" s="1131"/>
      <c r="E43" s="1132"/>
      <c r="F43" s="29">
        <v>0.11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uR++OR9UWE/GEMTfFu1ty9x+YJxedGL9BFe9Jj4Ye1cXKJeeUd2MSashMozGti/LbJsXEoEZaEks+jRKWrtDw==" saltValue="WxisGt6H+gYr51K8Iw1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91144</v>
      </c>
      <c r="L45" s="48">
        <v>87900</v>
      </c>
      <c r="M45" s="48">
        <v>88221</v>
      </c>
      <c r="N45" s="48">
        <v>86801</v>
      </c>
      <c r="O45" s="49">
        <v>89348</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475</v>
      </c>
      <c r="L46" s="52" t="s">
        <v>475</v>
      </c>
      <c r="M46" s="52" t="s">
        <v>475</v>
      </c>
      <c r="N46" s="52" t="s">
        <v>475</v>
      </c>
      <c r="O46" s="53" t="s">
        <v>475</v>
      </c>
      <c r="P46" s="36"/>
      <c r="Q46" s="36"/>
      <c r="R46" s="36"/>
      <c r="S46" s="36"/>
      <c r="T46" s="36"/>
      <c r="U46" s="36"/>
    </row>
    <row r="47" spans="1:21" ht="30.75" customHeight="1" x14ac:dyDescent="0.15">
      <c r="A47" s="36"/>
      <c r="B47" s="1160"/>
      <c r="C47" s="1161"/>
      <c r="D47" s="50"/>
      <c r="E47" s="1137" t="s">
        <v>13</v>
      </c>
      <c r="F47" s="1137"/>
      <c r="G47" s="1137"/>
      <c r="H47" s="1137"/>
      <c r="I47" s="1137"/>
      <c r="J47" s="1138"/>
      <c r="K47" s="51" t="s">
        <v>475</v>
      </c>
      <c r="L47" s="52" t="s">
        <v>475</v>
      </c>
      <c r="M47" s="52" t="s">
        <v>475</v>
      </c>
      <c r="N47" s="52" t="s">
        <v>475</v>
      </c>
      <c r="O47" s="53" t="s">
        <v>475</v>
      </c>
      <c r="P47" s="36"/>
      <c r="Q47" s="36"/>
      <c r="R47" s="36"/>
      <c r="S47" s="36"/>
      <c r="T47" s="36"/>
      <c r="U47" s="36"/>
    </row>
    <row r="48" spans="1:21" ht="30.75" customHeight="1" x14ac:dyDescent="0.15">
      <c r="A48" s="36"/>
      <c r="B48" s="1160"/>
      <c r="C48" s="1161"/>
      <c r="D48" s="50"/>
      <c r="E48" s="1137" t="s">
        <v>14</v>
      </c>
      <c r="F48" s="1137"/>
      <c r="G48" s="1137"/>
      <c r="H48" s="1137"/>
      <c r="I48" s="1137"/>
      <c r="J48" s="1138"/>
      <c r="K48" s="51">
        <v>2544</v>
      </c>
      <c r="L48" s="52">
        <v>2607</v>
      </c>
      <c r="M48" s="52">
        <v>2676</v>
      </c>
      <c r="N48" s="52">
        <v>2678</v>
      </c>
      <c r="O48" s="53">
        <v>2807</v>
      </c>
      <c r="P48" s="36"/>
      <c r="Q48" s="36"/>
      <c r="R48" s="36"/>
      <c r="S48" s="36"/>
      <c r="T48" s="36"/>
      <c r="U48" s="36"/>
    </row>
    <row r="49" spans="1:21" ht="30.75" customHeight="1" x14ac:dyDescent="0.15">
      <c r="A49" s="36"/>
      <c r="B49" s="1160"/>
      <c r="C49" s="1161"/>
      <c r="D49" s="50"/>
      <c r="E49" s="1137" t="s">
        <v>15</v>
      </c>
      <c r="F49" s="1137"/>
      <c r="G49" s="1137"/>
      <c r="H49" s="1137"/>
      <c r="I49" s="1137"/>
      <c r="J49" s="1138"/>
      <c r="K49" s="51">
        <v>940</v>
      </c>
      <c r="L49" s="52">
        <v>653</v>
      </c>
      <c r="M49" s="52">
        <v>633</v>
      </c>
      <c r="N49" s="52">
        <v>644</v>
      </c>
      <c r="O49" s="53">
        <v>791</v>
      </c>
      <c r="P49" s="36"/>
      <c r="Q49" s="36"/>
      <c r="R49" s="36"/>
      <c r="S49" s="36"/>
      <c r="T49" s="36"/>
      <c r="U49" s="36"/>
    </row>
    <row r="50" spans="1:21" ht="30.75" customHeight="1" x14ac:dyDescent="0.15">
      <c r="A50" s="36"/>
      <c r="B50" s="1160"/>
      <c r="C50" s="1161"/>
      <c r="D50" s="50"/>
      <c r="E50" s="1137" t="s">
        <v>16</v>
      </c>
      <c r="F50" s="1137"/>
      <c r="G50" s="1137"/>
      <c r="H50" s="1137"/>
      <c r="I50" s="1137"/>
      <c r="J50" s="1138"/>
      <c r="K50" s="51">
        <v>159</v>
      </c>
      <c r="L50" s="52">
        <v>158</v>
      </c>
      <c r="M50" s="52">
        <v>345</v>
      </c>
      <c r="N50" s="52">
        <v>343</v>
      </c>
      <c r="O50" s="53">
        <v>338</v>
      </c>
      <c r="P50" s="36"/>
      <c r="Q50" s="36"/>
      <c r="R50" s="36"/>
      <c r="S50" s="36"/>
      <c r="T50" s="36"/>
      <c r="U50" s="36"/>
    </row>
    <row r="51" spans="1:21" ht="30.75" customHeight="1" x14ac:dyDescent="0.15">
      <c r="A51" s="36"/>
      <c r="B51" s="1162"/>
      <c r="C51" s="1163"/>
      <c r="D51" s="54"/>
      <c r="E51" s="1137" t="s">
        <v>17</v>
      </c>
      <c r="F51" s="1137"/>
      <c r="G51" s="1137"/>
      <c r="H51" s="1137"/>
      <c r="I51" s="1137"/>
      <c r="J51" s="1138"/>
      <c r="K51" s="51">
        <v>11</v>
      </c>
      <c r="L51" s="52">
        <v>11</v>
      </c>
      <c r="M51" s="52">
        <v>27</v>
      </c>
      <c r="N51" s="52">
        <v>33</v>
      </c>
      <c r="O51" s="53">
        <v>54</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63526</v>
      </c>
      <c r="L52" s="52">
        <v>58960</v>
      </c>
      <c r="M52" s="52">
        <v>56746</v>
      </c>
      <c r="N52" s="52">
        <v>55199</v>
      </c>
      <c r="O52" s="53">
        <v>55765</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31272</v>
      </c>
      <c r="L53" s="57">
        <v>32369</v>
      </c>
      <c r="M53" s="57">
        <v>35156</v>
      </c>
      <c r="N53" s="57">
        <v>35300</v>
      </c>
      <c r="O53" s="58">
        <v>37573</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534</v>
      </c>
      <c r="P55" s="36"/>
      <c r="Q55" s="36"/>
      <c r="R55" s="36"/>
      <c r="S55" s="36"/>
      <c r="T55" s="36"/>
      <c r="U55" s="36"/>
    </row>
    <row r="56" spans="1:21" ht="30.75" customHeight="1" thickBot="1" x14ac:dyDescent="0.2">
      <c r="A56" s="36"/>
      <c r="B56" s="62"/>
      <c r="C56" s="63"/>
      <c r="D56" s="63"/>
      <c r="E56" s="64"/>
      <c r="F56" s="64"/>
      <c r="G56" s="64"/>
      <c r="H56" s="64"/>
      <c r="I56" s="64"/>
      <c r="J56" s="65" t="s">
        <v>3</v>
      </c>
      <c r="K56" s="66" t="s">
        <v>535</v>
      </c>
      <c r="L56" s="67" t="s">
        <v>536</v>
      </c>
      <c r="M56" s="67" t="s">
        <v>537</v>
      </c>
      <c r="N56" s="67" t="s">
        <v>538</v>
      </c>
      <c r="O56" s="68" t="s">
        <v>539</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c r="L57" s="70"/>
      <c r="M57" s="70"/>
      <c r="N57" s="70"/>
      <c r="O57" s="71"/>
      <c r="P57" s="36"/>
      <c r="Q57" s="36"/>
      <c r="R57" s="36"/>
      <c r="S57" s="36"/>
      <c r="T57" s="36"/>
      <c r="U57" s="36"/>
    </row>
    <row r="58" spans="1:21" ht="30.75" customHeight="1" x14ac:dyDescent="0.15">
      <c r="A58" s="36"/>
      <c r="B58" s="1145"/>
      <c r="C58" s="1146"/>
      <c r="D58" s="1152" t="s">
        <v>26</v>
      </c>
      <c r="E58" s="1153"/>
      <c r="F58" s="1153"/>
      <c r="G58" s="1153"/>
      <c r="H58" s="1153"/>
      <c r="I58" s="1153"/>
      <c r="J58" s="1154"/>
      <c r="K58" s="72"/>
      <c r="L58" s="73"/>
      <c r="M58" s="73"/>
      <c r="N58" s="73"/>
      <c r="O58" s="74"/>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c r="L59" s="76"/>
      <c r="M59" s="76"/>
      <c r="N59" s="76"/>
      <c r="O59" s="77"/>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zDHum0YUW/+02nK0ECrKXmwo8rnd9fwFJQ8VKJf3jiMSs/dWhfHt9PcEipAbCuBLbHBdDKZUk3dcpCw3K70Obg==" saltValue="+IJeiKmbDzjdzoqx07jT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513</v>
      </c>
      <c r="J40" s="363" t="s">
        <v>514</v>
      </c>
      <c r="K40" s="363" t="s">
        <v>515</v>
      </c>
      <c r="L40" s="363" t="s">
        <v>516</v>
      </c>
      <c r="M40" s="364" t="s">
        <v>517</v>
      </c>
    </row>
    <row r="41" spans="2:13" ht="27.75" customHeight="1" x14ac:dyDescent="0.15">
      <c r="B41" s="1178" t="s">
        <v>30</v>
      </c>
      <c r="C41" s="1179"/>
      <c r="D41" s="87"/>
      <c r="E41" s="1180" t="s">
        <v>31</v>
      </c>
      <c r="F41" s="1180"/>
      <c r="G41" s="1180"/>
      <c r="H41" s="1181"/>
      <c r="I41" s="365">
        <v>1176310</v>
      </c>
      <c r="J41" s="366">
        <v>1184289</v>
      </c>
      <c r="K41" s="366">
        <v>1180413</v>
      </c>
      <c r="L41" s="366">
        <v>1164637</v>
      </c>
      <c r="M41" s="367">
        <v>1146909</v>
      </c>
    </row>
    <row r="42" spans="2:13" ht="27.75" customHeight="1" x14ac:dyDescent="0.15">
      <c r="B42" s="1168"/>
      <c r="C42" s="1169"/>
      <c r="D42" s="88"/>
      <c r="E42" s="1172" t="s">
        <v>32</v>
      </c>
      <c r="F42" s="1172"/>
      <c r="G42" s="1172"/>
      <c r="H42" s="1173"/>
      <c r="I42" s="368">
        <v>900</v>
      </c>
      <c r="J42" s="369">
        <v>773</v>
      </c>
      <c r="K42" s="369">
        <v>677</v>
      </c>
      <c r="L42" s="369">
        <v>594</v>
      </c>
      <c r="M42" s="370">
        <v>516</v>
      </c>
    </row>
    <row r="43" spans="2:13" ht="27.75" customHeight="1" x14ac:dyDescent="0.15">
      <c r="B43" s="1168"/>
      <c r="C43" s="1169"/>
      <c r="D43" s="88"/>
      <c r="E43" s="1172" t="s">
        <v>33</v>
      </c>
      <c r="F43" s="1172"/>
      <c r="G43" s="1172"/>
      <c r="H43" s="1173"/>
      <c r="I43" s="368">
        <v>26996</v>
      </c>
      <c r="J43" s="369">
        <v>24080</v>
      </c>
      <c r="K43" s="369">
        <v>24724</v>
      </c>
      <c r="L43" s="369">
        <v>28959</v>
      </c>
      <c r="M43" s="370">
        <v>29582</v>
      </c>
    </row>
    <row r="44" spans="2:13" ht="27.75" customHeight="1" x14ac:dyDescent="0.15">
      <c r="B44" s="1168"/>
      <c r="C44" s="1169"/>
      <c r="D44" s="88"/>
      <c r="E44" s="1172" t="s">
        <v>34</v>
      </c>
      <c r="F44" s="1172"/>
      <c r="G44" s="1172"/>
      <c r="H44" s="1173"/>
      <c r="I44" s="368">
        <v>6158</v>
      </c>
      <c r="J44" s="369">
        <v>5043</v>
      </c>
      <c r="K44" s="369">
        <v>4938</v>
      </c>
      <c r="L44" s="369">
        <v>4542</v>
      </c>
      <c r="M44" s="370">
        <v>4038</v>
      </c>
    </row>
    <row r="45" spans="2:13" ht="27.75" customHeight="1" x14ac:dyDescent="0.15">
      <c r="B45" s="1168"/>
      <c r="C45" s="1169"/>
      <c r="D45" s="88"/>
      <c r="E45" s="1172" t="s">
        <v>35</v>
      </c>
      <c r="F45" s="1172"/>
      <c r="G45" s="1172"/>
      <c r="H45" s="1173"/>
      <c r="I45" s="368">
        <v>128380</v>
      </c>
      <c r="J45" s="369">
        <v>123787</v>
      </c>
      <c r="K45" s="369">
        <v>117771</v>
      </c>
      <c r="L45" s="369">
        <v>111875</v>
      </c>
      <c r="M45" s="370">
        <v>113100</v>
      </c>
    </row>
    <row r="46" spans="2:13" ht="27.75" customHeight="1" x14ac:dyDescent="0.15">
      <c r="B46" s="1168"/>
      <c r="C46" s="1169"/>
      <c r="D46" s="89"/>
      <c r="E46" s="1182" t="s">
        <v>36</v>
      </c>
      <c r="F46" s="1182"/>
      <c r="G46" s="1182"/>
      <c r="H46" s="1183"/>
      <c r="I46" s="368">
        <v>8179</v>
      </c>
      <c r="J46" s="369">
        <v>7832</v>
      </c>
      <c r="K46" s="369">
        <v>7518</v>
      </c>
      <c r="L46" s="369">
        <v>7331</v>
      </c>
      <c r="M46" s="370">
        <v>6962</v>
      </c>
    </row>
    <row r="47" spans="2:13" ht="27.75" customHeight="1" x14ac:dyDescent="0.15">
      <c r="B47" s="1168"/>
      <c r="C47" s="1169"/>
      <c r="D47" s="90"/>
      <c r="E47" s="1184" t="s">
        <v>37</v>
      </c>
      <c r="F47" s="1185"/>
      <c r="G47" s="1185"/>
      <c r="H47" s="1186"/>
      <c r="I47" s="368" t="s">
        <v>475</v>
      </c>
      <c r="J47" s="369" t="s">
        <v>475</v>
      </c>
      <c r="K47" s="369" t="s">
        <v>475</v>
      </c>
      <c r="L47" s="369" t="s">
        <v>475</v>
      </c>
      <c r="M47" s="370" t="s">
        <v>475</v>
      </c>
    </row>
    <row r="48" spans="2:13" ht="27.75" customHeight="1" x14ac:dyDescent="0.15">
      <c r="B48" s="1168"/>
      <c r="C48" s="1169"/>
      <c r="D48" s="88"/>
      <c r="E48" s="1172" t="s">
        <v>38</v>
      </c>
      <c r="F48" s="1172"/>
      <c r="G48" s="1172"/>
      <c r="H48" s="1173"/>
      <c r="I48" s="368" t="s">
        <v>475</v>
      </c>
      <c r="J48" s="369" t="s">
        <v>475</v>
      </c>
      <c r="K48" s="369" t="s">
        <v>475</v>
      </c>
      <c r="L48" s="369" t="s">
        <v>475</v>
      </c>
      <c r="M48" s="370" t="s">
        <v>475</v>
      </c>
    </row>
    <row r="49" spans="2:13" ht="27.75" customHeight="1" x14ac:dyDescent="0.15">
      <c r="B49" s="1170"/>
      <c r="C49" s="1171"/>
      <c r="D49" s="88"/>
      <c r="E49" s="1172" t="s">
        <v>39</v>
      </c>
      <c r="F49" s="1172"/>
      <c r="G49" s="1172"/>
      <c r="H49" s="1173"/>
      <c r="I49" s="368" t="s">
        <v>475</v>
      </c>
      <c r="J49" s="369" t="s">
        <v>475</v>
      </c>
      <c r="K49" s="369" t="s">
        <v>475</v>
      </c>
      <c r="L49" s="369" t="s">
        <v>475</v>
      </c>
      <c r="M49" s="370" t="s">
        <v>475</v>
      </c>
    </row>
    <row r="50" spans="2:13" ht="27.75" customHeight="1" x14ac:dyDescent="0.15">
      <c r="B50" s="1166" t="s">
        <v>40</v>
      </c>
      <c r="C50" s="1167"/>
      <c r="D50" s="91"/>
      <c r="E50" s="1172" t="s">
        <v>41</v>
      </c>
      <c r="F50" s="1172"/>
      <c r="G50" s="1172"/>
      <c r="H50" s="1173"/>
      <c r="I50" s="368">
        <v>34354</v>
      </c>
      <c r="J50" s="369">
        <v>39264</v>
      </c>
      <c r="K50" s="369">
        <v>64077</v>
      </c>
      <c r="L50" s="369">
        <v>62537</v>
      </c>
      <c r="M50" s="370">
        <v>64041</v>
      </c>
    </row>
    <row r="51" spans="2:13" ht="27.75" customHeight="1" x14ac:dyDescent="0.15">
      <c r="B51" s="1168"/>
      <c r="C51" s="1169"/>
      <c r="D51" s="88"/>
      <c r="E51" s="1172" t="s">
        <v>42</v>
      </c>
      <c r="F51" s="1172"/>
      <c r="G51" s="1172"/>
      <c r="H51" s="1173"/>
      <c r="I51" s="368">
        <v>14681</v>
      </c>
      <c r="J51" s="369">
        <v>13299</v>
      </c>
      <c r="K51" s="369">
        <v>11817</v>
      </c>
      <c r="L51" s="369">
        <v>10231</v>
      </c>
      <c r="M51" s="370">
        <v>9022</v>
      </c>
    </row>
    <row r="52" spans="2:13" ht="27.75" customHeight="1" x14ac:dyDescent="0.15">
      <c r="B52" s="1170"/>
      <c r="C52" s="1171"/>
      <c r="D52" s="88"/>
      <c r="E52" s="1172" t="s">
        <v>43</v>
      </c>
      <c r="F52" s="1172"/>
      <c r="G52" s="1172"/>
      <c r="H52" s="1173"/>
      <c r="I52" s="368">
        <v>648468</v>
      </c>
      <c r="J52" s="369">
        <v>659495</v>
      </c>
      <c r="K52" s="369">
        <v>652812</v>
      </c>
      <c r="L52" s="369">
        <v>642020</v>
      </c>
      <c r="M52" s="370">
        <v>617890</v>
      </c>
    </row>
    <row r="53" spans="2:13" ht="27.75" customHeight="1" thickBot="1" x14ac:dyDescent="0.2">
      <c r="B53" s="1174" t="s">
        <v>20</v>
      </c>
      <c r="C53" s="1175"/>
      <c r="D53" s="92"/>
      <c r="E53" s="1176" t="s">
        <v>44</v>
      </c>
      <c r="F53" s="1176"/>
      <c r="G53" s="1176"/>
      <c r="H53" s="1177"/>
      <c r="I53" s="371">
        <v>649421</v>
      </c>
      <c r="J53" s="372">
        <v>633747</v>
      </c>
      <c r="K53" s="372">
        <v>607334</v>
      </c>
      <c r="L53" s="372">
        <v>603150</v>
      </c>
      <c r="M53" s="373">
        <v>610155</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aBu6hmf0+FrKVILVKQgkmeUN3BumUA1k8qq2Iv8qhp/76lCO7F3tnDTN23yLAzHvNBu4rcUKybabMNNX6MERiA==" saltValue="R6khOgIEXIGfOrSv/Ud6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515</v>
      </c>
      <c r="G54" s="100" t="s">
        <v>516</v>
      </c>
      <c r="H54" s="101" t="s">
        <v>517</v>
      </c>
    </row>
    <row r="55" spans="2:8" ht="52.5" customHeight="1" x14ac:dyDescent="0.15">
      <c r="B55" s="102"/>
      <c r="C55" s="1192" t="s">
        <v>46</v>
      </c>
      <c r="D55" s="1192"/>
      <c r="E55" s="1193"/>
      <c r="F55" s="103">
        <v>20390</v>
      </c>
      <c r="G55" s="103">
        <v>22926</v>
      </c>
      <c r="H55" s="104">
        <v>26976</v>
      </c>
    </row>
    <row r="56" spans="2:8" ht="52.5" customHeight="1" x14ac:dyDescent="0.15">
      <c r="B56" s="105"/>
      <c r="C56" s="1194" t="s">
        <v>47</v>
      </c>
      <c r="D56" s="1194"/>
      <c r="E56" s="1195"/>
      <c r="F56" s="106">
        <v>22806</v>
      </c>
      <c r="G56" s="106">
        <v>18910</v>
      </c>
      <c r="H56" s="107">
        <v>18910</v>
      </c>
    </row>
    <row r="57" spans="2:8" ht="53.25" customHeight="1" x14ac:dyDescent="0.15">
      <c r="B57" s="105"/>
      <c r="C57" s="1196" t="s">
        <v>48</v>
      </c>
      <c r="D57" s="1196"/>
      <c r="E57" s="1197"/>
      <c r="F57" s="108">
        <v>28976</v>
      </c>
      <c r="G57" s="108">
        <v>27997</v>
      </c>
      <c r="H57" s="109">
        <v>24834</v>
      </c>
    </row>
    <row r="58" spans="2:8" ht="45.75" customHeight="1" x14ac:dyDescent="0.15">
      <c r="B58" s="110"/>
      <c r="C58" s="1187" t="s">
        <v>575</v>
      </c>
      <c r="D58" s="1188"/>
      <c r="E58" s="1189"/>
      <c r="F58" s="111">
        <v>9303</v>
      </c>
      <c r="G58" s="111">
        <v>9316</v>
      </c>
      <c r="H58" s="112">
        <v>6807</v>
      </c>
    </row>
    <row r="59" spans="2:8" ht="45.75" customHeight="1" x14ac:dyDescent="0.15">
      <c r="B59" s="110"/>
      <c r="C59" s="1187" t="s">
        <v>576</v>
      </c>
      <c r="D59" s="1188"/>
      <c r="E59" s="1189"/>
      <c r="F59" s="111">
        <v>7741</v>
      </c>
      <c r="G59" s="111">
        <v>6121</v>
      </c>
      <c r="H59" s="112">
        <v>4663</v>
      </c>
    </row>
    <row r="60" spans="2:8" ht="45.75" customHeight="1" x14ac:dyDescent="0.15">
      <c r="B60" s="110"/>
      <c r="C60" s="1187" t="s">
        <v>577</v>
      </c>
      <c r="D60" s="1188"/>
      <c r="E60" s="1189"/>
      <c r="F60" s="111">
        <v>4405</v>
      </c>
      <c r="G60" s="111">
        <v>4405</v>
      </c>
      <c r="H60" s="112">
        <v>4405</v>
      </c>
    </row>
    <row r="61" spans="2:8" ht="45.75" customHeight="1" x14ac:dyDescent="0.15">
      <c r="B61" s="110"/>
      <c r="C61" s="1187" t="s">
        <v>578</v>
      </c>
      <c r="D61" s="1188"/>
      <c r="E61" s="1189"/>
      <c r="F61" s="111">
        <v>1090</v>
      </c>
      <c r="G61" s="111">
        <v>1282</v>
      </c>
      <c r="H61" s="112">
        <v>1495</v>
      </c>
    </row>
    <row r="62" spans="2:8" ht="45.75" customHeight="1" thickBot="1" x14ac:dyDescent="0.2">
      <c r="B62" s="113"/>
      <c r="C62" s="1187" t="s">
        <v>579</v>
      </c>
      <c r="D62" s="1188"/>
      <c r="E62" s="1189"/>
      <c r="F62" s="114">
        <v>1397</v>
      </c>
      <c r="G62" s="114">
        <v>1397</v>
      </c>
      <c r="H62" s="115">
        <v>1397</v>
      </c>
    </row>
    <row r="63" spans="2:8" ht="52.5" customHeight="1" thickBot="1" x14ac:dyDescent="0.2">
      <c r="B63" s="116"/>
      <c r="C63" s="1190" t="s">
        <v>49</v>
      </c>
      <c r="D63" s="1190"/>
      <c r="E63" s="1191"/>
      <c r="F63" s="117">
        <v>72173</v>
      </c>
      <c r="G63" s="117">
        <v>69834</v>
      </c>
      <c r="H63" s="118">
        <v>70721</v>
      </c>
    </row>
    <row r="64" spans="2:8" x14ac:dyDescent="0.15"/>
  </sheetData>
  <sheetProtection algorithmName="SHA-512" hashValue="42KakkjNYU7CpBBiFmkK9eTDpJHJ2p38CwKzSbR75I+5+vmHcxyvBB153mkSEd6oBwbuS2KHxIF0abLe4sy5YA==" saltValue="679KasdboktV0h+JambL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506</v>
      </c>
      <c r="B3" s="134"/>
      <c r="C3" s="135"/>
      <c r="D3" s="136">
        <v>100984</v>
      </c>
      <c r="E3" s="137"/>
      <c r="F3" s="138">
        <v>111577</v>
      </c>
      <c r="G3" s="139"/>
      <c r="H3" s="140"/>
    </row>
    <row r="4" spans="1:8" x14ac:dyDescent="0.15">
      <c r="A4" s="141"/>
      <c r="B4" s="142"/>
      <c r="C4" s="143"/>
      <c r="D4" s="144">
        <v>31578</v>
      </c>
      <c r="E4" s="145"/>
      <c r="F4" s="146">
        <v>26257</v>
      </c>
      <c r="G4" s="147"/>
      <c r="H4" s="148"/>
    </row>
    <row r="5" spans="1:8" x14ac:dyDescent="0.15">
      <c r="A5" s="129" t="s">
        <v>508</v>
      </c>
      <c r="B5" s="134"/>
      <c r="C5" s="135"/>
      <c r="D5" s="136">
        <v>101089</v>
      </c>
      <c r="E5" s="137"/>
      <c r="F5" s="138">
        <v>122371</v>
      </c>
      <c r="G5" s="139"/>
      <c r="H5" s="140"/>
    </row>
    <row r="6" spans="1:8" x14ac:dyDescent="0.15">
      <c r="A6" s="141"/>
      <c r="B6" s="142"/>
      <c r="C6" s="143"/>
      <c r="D6" s="144">
        <v>22978</v>
      </c>
      <c r="E6" s="145"/>
      <c r="F6" s="146">
        <v>28038</v>
      </c>
      <c r="G6" s="147"/>
      <c r="H6" s="148"/>
    </row>
    <row r="7" spans="1:8" x14ac:dyDescent="0.15">
      <c r="A7" s="129" t="s">
        <v>509</v>
      </c>
      <c r="B7" s="134"/>
      <c r="C7" s="135"/>
      <c r="D7" s="136">
        <v>105070</v>
      </c>
      <c r="E7" s="137"/>
      <c r="F7" s="138">
        <v>125393</v>
      </c>
      <c r="G7" s="139"/>
      <c r="H7" s="140"/>
    </row>
    <row r="8" spans="1:8" x14ac:dyDescent="0.15">
      <c r="A8" s="141"/>
      <c r="B8" s="142"/>
      <c r="C8" s="143"/>
      <c r="D8" s="144">
        <v>26483</v>
      </c>
      <c r="E8" s="145"/>
      <c r="F8" s="146">
        <v>28054</v>
      </c>
      <c r="G8" s="147"/>
      <c r="H8" s="148"/>
    </row>
    <row r="9" spans="1:8" x14ac:dyDescent="0.15">
      <c r="A9" s="129" t="s">
        <v>510</v>
      </c>
      <c r="B9" s="134"/>
      <c r="C9" s="135"/>
      <c r="D9" s="136">
        <v>111487</v>
      </c>
      <c r="E9" s="137"/>
      <c r="F9" s="138">
        <v>115991</v>
      </c>
      <c r="G9" s="139"/>
      <c r="H9" s="140"/>
    </row>
    <row r="10" spans="1:8" x14ac:dyDescent="0.15">
      <c r="A10" s="141"/>
      <c r="B10" s="142"/>
      <c r="C10" s="143"/>
      <c r="D10" s="144">
        <v>25867</v>
      </c>
      <c r="E10" s="145"/>
      <c r="F10" s="146">
        <v>28546</v>
      </c>
      <c r="G10" s="147"/>
      <c r="H10" s="148"/>
    </row>
    <row r="11" spans="1:8" x14ac:dyDescent="0.15">
      <c r="A11" s="129" t="s">
        <v>511</v>
      </c>
      <c r="B11" s="134"/>
      <c r="C11" s="135"/>
      <c r="D11" s="136">
        <v>121663</v>
      </c>
      <c r="E11" s="137"/>
      <c r="F11" s="138">
        <v>118517</v>
      </c>
      <c r="G11" s="139"/>
      <c r="H11" s="140"/>
    </row>
    <row r="12" spans="1:8" x14ac:dyDescent="0.15">
      <c r="A12" s="141"/>
      <c r="B12" s="142"/>
      <c r="C12" s="149"/>
      <c r="D12" s="144">
        <v>30522</v>
      </c>
      <c r="E12" s="145"/>
      <c r="F12" s="146">
        <v>30926</v>
      </c>
      <c r="G12" s="147"/>
      <c r="H12" s="148"/>
    </row>
    <row r="13" spans="1:8" x14ac:dyDescent="0.15">
      <c r="A13" s="129"/>
      <c r="B13" s="134"/>
      <c r="C13" s="150"/>
      <c r="D13" s="151">
        <v>108059</v>
      </c>
      <c r="E13" s="152"/>
      <c r="F13" s="153">
        <v>118770</v>
      </c>
      <c r="G13" s="154"/>
      <c r="H13" s="140"/>
    </row>
    <row r="14" spans="1:8" x14ac:dyDescent="0.15">
      <c r="A14" s="141"/>
      <c r="B14" s="142"/>
      <c r="C14" s="143"/>
      <c r="D14" s="144">
        <v>27486</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1.54</v>
      </c>
      <c r="C19" s="155">
        <f>ROUND(VALUE(SUBSTITUTE(実質収支比率等に係る経年分析!G$48,"▲","-")),2)</f>
        <v>4.96</v>
      </c>
      <c r="D19" s="155">
        <f>ROUND(VALUE(SUBSTITUTE(実質収支比率等に係る経年分析!H$48,"▲","-")),2)</f>
        <v>1.83</v>
      </c>
      <c r="E19" s="155">
        <f>ROUND(VALUE(SUBSTITUTE(実質収支比率等に係る経年分析!I$48,"▲","-")),2)</f>
        <v>2.4900000000000002</v>
      </c>
      <c r="F19" s="155">
        <f>ROUND(VALUE(SUBSTITUTE(実質収支比率等に係る経年分析!J$48,"▲","-")),2)</f>
        <v>1.86</v>
      </c>
    </row>
    <row r="20" spans="1:11" x14ac:dyDescent="0.15">
      <c r="A20" s="155" t="s">
        <v>54</v>
      </c>
      <c r="B20" s="155">
        <f>ROUND(VALUE(SUBSTITUTE(実質収支比率等に係る経年分析!F$47,"▲","-")),2)</f>
        <v>3.04</v>
      </c>
      <c r="C20" s="155">
        <f>ROUND(VALUE(SUBSTITUTE(実質収支比率等に係る経年分析!G$47,"▲","-")),2)</f>
        <v>3.78</v>
      </c>
      <c r="D20" s="155">
        <f>ROUND(VALUE(SUBSTITUTE(実質収支比率等に係る経年分析!H$47,"▲","-")),2)</f>
        <v>5.98</v>
      </c>
      <c r="E20" s="155">
        <f>ROUND(VALUE(SUBSTITUTE(実質収支比率等に係る経年分析!I$47,"▲","-")),2)</f>
        <v>6.95</v>
      </c>
      <c r="F20" s="155">
        <f>ROUND(VALUE(SUBSTITUTE(実質収支比率等に係る経年分析!J$47,"▲","-")),2)</f>
        <v>8.17</v>
      </c>
    </row>
    <row r="21" spans="1:11" x14ac:dyDescent="0.15">
      <c r="A21" s="155" t="s">
        <v>55</v>
      </c>
      <c r="B21" s="155">
        <f>IF(ISNUMBER(VALUE(SUBSTITUTE(実質収支比率等に係る経年分析!F$49,"▲","-"))),ROUND(VALUE(SUBSTITUTE(実質収支比率等に係る経年分析!F$49,"▲","-")),2),NA())</f>
        <v>0.5</v>
      </c>
      <c r="C21" s="155">
        <f>IF(ISNUMBER(VALUE(SUBSTITUTE(実質収支比率等に係る経年分析!G$49,"▲","-"))),ROUND(VALUE(SUBSTITUTE(実質収支比率等に係る経年分析!G$49,"▲","-")),2),NA())</f>
        <v>4.1900000000000004</v>
      </c>
      <c r="D21" s="155">
        <f>IF(ISNUMBER(VALUE(SUBSTITUTE(実質収支比率等に係る経年分析!H$49,"▲","-"))),ROUND(VALUE(SUBSTITUTE(実質収支比率等に係る経年分析!H$49,"▲","-")),2),NA())</f>
        <v>-0.54</v>
      </c>
      <c r="E21" s="155">
        <f>IF(ISNUMBER(VALUE(SUBSTITUTE(実質収支比率等に係る経年分析!I$49,"▲","-"))),ROUND(VALUE(SUBSTITUTE(実質収支比率等に係る経年分析!I$49,"▲","-")),2),NA())</f>
        <v>1.37</v>
      </c>
      <c r="F21" s="155">
        <f>IF(ISNUMBER(VALUE(SUBSTITUTE(実質収支比率等に係る経年分析!J$49,"▲","-"))),ROUND(VALUE(SUBSTITUTE(実質収支比率等に係る経年分析!J$49,"▲","-")),2),NA())</f>
        <v>1.46</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7.0000000000000007E-2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0.11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0.11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0.14000000000000001</v>
      </c>
    </row>
    <row r="30" spans="1:11" x14ac:dyDescent="0.15">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0.44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1.06</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0.8</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0.16</v>
      </c>
    </row>
    <row r="31" spans="1:11" x14ac:dyDescent="0.15">
      <c r="A31" s="156" t="str">
        <f>IF(連結実質赤字比率に係る赤字・黒字の構成分析!C$39="",NA(),連結実質赤字比率に係る赤字・黒字の構成分析!C$39)</f>
        <v>工業用水道事業会計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0.28000000000000003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0.33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0.36</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0.43</v>
      </c>
    </row>
    <row r="32" spans="1:11" x14ac:dyDescent="0.15">
      <c r="A32" s="156" t="str">
        <f>IF(連結実質赤字比率に係る赤字・黒字の構成分析!C$38="",NA(),連結実質赤字比率に係る赤字・黒字の構成分析!C$38)</f>
        <v>公営企業資産運用事業会計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0.91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0.88</v>
      </c>
    </row>
    <row r="33" spans="1:16" x14ac:dyDescent="0.15">
      <c r="A33" s="156" t="str">
        <f>IF(連結実質赤字比率に係る赤字・黒字の構成分析!C$37="",NA(),連結実質赤字比率に係る赤字・黒字の構成分析!C$37)</f>
        <v>一般会計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1.54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4.95</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1.82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2.48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1.86</v>
      </c>
    </row>
    <row r="34" spans="1:16" x14ac:dyDescent="0.15">
      <c r="A34" s="156" t="str">
        <f>IF(連結実質赤字比率に係る赤字・黒字の構成分析!C$36="",NA(),連結実質赤字比率に係る赤字・黒字の構成分析!C$36)</f>
        <v>水道用水供給事業会計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6.04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6.54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5.82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5.5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4.97</v>
      </c>
    </row>
    <row r="35" spans="1:16" x14ac:dyDescent="0.15">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5.81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5.01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4.74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6.34</v>
      </c>
    </row>
    <row r="36" spans="1:16" x14ac:dyDescent="0.15">
      <c r="A36" s="156" t="str">
        <f>IF(連結実質赤字比率に係る赤字・黒字の構成分析!C$34="",NA(),連結実質赤字比率に係る赤字・黒字の構成分析!C$34)</f>
        <v>病院事業会計</v>
      </c>
      <c r="B36" s="156">
        <f>IF(ROUND(VALUE(SUBSTITUTE(連結実質赤字比率に係る赤字・黒字の構成分析!F$34,"▲", "-")), 2) &lt; 0, ABS(ROUND(VALUE(SUBSTITUTE(連結実質赤字比率に係る赤字・黒字の構成分析!F$34,"▲", "-")), 2)), NA())</f>
        <v>1.51</v>
      </c>
      <c r="C36" s="156" t="e">
        <f>IF(ROUND(VALUE(SUBSTITUTE(連結実質赤字比率に係る赤字・黒字の構成分析!F$34,"▲", "-")), 2) &gt;= 0, ABS(ROUND(VALUE(SUBSTITUTE(連結実質赤字比率に係る赤字・黒字の構成分析!F$34,"▲", "-")), 2)), NA())</f>
        <v>#N/A</v>
      </c>
      <c r="D36" s="156">
        <f>IF(ROUND(VALUE(SUBSTITUTE(連結実質赤字比率に係る赤字・黒字の構成分析!G$34,"▲", "-")), 2) &lt; 0, ABS(ROUND(VALUE(SUBSTITUTE(連結実質赤字比率に係る赤字・黒字の構成分析!G$34,"▲", "-")), 2)), NA())</f>
        <v>1.33</v>
      </c>
      <c r="E36" s="156" t="e">
        <f>IF(ROUND(VALUE(SUBSTITUTE(連結実質赤字比率に係る赤字・黒字の構成分析!G$34,"▲", "-")), 2) &gt;= 0, ABS(ROUND(VALUE(SUBSTITUTE(連結実質赤字比率に係る赤字・黒字の構成分析!G$34,"▲", "-")), 2)), NA())</f>
        <v>#N/A</v>
      </c>
      <c r="F36" s="156">
        <f>IF(ROUND(VALUE(SUBSTITUTE(連結実質赤字比率に係る赤字・黒字の構成分析!H$34,"▲", "-")), 2) &lt; 0, ABS(ROUND(VALUE(SUBSTITUTE(連結実質赤字比率に係る赤字・黒字の構成分析!H$34,"▲", "-")), 2)), NA())</f>
        <v>0.92</v>
      </c>
      <c r="G36" s="156" t="e">
        <f>IF(ROUND(VALUE(SUBSTITUTE(連結実質赤字比率に係る赤字・黒字の構成分析!H$34,"▲", "-")), 2) &gt;= 0, ABS(ROUND(VALUE(SUBSTITUTE(連結実質赤字比率に係る赤字・黒字の構成分析!H$34,"▲", "-")), 2)), NA())</f>
        <v>#N/A</v>
      </c>
      <c r="H36" s="156">
        <f>IF(ROUND(VALUE(SUBSTITUTE(連結実質赤字比率に係る赤字・黒字の構成分析!I$34,"▲", "-")), 2) &lt; 0, ABS(ROUND(VALUE(SUBSTITUTE(連結実質赤字比率に係る赤字・黒字の構成分析!I$34,"▲", "-")), 2)), NA())</f>
        <v>0.62</v>
      </c>
      <c r="I36" s="156" t="e">
        <f>IF(ROUND(VALUE(SUBSTITUTE(連結実質赤字比率に係る赤字・黒字の構成分析!I$34,"▲", "-")), 2) &gt;= 0, ABS(ROUND(VALUE(SUBSTITUTE(連結実質赤字比率に係る赤字・黒字の構成分析!I$34,"▲", "-")), 2)), NA())</f>
        <v>#N/A</v>
      </c>
      <c r="J36" s="156">
        <f>IF(ROUND(VALUE(SUBSTITUTE(連結実質赤字比率に係る赤字・黒字の構成分析!J$34,"▲", "-")), 2) &lt; 0, ABS(ROUND(VALUE(SUBSTITUTE(連結実質赤字比率に係る赤字・黒字の構成分析!J$34,"▲", "-")), 2)), NA())</f>
        <v>0.86</v>
      </c>
      <c r="K36" s="156" t="e">
        <f>IF(ROUND(VALUE(SUBSTITUTE(連結実質赤字比率に係る赤字・黒字の構成分析!J$34,"▲", "-")), 2) &gt;= 0, ABS(ROUND(VALUE(SUBSTITUTE(連結実質赤字比率に係る赤字・黒字の構成分析!J$34,"▲", "-")), 2)), NA())</f>
        <v>#N/A</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63526</v>
      </c>
      <c r="E42" s="157"/>
      <c r="F42" s="157"/>
      <c r="G42" s="157">
        <f>'実質公債費比率（分子）の構造'!L$52</f>
        <v>58960</v>
      </c>
      <c r="H42" s="157"/>
      <c r="I42" s="157"/>
      <c r="J42" s="157">
        <f>'実質公債費比率（分子）の構造'!M$52</f>
        <v>56746</v>
      </c>
      <c r="K42" s="157"/>
      <c r="L42" s="157"/>
      <c r="M42" s="157">
        <f>'実質公債費比率（分子）の構造'!N$52</f>
        <v>55199</v>
      </c>
      <c r="N42" s="157"/>
      <c r="O42" s="157"/>
      <c r="P42" s="157">
        <f>'実質公債費比率（分子）の構造'!O$52</f>
        <v>55765</v>
      </c>
    </row>
    <row r="43" spans="1:16" x14ac:dyDescent="0.15">
      <c r="A43" s="157" t="s">
        <v>17</v>
      </c>
      <c r="B43" s="157">
        <f>'実質公債費比率（分子）の構造'!K$51</f>
        <v>11</v>
      </c>
      <c r="C43" s="157"/>
      <c r="D43" s="157"/>
      <c r="E43" s="157">
        <f>'実質公債費比率（分子）の構造'!L$51</f>
        <v>11</v>
      </c>
      <c r="F43" s="157"/>
      <c r="G43" s="157"/>
      <c r="H43" s="157">
        <f>'実質公債費比率（分子）の構造'!M$51</f>
        <v>27</v>
      </c>
      <c r="I43" s="157"/>
      <c r="J43" s="157"/>
      <c r="K43" s="157">
        <f>'実質公債費比率（分子）の構造'!N$51</f>
        <v>33</v>
      </c>
      <c r="L43" s="157"/>
      <c r="M43" s="157"/>
      <c r="N43" s="157">
        <f>'実質公債費比率（分子）の構造'!O$51</f>
        <v>54</v>
      </c>
      <c r="O43" s="157"/>
      <c r="P43" s="157"/>
    </row>
    <row r="44" spans="1:16" x14ac:dyDescent="0.15">
      <c r="A44" s="157" t="s">
        <v>63</v>
      </c>
      <c r="B44" s="157">
        <f>'実質公債費比率（分子）の構造'!K$50</f>
        <v>159</v>
      </c>
      <c r="C44" s="157"/>
      <c r="D44" s="157"/>
      <c r="E44" s="157">
        <f>'実質公債費比率（分子）の構造'!L$50</f>
        <v>158</v>
      </c>
      <c r="F44" s="157"/>
      <c r="G44" s="157"/>
      <c r="H44" s="157">
        <f>'実質公債費比率（分子）の構造'!M$50</f>
        <v>345</v>
      </c>
      <c r="I44" s="157"/>
      <c r="J44" s="157"/>
      <c r="K44" s="157">
        <f>'実質公債費比率（分子）の構造'!N$50</f>
        <v>343</v>
      </c>
      <c r="L44" s="157"/>
      <c r="M44" s="157"/>
      <c r="N44" s="157">
        <f>'実質公債費比率（分子）の構造'!O$50</f>
        <v>338</v>
      </c>
      <c r="O44" s="157"/>
      <c r="P44" s="157"/>
    </row>
    <row r="45" spans="1:16" x14ac:dyDescent="0.15">
      <c r="A45" s="157" t="s">
        <v>64</v>
      </c>
      <c r="B45" s="157">
        <f>'実質公債費比率（分子）の構造'!K$49</f>
        <v>940</v>
      </c>
      <c r="C45" s="157"/>
      <c r="D45" s="157"/>
      <c r="E45" s="157">
        <f>'実質公債費比率（分子）の構造'!L$49</f>
        <v>653</v>
      </c>
      <c r="F45" s="157"/>
      <c r="G45" s="157"/>
      <c r="H45" s="157">
        <f>'実質公債費比率（分子）の構造'!M$49</f>
        <v>633</v>
      </c>
      <c r="I45" s="157"/>
      <c r="J45" s="157"/>
      <c r="K45" s="157">
        <f>'実質公債費比率（分子）の構造'!N$49</f>
        <v>644</v>
      </c>
      <c r="L45" s="157"/>
      <c r="M45" s="157"/>
      <c r="N45" s="157">
        <f>'実質公債費比率（分子）の構造'!O$49</f>
        <v>791</v>
      </c>
      <c r="O45" s="157"/>
      <c r="P45" s="157"/>
    </row>
    <row r="46" spans="1:16" x14ac:dyDescent="0.15">
      <c r="A46" s="157" t="s">
        <v>65</v>
      </c>
      <c r="B46" s="157">
        <f>'実質公債費比率（分子）の構造'!K$48</f>
        <v>2544</v>
      </c>
      <c r="C46" s="157"/>
      <c r="D46" s="157"/>
      <c r="E46" s="157">
        <f>'実質公債費比率（分子）の構造'!L$48</f>
        <v>2607</v>
      </c>
      <c r="F46" s="157"/>
      <c r="G46" s="157"/>
      <c r="H46" s="157">
        <f>'実質公債費比率（分子）の構造'!M$48</f>
        <v>2676</v>
      </c>
      <c r="I46" s="157"/>
      <c r="J46" s="157"/>
      <c r="K46" s="157">
        <f>'実質公債費比率（分子）の構造'!N$48</f>
        <v>2678</v>
      </c>
      <c r="L46" s="157"/>
      <c r="M46" s="157"/>
      <c r="N46" s="157">
        <f>'実質公債費比率（分子）の構造'!O$48</f>
        <v>2807</v>
      </c>
      <c r="O46" s="157"/>
      <c r="P46" s="157"/>
    </row>
    <row r="47" spans="1:16" x14ac:dyDescent="0.15">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91144</v>
      </c>
      <c r="C49" s="157"/>
      <c r="D49" s="157"/>
      <c r="E49" s="157">
        <f>'実質公債費比率（分子）の構造'!L$45</f>
        <v>87900</v>
      </c>
      <c r="F49" s="157"/>
      <c r="G49" s="157"/>
      <c r="H49" s="157">
        <f>'実質公債費比率（分子）の構造'!M$45</f>
        <v>88221</v>
      </c>
      <c r="I49" s="157"/>
      <c r="J49" s="157"/>
      <c r="K49" s="157">
        <f>'実質公債費比率（分子）の構造'!N$45</f>
        <v>86801</v>
      </c>
      <c r="L49" s="157"/>
      <c r="M49" s="157"/>
      <c r="N49" s="157">
        <f>'実質公債費比率（分子）の構造'!O$45</f>
        <v>89348</v>
      </c>
      <c r="O49" s="157"/>
      <c r="P49" s="157"/>
    </row>
    <row r="50" spans="1:16" x14ac:dyDescent="0.15">
      <c r="A50" s="157" t="s">
        <v>68</v>
      </c>
      <c r="B50" s="157" t="e">
        <f>NA()</f>
        <v>#N/A</v>
      </c>
      <c r="C50" s="157">
        <f>IF(ISNUMBER('実質公債費比率（分子）の構造'!K$53),'実質公債費比率（分子）の構造'!K$53,NA())</f>
        <v>31272</v>
      </c>
      <c r="D50" s="157" t="e">
        <f>NA()</f>
        <v>#N/A</v>
      </c>
      <c r="E50" s="157" t="e">
        <f>NA()</f>
        <v>#N/A</v>
      </c>
      <c r="F50" s="157">
        <f>IF(ISNUMBER('実質公債費比率（分子）の構造'!L$53),'実質公債費比率（分子）の構造'!L$53,NA())</f>
        <v>32369</v>
      </c>
      <c r="G50" s="157" t="e">
        <f>NA()</f>
        <v>#N/A</v>
      </c>
      <c r="H50" s="157" t="e">
        <f>NA()</f>
        <v>#N/A</v>
      </c>
      <c r="I50" s="157">
        <f>IF(ISNUMBER('実質公債費比率（分子）の構造'!M$53),'実質公債費比率（分子）の構造'!M$53,NA())</f>
        <v>35156</v>
      </c>
      <c r="J50" s="157" t="e">
        <f>NA()</f>
        <v>#N/A</v>
      </c>
      <c r="K50" s="157" t="e">
        <f>NA()</f>
        <v>#N/A</v>
      </c>
      <c r="L50" s="157">
        <f>IF(ISNUMBER('実質公債費比率（分子）の構造'!N$53),'実質公債費比率（分子）の構造'!N$53,NA())</f>
        <v>35300</v>
      </c>
      <c r="M50" s="157" t="e">
        <f>NA()</f>
        <v>#N/A</v>
      </c>
      <c r="N50" s="157" t="e">
        <f>NA()</f>
        <v>#N/A</v>
      </c>
      <c r="O50" s="157">
        <f>IF(ISNUMBER('実質公債費比率（分子）の構造'!O$53),'実質公債費比率（分子）の構造'!O$53,NA())</f>
        <v>37573</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648468</v>
      </c>
      <c r="E56" s="156"/>
      <c r="F56" s="156"/>
      <c r="G56" s="156">
        <f>'将来負担比率（分子）の構造'!J$52</f>
        <v>659495</v>
      </c>
      <c r="H56" s="156"/>
      <c r="I56" s="156"/>
      <c r="J56" s="156">
        <f>'将来負担比率（分子）の構造'!K$52</f>
        <v>652812</v>
      </c>
      <c r="K56" s="156"/>
      <c r="L56" s="156"/>
      <c r="M56" s="156">
        <f>'将来負担比率（分子）の構造'!L$52</f>
        <v>642020</v>
      </c>
      <c r="N56" s="156"/>
      <c r="O56" s="156"/>
      <c r="P56" s="156">
        <f>'将来負担比率（分子）の構造'!M$52</f>
        <v>617890</v>
      </c>
    </row>
    <row r="57" spans="1:16" x14ac:dyDescent="0.15">
      <c r="A57" s="156" t="s">
        <v>42</v>
      </c>
      <c r="B57" s="156"/>
      <c r="C57" s="156"/>
      <c r="D57" s="156">
        <f>'将来負担比率（分子）の構造'!I$51</f>
        <v>14681</v>
      </c>
      <c r="E57" s="156"/>
      <c r="F57" s="156"/>
      <c r="G57" s="156">
        <f>'将来負担比率（分子）の構造'!J$51</f>
        <v>13299</v>
      </c>
      <c r="H57" s="156"/>
      <c r="I57" s="156"/>
      <c r="J57" s="156">
        <f>'将来負担比率（分子）の構造'!K$51</f>
        <v>11817</v>
      </c>
      <c r="K57" s="156"/>
      <c r="L57" s="156"/>
      <c r="M57" s="156">
        <f>'将来負担比率（分子）の構造'!L$51</f>
        <v>10231</v>
      </c>
      <c r="N57" s="156"/>
      <c r="O57" s="156"/>
      <c r="P57" s="156">
        <f>'将来負担比率（分子）の構造'!M$51</f>
        <v>9022</v>
      </c>
    </row>
    <row r="58" spans="1:16" x14ac:dyDescent="0.15">
      <c r="A58" s="156" t="s">
        <v>41</v>
      </c>
      <c r="B58" s="156"/>
      <c r="C58" s="156"/>
      <c r="D58" s="156">
        <f>'将来負担比率（分子）の構造'!I$50</f>
        <v>34354</v>
      </c>
      <c r="E58" s="156"/>
      <c r="F58" s="156"/>
      <c r="G58" s="156">
        <f>'将来負担比率（分子）の構造'!J$50</f>
        <v>39264</v>
      </c>
      <c r="H58" s="156"/>
      <c r="I58" s="156"/>
      <c r="J58" s="156">
        <f>'将来負担比率（分子）の構造'!K$50</f>
        <v>64077</v>
      </c>
      <c r="K58" s="156"/>
      <c r="L58" s="156"/>
      <c r="M58" s="156">
        <f>'将来負担比率（分子）の構造'!L$50</f>
        <v>62537</v>
      </c>
      <c r="N58" s="156"/>
      <c r="O58" s="156"/>
      <c r="P58" s="156">
        <f>'将来負担比率（分子）の構造'!M$50</f>
        <v>64041</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8179</v>
      </c>
      <c r="C61" s="156"/>
      <c r="D61" s="156"/>
      <c r="E61" s="156">
        <f>'将来負担比率（分子）の構造'!J$46</f>
        <v>7832</v>
      </c>
      <c r="F61" s="156"/>
      <c r="G61" s="156"/>
      <c r="H61" s="156">
        <f>'将来負担比率（分子）の構造'!K$46</f>
        <v>7518</v>
      </c>
      <c r="I61" s="156"/>
      <c r="J61" s="156"/>
      <c r="K61" s="156">
        <f>'将来負担比率（分子）の構造'!L$46</f>
        <v>7331</v>
      </c>
      <c r="L61" s="156"/>
      <c r="M61" s="156"/>
      <c r="N61" s="156">
        <f>'将来負担比率（分子）の構造'!M$46</f>
        <v>6962</v>
      </c>
      <c r="O61" s="156"/>
      <c r="P61" s="156"/>
    </row>
    <row r="62" spans="1:16" x14ac:dyDescent="0.15">
      <c r="A62" s="156" t="s">
        <v>35</v>
      </c>
      <c r="B62" s="156">
        <f>'将来負担比率（分子）の構造'!I$45</f>
        <v>128380</v>
      </c>
      <c r="C62" s="156"/>
      <c r="D62" s="156"/>
      <c r="E62" s="156">
        <f>'将来負担比率（分子）の構造'!J$45</f>
        <v>123787</v>
      </c>
      <c r="F62" s="156"/>
      <c r="G62" s="156"/>
      <c r="H62" s="156">
        <f>'将来負担比率（分子）の構造'!K$45</f>
        <v>117771</v>
      </c>
      <c r="I62" s="156"/>
      <c r="J62" s="156"/>
      <c r="K62" s="156">
        <f>'将来負担比率（分子）の構造'!L$45</f>
        <v>111875</v>
      </c>
      <c r="L62" s="156"/>
      <c r="M62" s="156"/>
      <c r="N62" s="156">
        <f>'将来負担比率（分子）の構造'!M$45</f>
        <v>113100</v>
      </c>
      <c r="O62" s="156"/>
      <c r="P62" s="156"/>
    </row>
    <row r="63" spans="1:16" x14ac:dyDescent="0.15">
      <c r="A63" s="156" t="s">
        <v>34</v>
      </c>
      <c r="B63" s="156">
        <f>'将来負担比率（分子）の構造'!I$44</f>
        <v>6158</v>
      </c>
      <c r="C63" s="156"/>
      <c r="D63" s="156"/>
      <c r="E63" s="156">
        <f>'将来負担比率（分子）の構造'!J$44</f>
        <v>5043</v>
      </c>
      <c r="F63" s="156"/>
      <c r="G63" s="156"/>
      <c r="H63" s="156">
        <f>'将来負担比率（分子）の構造'!K$44</f>
        <v>4938</v>
      </c>
      <c r="I63" s="156"/>
      <c r="J63" s="156"/>
      <c r="K63" s="156">
        <f>'将来負担比率（分子）の構造'!L$44</f>
        <v>4542</v>
      </c>
      <c r="L63" s="156"/>
      <c r="M63" s="156"/>
      <c r="N63" s="156">
        <f>'将来負担比率（分子）の構造'!M$44</f>
        <v>4038</v>
      </c>
      <c r="O63" s="156"/>
      <c r="P63" s="156"/>
    </row>
    <row r="64" spans="1:16" x14ac:dyDescent="0.15">
      <c r="A64" s="156" t="s">
        <v>33</v>
      </c>
      <c r="B64" s="156">
        <f>'将来負担比率（分子）の構造'!I$43</f>
        <v>26996</v>
      </c>
      <c r="C64" s="156"/>
      <c r="D64" s="156"/>
      <c r="E64" s="156">
        <f>'将来負担比率（分子）の構造'!J$43</f>
        <v>24080</v>
      </c>
      <c r="F64" s="156"/>
      <c r="G64" s="156"/>
      <c r="H64" s="156">
        <f>'将来負担比率（分子）の構造'!K$43</f>
        <v>24724</v>
      </c>
      <c r="I64" s="156"/>
      <c r="J64" s="156"/>
      <c r="K64" s="156">
        <f>'将来負担比率（分子）の構造'!L$43</f>
        <v>28959</v>
      </c>
      <c r="L64" s="156"/>
      <c r="M64" s="156"/>
      <c r="N64" s="156">
        <f>'将来負担比率（分子）の構造'!M$43</f>
        <v>29582</v>
      </c>
      <c r="O64" s="156"/>
      <c r="P64" s="156"/>
    </row>
    <row r="65" spans="1:16" x14ac:dyDescent="0.15">
      <c r="A65" s="156" t="s">
        <v>32</v>
      </c>
      <c r="B65" s="156">
        <f>'将来負担比率（分子）の構造'!I$42</f>
        <v>900</v>
      </c>
      <c r="C65" s="156"/>
      <c r="D65" s="156"/>
      <c r="E65" s="156">
        <f>'将来負担比率（分子）の構造'!J$42</f>
        <v>773</v>
      </c>
      <c r="F65" s="156"/>
      <c r="G65" s="156"/>
      <c r="H65" s="156">
        <f>'将来負担比率（分子）の構造'!K$42</f>
        <v>677</v>
      </c>
      <c r="I65" s="156"/>
      <c r="J65" s="156"/>
      <c r="K65" s="156">
        <f>'将来負担比率（分子）の構造'!L$42</f>
        <v>594</v>
      </c>
      <c r="L65" s="156"/>
      <c r="M65" s="156"/>
      <c r="N65" s="156">
        <f>'将来負担比率（分子）の構造'!M$42</f>
        <v>516</v>
      </c>
      <c r="O65" s="156"/>
      <c r="P65" s="156"/>
    </row>
    <row r="66" spans="1:16" x14ac:dyDescent="0.15">
      <c r="A66" s="156" t="s">
        <v>31</v>
      </c>
      <c r="B66" s="156">
        <f>'将来負担比率（分子）の構造'!I$41</f>
        <v>1176310</v>
      </c>
      <c r="C66" s="156"/>
      <c r="D66" s="156"/>
      <c r="E66" s="156">
        <f>'将来負担比率（分子）の構造'!J$41</f>
        <v>1184289</v>
      </c>
      <c r="F66" s="156"/>
      <c r="G66" s="156"/>
      <c r="H66" s="156">
        <f>'将来負担比率（分子）の構造'!K$41</f>
        <v>1180413</v>
      </c>
      <c r="I66" s="156"/>
      <c r="J66" s="156"/>
      <c r="K66" s="156">
        <f>'将来負担比率（分子）の構造'!L$41</f>
        <v>1164637</v>
      </c>
      <c r="L66" s="156"/>
      <c r="M66" s="156"/>
      <c r="N66" s="156">
        <f>'将来負担比率（分子）の構造'!M$41</f>
        <v>1146909</v>
      </c>
      <c r="O66" s="156"/>
      <c r="P66" s="156"/>
    </row>
    <row r="67" spans="1:16" x14ac:dyDescent="0.15">
      <c r="A67" s="156" t="s">
        <v>72</v>
      </c>
      <c r="B67" s="156" t="e">
        <f>NA()</f>
        <v>#N/A</v>
      </c>
      <c r="C67" s="156">
        <f>IF(ISNUMBER('将来負担比率（分子）の構造'!I$53), IF('将来負担比率（分子）の構造'!I$53 &lt; 0, 0, '将来負担比率（分子）の構造'!I$53), NA())</f>
        <v>649421</v>
      </c>
      <c r="D67" s="156" t="e">
        <f>NA()</f>
        <v>#N/A</v>
      </c>
      <c r="E67" s="156" t="e">
        <f>NA()</f>
        <v>#N/A</v>
      </c>
      <c r="F67" s="156">
        <f>IF(ISNUMBER('将来負担比率（分子）の構造'!J$53), IF('将来負担比率（分子）の構造'!J$53 &lt; 0, 0, '将来負担比率（分子）の構造'!J$53), NA())</f>
        <v>633747</v>
      </c>
      <c r="G67" s="156" t="e">
        <f>NA()</f>
        <v>#N/A</v>
      </c>
      <c r="H67" s="156" t="e">
        <f>NA()</f>
        <v>#N/A</v>
      </c>
      <c r="I67" s="156">
        <f>IF(ISNUMBER('将来負担比率（分子）の構造'!K$53), IF('将来負担比率（分子）の構造'!K$53 &lt; 0, 0, '将来負担比率（分子）の構造'!K$53), NA())</f>
        <v>607334</v>
      </c>
      <c r="J67" s="156" t="e">
        <f>NA()</f>
        <v>#N/A</v>
      </c>
      <c r="K67" s="156" t="e">
        <f>NA()</f>
        <v>#N/A</v>
      </c>
      <c r="L67" s="156">
        <f>IF(ISNUMBER('将来負担比率（分子）の構造'!L$53), IF('将来負担比率（分子）の構造'!L$53 &lt; 0, 0, '将来負担比率（分子）の構造'!L$53), NA())</f>
        <v>603150</v>
      </c>
      <c r="M67" s="156" t="e">
        <f>NA()</f>
        <v>#N/A</v>
      </c>
      <c r="N67" s="156" t="e">
        <f>NA()</f>
        <v>#N/A</v>
      </c>
      <c r="O67" s="156">
        <f>IF(ISNUMBER('将来負担比率（分子）の構造'!M$53), IF('将来負担比率（分子）の構造'!M$53 &lt; 0, 0, '将来負担比率（分子）の構造'!M$53), NA())</f>
        <v>610155</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20390</v>
      </c>
      <c r="C72" s="160">
        <f>基金残高に係る経年分析!G55</f>
        <v>22926</v>
      </c>
      <c r="D72" s="160">
        <f>基金残高に係る経年分析!H55</f>
        <v>26976</v>
      </c>
    </row>
    <row r="73" spans="1:16" x14ac:dyDescent="0.15">
      <c r="A73" s="159" t="s">
        <v>75</v>
      </c>
      <c r="B73" s="160">
        <f>基金残高に係る経年分析!F56</f>
        <v>22806</v>
      </c>
      <c r="C73" s="160">
        <f>基金残高に係る経年分析!G56</f>
        <v>18910</v>
      </c>
      <c r="D73" s="160">
        <f>基金残高に係る経年分析!H56</f>
        <v>18910</v>
      </c>
    </row>
    <row r="74" spans="1:16" x14ac:dyDescent="0.15">
      <c r="A74" s="159" t="s">
        <v>76</v>
      </c>
      <c r="B74" s="160">
        <f>基金残高に係る経年分析!F57</f>
        <v>28976</v>
      </c>
      <c r="C74" s="160">
        <f>基金残高に係る経年分析!G57</f>
        <v>27997</v>
      </c>
      <c r="D74" s="160">
        <f>基金残高に係る経年分析!H57</f>
        <v>24834</v>
      </c>
    </row>
  </sheetData>
  <sheetProtection algorithmName="SHA-512" hashValue="hRzthiGjOuO6KiHO1OvQFW/PUmojWVyBfRJ9IplljdvJBWplRQT6v/r1VPmffqRb9qQBC6Vyiaw9hPCaNMAKKw==" saltValue="m82Fep5Lo6CpAcj8d4I1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杉本佳穂</cp:lastModifiedBy>
  <cp:lastPrinted>2025-03-12T03:16:31Z</cp:lastPrinted>
  <dcterms:created xsi:type="dcterms:W3CDTF">2025-02-12T10:17:12Z</dcterms:created>
  <dcterms:modified xsi:type="dcterms:W3CDTF">2025-03-24T05:02:58Z</dcterms:modified>
  <cp:category/>
</cp:coreProperties>
</file>