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iryoseisaku\◆医療企画担当\R6\01 予算\新たな経済対策\03　病床適正化要望調査\01 事業計画提出依頼（県→医療機関）\"/>
    </mc:Choice>
  </mc:AlternateContent>
  <bookViews>
    <workbookView xWindow="28680" yWindow="-120" windowWidth="29040" windowHeight="15840" firstSheet="2" activeTab="3"/>
  </bookViews>
  <sheets>
    <sheet name="様式 (1.21修正前)" sheetId="5" state="hidden" r:id="rId1"/>
    <sheet name="病床稼働率毎の単価" sheetId="2" state="hidden" r:id="rId2"/>
    <sheet name="回答様式" sheetId="10" r:id="rId3"/>
    <sheet name="Ｑ＆Ａ" sheetId="11" r:id="rId4"/>
    <sheet name="（参考）意向調査回答状況" sheetId="12" r:id="rId5"/>
  </sheets>
  <definedNames>
    <definedName name="_xlnm._FilterDatabase" localSheetId="0" hidden="1">'様式 (1.21修正前)'!$A$7:$AP$7</definedName>
    <definedName name="_xlnm.Print_Area" localSheetId="2">回答様式!$A$1:$AX$23</definedName>
    <definedName name="病床確保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0" l="1"/>
  <c r="AB114" i="12" l="1"/>
  <c r="AA114" i="12"/>
  <c r="T114" i="12"/>
  <c r="S114" i="12"/>
  <c r="M114" i="12"/>
  <c r="L114" i="12"/>
  <c r="K114" i="12"/>
  <c r="AD113" i="12"/>
  <c r="V113" i="12"/>
  <c r="AB112" i="12"/>
  <c r="AA112" i="12"/>
  <c r="Z112" i="12"/>
  <c r="Z114" i="12" s="1"/>
  <c r="Y112" i="12"/>
  <c r="Y114" i="12" s="1"/>
  <c r="X112" i="12"/>
  <c r="X114" i="12" s="1"/>
  <c r="W112" i="12"/>
  <c r="W114" i="12" s="1"/>
  <c r="T112" i="12"/>
  <c r="S112" i="12"/>
  <c r="R112" i="12"/>
  <c r="R114" i="12" s="1"/>
  <c r="Q112" i="12"/>
  <c r="Q114" i="12" s="1"/>
  <c r="P112" i="12"/>
  <c r="P114" i="12" s="1"/>
  <c r="O112" i="12"/>
  <c r="O114" i="12" s="1"/>
  <c r="M112" i="12"/>
  <c r="L112" i="12"/>
  <c r="K112" i="12"/>
  <c r="J112" i="12"/>
  <c r="J114" i="12" s="1"/>
  <c r="I112" i="12"/>
  <c r="I114" i="12" s="1"/>
  <c r="BD111" i="12"/>
  <c r="BC111" i="12"/>
  <c r="AD111" i="12"/>
  <c r="V111" i="12"/>
  <c r="AD110" i="12"/>
  <c r="BD110" i="12" s="1"/>
  <c r="V110" i="12"/>
  <c r="BC110" i="12" s="1"/>
  <c r="BD109" i="12"/>
  <c r="BC109" i="12"/>
  <c r="AD109" i="12"/>
  <c r="V109" i="12"/>
  <c r="AD108" i="12"/>
  <c r="BD108" i="12" s="1"/>
  <c r="V108" i="12"/>
  <c r="BC108" i="12" s="1"/>
  <c r="BD107" i="12"/>
  <c r="BC107" i="12"/>
  <c r="AD107" i="12"/>
  <c r="V107" i="12"/>
  <c r="AD106" i="12"/>
  <c r="BD106" i="12" s="1"/>
  <c r="V106" i="12"/>
  <c r="BC106" i="12" s="1"/>
  <c r="BD105" i="12"/>
  <c r="BC105" i="12"/>
  <c r="AD105" i="12"/>
  <c r="V105" i="12"/>
  <c r="AD104" i="12"/>
  <c r="BD104" i="12" s="1"/>
  <c r="V104" i="12"/>
  <c r="BC104" i="12" s="1"/>
  <c r="BD103" i="12"/>
  <c r="BC103" i="12"/>
  <c r="AD103" i="12"/>
  <c r="V103" i="12"/>
  <c r="AD102" i="12"/>
  <c r="BD102" i="12" s="1"/>
  <c r="V102" i="12"/>
  <c r="BC102" i="12" s="1"/>
  <c r="BD101" i="12"/>
  <c r="BC101" i="12"/>
  <c r="AD101" i="12"/>
  <c r="V101" i="12"/>
  <c r="AD100" i="12"/>
  <c r="BD100" i="12" s="1"/>
  <c r="V100" i="12"/>
  <c r="BC100" i="12" s="1"/>
  <c r="BD99" i="12"/>
  <c r="BC99" i="12"/>
  <c r="AD99" i="12"/>
  <c r="V99" i="12"/>
  <c r="AD98" i="12"/>
  <c r="BD98" i="12" s="1"/>
  <c r="V98" i="12"/>
  <c r="BC98" i="12" s="1"/>
  <c r="BD97" i="12"/>
  <c r="BC97" i="12"/>
  <c r="AD97" i="12"/>
  <c r="V97" i="12"/>
  <c r="AD96" i="12"/>
  <c r="AC96" i="12"/>
  <c r="AC112" i="12" s="1"/>
  <c r="U96" i="12"/>
  <c r="V96" i="12" s="1"/>
  <c r="N96" i="12"/>
  <c r="BD96" i="12" s="1"/>
  <c r="BD95" i="12"/>
  <c r="AD95" i="12"/>
  <c r="V95" i="12"/>
  <c r="BC95" i="12" s="1"/>
  <c r="BC94" i="12"/>
  <c r="AD94" i="12"/>
  <c r="BD94" i="12" s="1"/>
  <c r="V94" i="12"/>
  <c r="BD93" i="12"/>
  <c r="AD93" i="12"/>
  <c r="V93" i="12"/>
  <c r="BC93" i="12" s="1"/>
  <c r="BC92" i="12"/>
  <c r="AD92" i="12"/>
  <c r="BD92" i="12" s="1"/>
  <c r="V92" i="12"/>
  <c r="BD91" i="12"/>
  <c r="AD91" i="12"/>
  <c r="V91" i="12"/>
  <c r="BC91" i="12" s="1"/>
  <c r="BC90" i="12"/>
  <c r="AD90" i="12"/>
  <c r="BD90" i="12" s="1"/>
  <c r="V90" i="12"/>
  <c r="BD89" i="12"/>
  <c r="AD89" i="12"/>
  <c r="V89" i="12"/>
  <c r="BC89" i="12" s="1"/>
  <c r="BC88" i="12"/>
  <c r="AD88" i="12"/>
  <c r="BD88" i="12" s="1"/>
  <c r="V88" i="12"/>
  <c r="AA87" i="12"/>
  <c r="Y87" i="12"/>
  <c r="S87" i="12"/>
  <c r="Q87" i="12"/>
  <c r="N87" i="12"/>
  <c r="K87" i="12"/>
  <c r="I87" i="12"/>
  <c r="AD86" i="12"/>
  <c r="V86" i="12"/>
  <c r="AC85" i="12"/>
  <c r="AC87" i="12" s="1"/>
  <c r="AD87" i="12" s="1"/>
  <c r="AB85" i="12"/>
  <c r="AB87" i="12" s="1"/>
  <c r="AA85" i="12"/>
  <c r="Z85" i="12"/>
  <c r="Z87" i="12" s="1"/>
  <c r="Y85" i="12"/>
  <c r="X85" i="12"/>
  <c r="X87" i="12" s="1"/>
  <c r="W85" i="12"/>
  <c r="W87" i="12" s="1"/>
  <c r="U85" i="12"/>
  <c r="U87" i="12" s="1"/>
  <c r="T85" i="12"/>
  <c r="T87" i="12" s="1"/>
  <c r="S85" i="12"/>
  <c r="R85" i="12"/>
  <c r="R87" i="12" s="1"/>
  <c r="Q85" i="12"/>
  <c r="P85" i="12"/>
  <c r="P87" i="12" s="1"/>
  <c r="O85" i="12"/>
  <c r="O87" i="12" s="1"/>
  <c r="N85" i="12"/>
  <c r="M85" i="12"/>
  <c r="M87" i="12" s="1"/>
  <c r="L85" i="12"/>
  <c r="L87" i="12" s="1"/>
  <c r="K85" i="12"/>
  <c r="J85" i="12"/>
  <c r="J87" i="12" s="1"/>
  <c r="I85" i="12"/>
  <c r="BD84" i="12"/>
  <c r="BC84" i="12"/>
  <c r="AD84" i="12"/>
  <c r="V84" i="12"/>
  <c r="BD83" i="12"/>
  <c r="BC83" i="12"/>
  <c r="AD83" i="12"/>
  <c r="V83" i="12"/>
  <c r="BD82" i="12"/>
  <c r="BC82" i="12"/>
  <c r="AD82" i="12"/>
  <c r="V82" i="12"/>
  <c r="BD81" i="12"/>
  <c r="BC81" i="12"/>
  <c r="AD81" i="12"/>
  <c r="V81" i="12"/>
  <c r="BD80" i="12"/>
  <c r="BC80" i="12"/>
  <c r="AD80" i="12"/>
  <c r="V80" i="12"/>
  <c r="BD79" i="12"/>
  <c r="BC79" i="12"/>
  <c r="AD79" i="12"/>
  <c r="V79" i="12"/>
  <c r="BD78" i="12"/>
  <c r="BC78" i="12"/>
  <c r="AD78" i="12"/>
  <c r="V78" i="12"/>
  <c r="BD77" i="12"/>
  <c r="BC77" i="12"/>
  <c r="AD76" i="12"/>
  <c r="BD76" i="12" s="1"/>
  <c r="V76" i="12"/>
  <c r="BC76" i="12" s="1"/>
  <c r="AD75" i="12"/>
  <c r="BD75" i="12" s="1"/>
  <c r="V75" i="12"/>
  <c r="BC75" i="12" s="1"/>
  <c r="AD74" i="12"/>
  <c r="BD74" i="12" s="1"/>
  <c r="V74" i="12"/>
  <c r="BC74" i="12" s="1"/>
  <c r="AD73" i="12"/>
  <c r="BD73" i="12" s="1"/>
  <c r="V73" i="12"/>
  <c r="BC73" i="12" s="1"/>
  <c r="AD72" i="12"/>
  <c r="BD72" i="12" s="1"/>
  <c r="V72" i="12"/>
  <c r="BC72" i="12" s="1"/>
  <c r="AD71" i="12"/>
  <c r="BD71" i="12" s="1"/>
  <c r="V71" i="12"/>
  <c r="BC71" i="12" s="1"/>
  <c r="AD70" i="12"/>
  <c r="BD70" i="12" s="1"/>
  <c r="V70" i="12"/>
  <c r="BC70" i="12" s="1"/>
  <c r="AD69" i="12"/>
  <c r="BD69" i="12" s="1"/>
  <c r="V69" i="12"/>
  <c r="BC69" i="12" s="1"/>
  <c r="AD68" i="12"/>
  <c r="BD68" i="12" s="1"/>
  <c r="V68" i="12"/>
  <c r="BC68" i="12" s="1"/>
  <c r="AD67" i="12"/>
  <c r="BD67" i="12" s="1"/>
  <c r="V67" i="12"/>
  <c r="BC67" i="12" s="1"/>
  <c r="AD66" i="12"/>
  <c r="BD66" i="12" s="1"/>
  <c r="V66" i="12"/>
  <c r="BC66" i="12" s="1"/>
  <c r="AD65" i="12"/>
  <c r="BD65" i="12" s="1"/>
  <c r="BD85" i="12" s="1"/>
  <c r="BD86" i="12" s="1"/>
  <c r="V65" i="12"/>
  <c r="BC65" i="12" s="1"/>
  <c r="BC85" i="12" s="1"/>
  <c r="BC86" i="12" s="1"/>
  <c r="AB64" i="12"/>
  <c r="AA64" i="12"/>
  <c r="Y64" i="12"/>
  <c r="T64" i="12"/>
  <c r="S64" i="12"/>
  <c r="Q64" i="12"/>
  <c r="N64" i="12"/>
  <c r="L64" i="12"/>
  <c r="K64" i="12"/>
  <c r="I64" i="12"/>
  <c r="AD63" i="12"/>
  <c r="V63" i="12"/>
  <c r="BD62" i="12"/>
  <c r="BD63" i="12" s="1"/>
  <c r="AC62" i="12"/>
  <c r="AC64" i="12" s="1"/>
  <c r="AD64" i="12" s="1"/>
  <c r="AB62" i="12"/>
  <c r="AA62" i="12"/>
  <c r="Z62" i="12"/>
  <c r="Z64" i="12" s="1"/>
  <c r="Y62" i="12"/>
  <c r="X62" i="12"/>
  <c r="X64" i="12" s="1"/>
  <c r="W62" i="12"/>
  <c r="W64" i="12" s="1"/>
  <c r="U62" i="12"/>
  <c r="U64" i="12" s="1"/>
  <c r="T62" i="12"/>
  <c r="S62" i="12"/>
  <c r="R62" i="12"/>
  <c r="R64" i="12" s="1"/>
  <c r="Q62" i="12"/>
  <c r="P62" i="12"/>
  <c r="P64" i="12" s="1"/>
  <c r="O62" i="12"/>
  <c r="O64" i="12" s="1"/>
  <c r="N62" i="12"/>
  <c r="M62" i="12"/>
  <c r="M64" i="12" s="1"/>
  <c r="L62" i="12"/>
  <c r="K62" i="12"/>
  <c r="J62" i="12"/>
  <c r="J64" i="12" s="1"/>
  <c r="I62" i="12"/>
  <c r="BD61" i="12"/>
  <c r="BC61" i="12"/>
  <c r="AD61" i="12"/>
  <c r="V61" i="12"/>
  <c r="BD60" i="12"/>
  <c r="BC60" i="12"/>
  <c r="AD60" i="12"/>
  <c r="V60" i="12"/>
  <c r="BD59" i="12"/>
  <c r="BC59" i="12"/>
  <c r="AD59" i="12"/>
  <c r="V59" i="12"/>
  <c r="BD58" i="12"/>
  <c r="BC58" i="12"/>
  <c r="AD58" i="12"/>
  <c r="V58" i="12"/>
  <c r="BD57" i="12"/>
  <c r="BC57" i="12"/>
  <c r="BC62" i="12" s="1"/>
  <c r="BC63" i="12" s="1"/>
  <c r="AD57" i="12"/>
  <c r="V57" i="12"/>
  <c r="AB56" i="12"/>
  <c r="Z56" i="12"/>
  <c r="Y56" i="12"/>
  <c r="T56" i="12"/>
  <c r="R56" i="12"/>
  <c r="Q56" i="12"/>
  <c r="L56" i="12"/>
  <c r="J56" i="12"/>
  <c r="I56" i="12"/>
  <c r="AD55" i="12"/>
  <c r="V55" i="12"/>
  <c r="AD54" i="12"/>
  <c r="AD56" i="12" s="1"/>
  <c r="AC54" i="12"/>
  <c r="AC56" i="12" s="1"/>
  <c r="AB54" i="12"/>
  <c r="AA54" i="12"/>
  <c r="AA56" i="12" s="1"/>
  <c r="Z54" i="12"/>
  <c r="Y54" i="12"/>
  <c r="X54" i="12"/>
  <c r="X56" i="12" s="1"/>
  <c r="W54" i="12"/>
  <c r="W56" i="12" s="1"/>
  <c r="V54" i="12"/>
  <c r="U54" i="12"/>
  <c r="U56" i="12" s="1"/>
  <c r="V56" i="12" s="1"/>
  <c r="T54" i="12"/>
  <c r="S54" i="12"/>
  <c r="S56" i="12" s="1"/>
  <c r="R54" i="12"/>
  <c r="Q54" i="12"/>
  <c r="P54" i="12"/>
  <c r="P56" i="12" s="1"/>
  <c r="O54" i="12"/>
  <c r="O56" i="12" s="1"/>
  <c r="N54" i="12"/>
  <c r="N56" i="12" s="1"/>
  <c r="M54" i="12"/>
  <c r="M56" i="12" s="1"/>
  <c r="L54" i="12"/>
  <c r="K54" i="12"/>
  <c r="K56" i="12" s="1"/>
  <c r="J54" i="12"/>
  <c r="I54" i="12"/>
  <c r="AD53" i="12"/>
  <c r="BD53" i="12" s="1"/>
  <c r="V53" i="12"/>
  <c r="BC53" i="12" s="1"/>
  <c r="AD52" i="12"/>
  <c r="BD52" i="12" s="1"/>
  <c r="V52" i="12"/>
  <c r="BC52" i="12" s="1"/>
  <c r="AD51" i="12"/>
  <c r="BD51" i="12" s="1"/>
  <c r="V51" i="12"/>
  <c r="BC51" i="12" s="1"/>
  <c r="AD50" i="12"/>
  <c r="BD50" i="12" s="1"/>
  <c r="V50" i="12"/>
  <c r="BC50" i="12" s="1"/>
  <c r="AD49" i="12"/>
  <c r="BD49" i="12" s="1"/>
  <c r="V49" i="12"/>
  <c r="BC49" i="12" s="1"/>
  <c r="AD48" i="12"/>
  <c r="BD48" i="12" s="1"/>
  <c r="V48" i="12"/>
  <c r="BC48" i="12" s="1"/>
  <c r="AD47" i="12"/>
  <c r="BD47" i="12" s="1"/>
  <c r="V47" i="12"/>
  <c r="BC47" i="12" s="1"/>
  <c r="AD46" i="12"/>
  <c r="BD46" i="12" s="1"/>
  <c r="V46" i="12"/>
  <c r="BC46" i="12" s="1"/>
  <c r="BC45" i="12"/>
  <c r="AD45" i="12"/>
  <c r="BD45" i="12" s="1"/>
  <c r="V45" i="12"/>
  <c r="AD44" i="12"/>
  <c r="BD44" i="12" s="1"/>
  <c r="V44" i="12"/>
  <c r="BC44" i="12" s="1"/>
  <c r="AD43" i="12"/>
  <c r="BD43" i="12" s="1"/>
  <c r="V43" i="12"/>
  <c r="BC43" i="12" s="1"/>
  <c r="AD42" i="12"/>
  <c r="BD42" i="12" s="1"/>
  <c r="V42" i="12"/>
  <c r="BC42" i="12" s="1"/>
  <c r="BC41" i="12"/>
  <c r="AD41" i="12"/>
  <c r="BD41" i="12" s="1"/>
  <c r="V41" i="12"/>
  <c r="AD40" i="12"/>
  <c r="BD40" i="12" s="1"/>
  <c r="V40" i="12"/>
  <c r="BC40" i="12" s="1"/>
  <c r="BC39" i="12"/>
  <c r="AD39" i="12"/>
  <c r="BD39" i="12" s="1"/>
  <c r="V39" i="12"/>
  <c r="AD38" i="12"/>
  <c r="BD38" i="12" s="1"/>
  <c r="V38" i="12"/>
  <c r="BC38" i="12" s="1"/>
  <c r="BC37" i="12"/>
  <c r="AD37" i="12"/>
  <c r="BD37" i="12" s="1"/>
  <c r="V37" i="12"/>
  <c r="AD36" i="12"/>
  <c r="BD36" i="12" s="1"/>
  <c r="V36" i="12"/>
  <c r="BC36" i="12" s="1"/>
  <c r="AD35" i="12"/>
  <c r="BD35" i="12" s="1"/>
  <c r="V35" i="12"/>
  <c r="BC35" i="12" s="1"/>
  <c r="AD34" i="12"/>
  <c r="BD34" i="12" s="1"/>
  <c r="V34" i="12"/>
  <c r="BC34" i="12" s="1"/>
  <c r="AD33" i="12"/>
  <c r="BD33" i="12" s="1"/>
  <c r="V33" i="12"/>
  <c r="BC33" i="12" s="1"/>
  <c r="BD32" i="12"/>
  <c r="BC32" i="12"/>
  <c r="AD31" i="12"/>
  <c r="BD31" i="12" s="1"/>
  <c r="V31" i="12"/>
  <c r="BC31" i="12" s="1"/>
  <c r="BD30" i="12"/>
  <c r="BC30" i="12"/>
  <c r="AD30" i="12"/>
  <c r="V30" i="12"/>
  <c r="AD29" i="12"/>
  <c r="BD29" i="12" s="1"/>
  <c r="V29" i="12"/>
  <c r="BC29" i="12" s="1"/>
  <c r="BD28" i="12"/>
  <c r="BC28" i="12"/>
  <c r="AD28" i="12"/>
  <c r="V28" i="12"/>
  <c r="AD27" i="12"/>
  <c r="BD27" i="12" s="1"/>
  <c r="V27" i="12"/>
  <c r="BC27" i="12" s="1"/>
  <c r="BD26" i="12"/>
  <c r="BC26" i="12"/>
  <c r="AD26" i="12"/>
  <c r="V26" i="12"/>
  <c r="AD25" i="12"/>
  <c r="BD25" i="12" s="1"/>
  <c r="V25" i="12"/>
  <c r="BC25" i="12" s="1"/>
  <c r="BD24" i="12"/>
  <c r="BC24" i="12"/>
  <c r="AD24" i="12"/>
  <c r="V24" i="12"/>
  <c r="AD23" i="12"/>
  <c r="BD23" i="12" s="1"/>
  <c r="V23" i="12"/>
  <c r="BC23" i="12" s="1"/>
  <c r="BD22" i="12"/>
  <c r="BC22" i="12"/>
  <c r="AD22" i="12"/>
  <c r="V22" i="12"/>
  <c r="AD21" i="12"/>
  <c r="BD21" i="12" s="1"/>
  <c r="V21" i="12"/>
  <c r="BC21" i="12" s="1"/>
  <c r="BD20" i="12"/>
  <c r="BC20" i="12"/>
  <c r="AD20" i="12"/>
  <c r="V20" i="12"/>
  <c r="AD19" i="12"/>
  <c r="BD19" i="12" s="1"/>
  <c r="V19" i="12"/>
  <c r="BC19" i="12" s="1"/>
  <c r="BD18" i="12"/>
  <c r="BC18" i="12"/>
  <c r="AD18" i="12"/>
  <c r="V18" i="12"/>
  <c r="AD17" i="12"/>
  <c r="BD17" i="12" s="1"/>
  <c r="V17" i="12"/>
  <c r="BC17" i="12" s="1"/>
  <c r="BD16" i="12"/>
  <c r="BC16" i="12"/>
  <c r="AD16" i="12"/>
  <c r="V16" i="12"/>
  <c r="AD15" i="12"/>
  <c r="BD15" i="12" s="1"/>
  <c r="V15" i="12"/>
  <c r="BC15" i="12" s="1"/>
  <c r="BD14" i="12"/>
  <c r="BC14" i="12"/>
  <c r="AD14" i="12"/>
  <c r="V14" i="12"/>
  <c r="AD13" i="12"/>
  <c r="BD13" i="12" s="1"/>
  <c r="V13" i="12"/>
  <c r="BC13" i="12" s="1"/>
  <c r="BD12" i="12"/>
  <c r="BC12" i="12"/>
  <c r="AD12" i="12"/>
  <c r="V12" i="12"/>
  <c r="AD11" i="12"/>
  <c r="BD11" i="12" s="1"/>
  <c r="V11" i="12"/>
  <c r="BC11" i="12" s="1"/>
  <c r="BD10" i="12"/>
  <c r="BC10" i="12"/>
  <c r="AD10" i="12"/>
  <c r="V10" i="12"/>
  <c r="BC9" i="12"/>
  <c r="AD9" i="12"/>
  <c r="BD9" i="12" s="1"/>
  <c r="BD8" i="12"/>
  <c r="BD54" i="12" s="1"/>
  <c r="BC8" i="12"/>
  <c r="AD8" i="12"/>
  <c r="V8" i="12"/>
  <c r="A6" i="12"/>
  <c r="AG20" i="10"/>
  <c r="AF20" i="10"/>
  <c r="AH20" i="10" s="1"/>
  <c r="AE20" i="10"/>
  <c r="AR19" i="10"/>
  <c r="AS19" i="10" s="1"/>
  <c r="AR20" i="10"/>
  <c r="AS20" i="10" s="1"/>
  <c r="AL20" i="10"/>
  <c r="AK19" i="10"/>
  <c r="AL19" i="10" s="1"/>
  <c r="G19" i="10" s="1"/>
  <c r="AG19" i="10"/>
  <c r="AF19" i="10"/>
  <c r="AE19" i="10"/>
  <c r="AH19" i="10" s="1"/>
  <c r="AT19" i="10"/>
  <c r="BC112" i="12" l="1"/>
  <c r="BC113" i="12" s="1"/>
  <c r="V64" i="12"/>
  <c r="V87" i="12"/>
  <c r="BD55" i="12"/>
  <c r="BD112" i="12"/>
  <c r="BD113" i="12" s="1"/>
  <c r="AC114" i="12"/>
  <c r="AD114" i="12" s="1"/>
  <c r="AD112" i="12"/>
  <c r="BC54" i="12"/>
  <c r="U112" i="12"/>
  <c r="N112" i="12"/>
  <c r="N114" i="12" s="1"/>
  <c r="V62" i="12"/>
  <c r="AD62" i="12"/>
  <c r="V85" i="12"/>
  <c r="AD85" i="12"/>
  <c r="BC96" i="12"/>
  <c r="BC114" i="12" l="1"/>
  <c r="BC55" i="12"/>
  <c r="BD114" i="12"/>
  <c r="U114" i="12"/>
  <c r="V114" i="12" s="1"/>
  <c r="V112" i="12"/>
  <c r="I20" i="10" l="1"/>
  <c r="I19" i="10"/>
  <c r="AD19" i="10" l="1"/>
  <c r="V19" i="10"/>
  <c r="R19" i="10"/>
  <c r="Z19" i="10" l="1"/>
  <c r="AD20" i="10"/>
  <c r="V20" i="10"/>
  <c r="R20" i="10"/>
  <c r="AV19" i="10" l="1"/>
  <c r="AX19" i="10" s="1"/>
  <c r="Z20" i="10"/>
  <c r="AV20" i="10" s="1"/>
  <c r="AX20" i="10" l="1"/>
  <c r="O8" i="5"/>
  <c r="S8" i="5"/>
  <c r="T8" i="5"/>
  <c r="U8" i="5"/>
  <c r="U38" i="5" s="1"/>
  <c r="V8" i="5"/>
  <c r="AA8" i="5"/>
  <c r="AJ8" i="5"/>
  <c r="O9" i="5"/>
  <c r="S9" i="5"/>
  <c r="T9" i="5"/>
  <c r="W9" i="5" s="1"/>
  <c r="AK9" i="5" s="1"/>
  <c r="AN9" i="5" s="1"/>
  <c r="AP9" i="5" s="1"/>
  <c r="U9" i="5"/>
  <c r="V9" i="5"/>
  <c r="AA9" i="5"/>
  <c r="AJ9" i="5"/>
  <c r="O10" i="5"/>
  <c r="S10" i="5"/>
  <c r="T10" i="5"/>
  <c r="U10" i="5"/>
  <c r="V10" i="5"/>
  <c r="W10" i="5"/>
  <c r="AK10" i="5" s="1"/>
  <c r="AN10" i="5" s="1"/>
  <c r="AP10" i="5" s="1"/>
  <c r="AA10" i="5"/>
  <c r="AJ10" i="5"/>
  <c r="AJ38" i="5" s="1"/>
  <c r="O11" i="5"/>
  <c r="S11" i="5"/>
  <c r="T11" i="5"/>
  <c r="W11" i="5" s="1"/>
  <c r="AK11" i="5" s="1"/>
  <c r="AN11" i="5" s="1"/>
  <c r="AP11" i="5" s="1"/>
  <c r="U11" i="5"/>
  <c r="V11" i="5"/>
  <c r="AA11" i="5"/>
  <c r="AJ11" i="5"/>
  <c r="O12" i="5"/>
  <c r="S12" i="5"/>
  <c r="S38" i="5" s="1"/>
  <c r="T12" i="5"/>
  <c r="W12" i="5" s="1"/>
  <c r="AK12" i="5" s="1"/>
  <c r="AN12" i="5" s="1"/>
  <c r="AP12" i="5" s="1"/>
  <c r="U12" i="5"/>
  <c r="V12" i="5"/>
  <c r="AA12" i="5"/>
  <c r="AJ12" i="5"/>
  <c r="O13" i="5"/>
  <c r="S13" i="5"/>
  <c r="T13" i="5"/>
  <c r="U13" i="5"/>
  <c r="V13" i="5"/>
  <c r="W13" i="5" s="1"/>
  <c r="AK13" i="5" s="1"/>
  <c r="AN13" i="5" s="1"/>
  <c r="AP13" i="5" s="1"/>
  <c r="AA13" i="5"/>
  <c r="AA38" i="5" s="1"/>
  <c r="AJ13" i="5"/>
  <c r="O14" i="5"/>
  <c r="S14" i="5"/>
  <c r="T14" i="5"/>
  <c r="W14" i="5" s="1"/>
  <c r="AK14" i="5" s="1"/>
  <c r="AN14" i="5" s="1"/>
  <c r="AP14" i="5" s="1"/>
  <c r="U14" i="5"/>
  <c r="V14" i="5"/>
  <c r="AA14" i="5"/>
  <c r="AJ14" i="5"/>
  <c r="O15" i="5"/>
  <c r="S15" i="5"/>
  <c r="T15" i="5"/>
  <c r="W15" i="5" s="1"/>
  <c r="AK15" i="5" s="1"/>
  <c r="AN15" i="5" s="1"/>
  <c r="AP15" i="5" s="1"/>
  <c r="U15" i="5"/>
  <c r="V15" i="5"/>
  <c r="AA15" i="5"/>
  <c r="AJ15" i="5"/>
  <c r="O16" i="5"/>
  <c r="S16" i="5"/>
  <c r="T16" i="5"/>
  <c r="U16" i="5"/>
  <c r="V16" i="5"/>
  <c r="W16" i="5"/>
  <c r="AK16" i="5" s="1"/>
  <c r="AN16" i="5" s="1"/>
  <c r="AP16" i="5" s="1"/>
  <c r="AA16" i="5"/>
  <c r="AJ16" i="5"/>
  <c r="O17" i="5"/>
  <c r="S17" i="5"/>
  <c r="T17" i="5"/>
  <c r="W17" i="5" s="1"/>
  <c r="AK17" i="5" s="1"/>
  <c r="AN17" i="5" s="1"/>
  <c r="AP17" i="5" s="1"/>
  <c r="U17" i="5"/>
  <c r="V17" i="5"/>
  <c r="AA17" i="5"/>
  <c r="AJ17" i="5"/>
  <c r="O18" i="5"/>
  <c r="S18" i="5"/>
  <c r="T18" i="5"/>
  <c r="U18" i="5"/>
  <c r="V18" i="5"/>
  <c r="W18" i="5"/>
  <c r="AK18" i="5" s="1"/>
  <c r="AN18" i="5" s="1"/>
  <c r="AP18" i="5" s="1"/>
  <c r="AA18" i="5"/>
  <c r="AJ18" i="5"/>
  <c r="O19" i="5"/>
  <c r="S19" i="5"/>
  <c r="T19" i="5"/>
  <c r="W19" i="5" s="1"/>
  <c r="AK19" i="5" s="1"/>
  <c r="AN19" i="5" s="1"/>
  <c r="AP19" i="5" s="1"/>
  <c r="U19" i="5"/>
  <c r="V19" i="5"/>
  <c r="V38" i="5" s="1"/>
  <c r="AA19" i="5"/>
  <c r="AJ19" i="5"/>
  <c r="O20" i="5"/>
  <c r="S20" i="5"/>
  <c r="T20" i="5"/>
  <c r="W20" i="5" s="1"/>
  <c r="AK20" i="5" s="1"/>
  <c r="AN20" i="5" s="1"/>
  <c r="AP20" i="5" s="1"/>
  <c r="U20" i="5"/>
  <c r="V20" i="5"/>
  <c r="AA20" i="5"/>
  <c r="AJ20" i="5"/>
  <c r="O21" i="5"/>
  <c r="S21" i="5"/>
  <c r="T21" i="5"/>
  <c r="U21" i="5"/>
  <c r="V21" i="5"/>
  <c r="W21" i="5"/>
  <c r="AK21" i="5" s="1"/>
  <c r="AN21" i="5" s="1"/>
  <c r="AP21" i="5" s="1"/>
  <c r="AA21" i="5"/>
  <c r="AJ21" i="5"/>
  <c r="O22" i="5"/>
  <c r="S22" i="5"/>
  <c r="T22" i="5"/>
  <c r="W22" i="5" s="1"/>
  <c r="AK22" i="5" s="1"/>
  <c r="AN22" i="5" s="1"/>
  <c r="AP22" i="5" s="1"/>
  <c r="U22" i="5"/>
  <c r="V22" i="5"/>
  <c r="AA22" i="5"/>
  <c r="AJ22" i="5"/>
  <c r="O23" i="5"/>
  <c r="S23" i="5"/>
  <c r="T23" i="5"/>
  <c r="W23" i="5" s="1"/>
  <c r="AK23" i="5" s="1"/>
  <c r="AN23" i="5" s="1"/>
  <c r="AP23" i="5" s="1"/>
  <c r="U23" i="5"/>
  <c r="V23" i="5"/>
  <c r="AA23" i="5"/>
  <c r="AJ23" i="5"/>
  <c r="O24" i="5"/>
  <c r="S24" i="5"/>
  <c r="T24" i="5"/>
  <c r="U24" i="5"/>
  <c r="V24" i="5"/>
  <c r="W24" i="5"/>
  <c r="AK24" i="5" s="1"/>
  <c r="AN24" i="5" s="1"/>
  <c r="AP24" i="5" s="1"/>
  <c r="AA24" i="5"/>
  <c r="AJ24" i="5"/>
  <c r="O25" i="5"/>
  <c r="S25" i="5"/>
  <c r="T25" i="5"/>
  <c r="W25" i="5" s="1"/>
  <c r="AK25" i="5" s="1"/>
  <c r="AN25" i="5" s="1"/>
  <c r="AP25" i="5" s="1"/>
  <c r="U25" i="5"/>
  <c r="V25" i="5"/>
  <c r="AA25" i="5"/>
  <c r="AJ25" i="5"/>
  <c r="O26" i="5"/>
  <c r="S26" i="5"/>
  <c r="T26" i="5"/>
  <c r="U26" i="5"/>
  <c r="V26" i="5"/>
  <c r="W26" i="5"/>
  <c r="AK26" i="5" s="1"/>
  <c r="AN26" i="5" s="1"/>
  <c r="AP26" i="5" s="1"/>
  <c r="AA26" i="5"/>
  <c r="AJ26" i="5"/>
  <c r="O27" i="5"/>
  <c r="S27" i="5"/>
  <c r="T27" i="5"/>
  <c r="W27" i="5" s="1"/>
  <c r="AK27" i="5" s="1"/>
  <c r="AN27" i="5" s="1"/>
  <c r="AP27" i="5" s="1"/>
  <c r="U27" i="5"/>
  <c r="V27" i="5"/>
  <c r="AA27" i="5"/>
  <c r="AJ27" i="5"/>
  <c r="O28" i="5"/>
  <c r="S28" i="5"/>
  <c r="T28" i="5"/>
  <c r="W28" i="5" s="1"/>
  <c r="AK28" i="5" s="1"/>
  <c r="AN28" i="5" s="1"/>
  <c r="AP28" i="5" s="1"/>
  <c r="U28" i="5"/>
  <c r="V28" i="5"/>
  <c r="AA28" i="5"/>
  <c r="AJ28" i="5"/>
  <c r="O29" i="5"/>
  <c r="S29" i="5"/>
  <c r="T29" i="5"/>
  <c r="U29" i="5"/>
  <c r="V29" i="5"/>
  <c r="W29" i="5"/>
  <c r="AK29" i="5" s="1"/>
  <c r="AN29" i="5" s="1"/>
  <c r="AP29" i="5" s="1"/>
  <c r="AA29" i="5"/>
  <c r="AJ29" i="5"/>
  <c r="O30" i="5"/>
  <c r="S30" i="5"/>
  <c r="T30" i="5"/>
  <c r="W30" i="5" s="1"/>
  <c r="AK30" i="5" s="1"/>
  <c r="AN30" i="5" s="1"/>
  <c r="AP30" i="5" s="1"/>
  <c r="U30" i="5"/>
  <c r="V30" i="5"/>
  <c r="AA30" i="5"/>
  <c r="AJ30" i="5"/>
  <c r="O31" i="5"/>
  <c r="S31" i="5"/>
  <c r="T31" i="5"/>
  <c r="W31" i="5" s="1"/>
  <c r="AK31" i="5" s="1"/>
  <c r="AN31" i="5" s="1"/>
  <c r="AP31" i="5" s="1"/>
  <c r="U31" i="5"/>
  <c r="V31" i="5"/>
  <c r="AA31" i="5"/>
  <c r="AJ31" i="5"/>
  <c r="O32" i="5"/>
  <c r="S32" i="5"/>
  <c r="T32" i="5"/>
  <c r="U32" i="5"/>
  <c r="V32" i="5"/>
  <c r="W32" i="5"/>
  <c r="AK32" i="5" s="1"/>
  <c r="AN32" i="5" s="1"/>
  <c r="AP32" i="5" s="1"/>
  <c r="AA32" i="5"/>
  <c r="AJ32" i="5"/>
  <c r="O33" i="5"/>
  <c r="S33" i="5"/>
  <c r="T33" i="5"/>
  <c r="W33" i="5" s="1"/>
  <c r="AK33" i="5" s="1"/>
  <c r="AN33" i="5" s="1"/>
  <c r="AP33" i="5" s="1"/>
  <c r="U33" i="5"/>
  <c r="V33" i="5"/>
  <c r="AA33" i="5"/>
  <c r="AJ33" i="5"/>
  <c r="O34" i="5"/>
  <c r="S34" i="5"/>
  <c r="T34" i="5"/>
  <c r="U34" i="5"/>
  <c r="V34" i="5"/>
  <c r="W34" i="5"/>
  <c r="AK34" i="5" s="1"/>
  <c r="AN34" i="5" s="1"/>
  <c r="AP34" i="5" s="1"/>
  <c r="AA34" i="5"/>
  <c r="AJ34" i="5"/>
  <c r="O35" i="5"/>
  <c r="S35" i="5"/>
  <c r="T35" i="5"/>
  <c r="W35" i="5" s="1"/>
  <c r="AK35" i="5" s="1"/>
  <c r="AN35" i="5" s="1"/>
  <c r="AP35" i="5" s="1"/>
  <c r="U35" i="5"/>
  <c r="V35" i="5"/>
  <c r="AA35" i="5"/>
  <c r="AJ35" i="5"/>
  <c r="O36" i="5"/>
  <c r="S36" i="5"/>
  <c r="T36" i="5"/>
  <c r="W36" i="5" s="1"/>
  <c r="AK36" i="5" s="1"/>
  <c r="AN36" i="5" s="1"/>
  <c r="AP36" i="5" s="1"/>
  <c r="U36" i="5"/>
  <c r="V36" i="5"/>
  <c r="AA36" i="5"/>
  <c r="AJ36" i="5"/>
  <c r="O37" i="5"/>
  <c r="S37" i="5"/>
  <c r="T37" i="5"/>
  <c r="U37" i="5"/>
  <c r="V37" i="5"/>
  <c r="W37" i="5"/>
  <c r="AK37" i="5" s="1"/>
  <c r="AN37" i="5" s="1"/>
  <c r="AP37" i="5" s="1"/>
  <c r="AA37" i="5"/>
  <c r="AJ37" i="5"/>
  <c r="L38" i="5"/>
  <c r="M38" i="5"/>
  <c r="N38" i="5"/>
  <c r="O38" i="5"/>
  <c r="P38" i="5"/>
  <c r="Q38" i="5"/>
  <c r="R38" i="5"/>
  <c r="X38" i="5"/>
  <c r="Y38" i="5"/>
  <c r="Z38" i="5"/>
  <c r="AB38" i="5"/>
  <c r="AC38" i="5"/>
  <c r="AD38" i="5"/>
  <c r="AE38" i="5"/>
  <c r="AF38" i="5"/>
  <c r="AG38" i="5"/>
  <c r="AH38" i="5"/>
  <c r="AI38" i="5"/>
  <c r="AO38" i="5"/>
  <c r="W8" i="5" l="1"/>
  <c r="T38" i="5"/>
  <c r="AK8" i="5" l="1"/>
  <c r="W38" i="5"/>
  <c r="B7" i="2"/>
  <c r="B6" i="2"/>
  <c r="B5" i="2"/>
  <c r="B4" i="2"/>
  <c r="B3" i="2"/>
  <c r="AN8" i="5" l="1"/>
  <c r="AK38" i="5"/>
  <c r="AP8" i="5" l="1"/>
  <c r="AP38" i="5" s="1"/>
  <c r="AN38" i="5"/>
</calcChain>
</file>

<file path=xl/comments1.xml><?xml version="1.0" encoding="utf-8"?>
<comments xmlns="http://schemas.openxmlformats.org/spreadsheetml/2006/main">
  <authors>
    <author xml:space="preserve"> </author>
  </authors>
  <commentList>
    <comment ref="AS20" authorId="0" shapeId="0">
      <text>
        <r>
          <rPr>
            <sz val="11"/>
            <color indexed="81"/>
            <rFont val="MS P ゴシック"/>
            <family val="3"/>
            <charset val="128"/>
          </rPr>
          <t>削減後の一般・療養の許可病床数の係数と一致しているか表示されます</t>
        </r>
      </text>
    </comment>
  </commentList>
</comments>
</file>

<file path=xl/comments2.xml><?xml version="1.0" encoding="utf-8"?>
<comments xmlns="http://schemas.openxmlformats.org/spreadsheetml/2006/main">
  <authors>
    <author>user</author>
    <author>作成者</author>
  </authors>
  <commentList>
    <comment ref="H5" authorId="0" shapeId="0">
      <text>
        <r>
          <rPr>
            <b/>
            <sz val="14"/>
            <color indexed="81"/>
            <rFont val="MS P ゴシック"/>
            <family val="3"/>
            <charset val="128"/>
          </rPr>
          <t>水色セルは無床化を表す。</t>
        </r>
      </text>
    </comment>
    <comment ref="M7" authorId="1" shapeId="0">
      <text>
        <r>
          <rPr>
            <b/>
            <sz val="9"/>
            <color indexed="81"/>
            <rFont val="ＭＳ Ｐゴシック"/>
            <family val="3"/>
            <charset val="128"/>
          </rPr>
          <t>作成者:</t>
        </r>
        <r>
          <rPr>
            <sz val="9"/>
            <color indexed="81"/>
            <rFont val="ＭＳ Ｐゴシック"/>
            <family val="3"/>
            <charset val="128"/>
          </rPr>
          <t xml:space="preserve">
再開予定と廃止予定の合計</t>
        </r>
      </text>
    </comment>
    <comment ref="H52" authorId="0" shapeId="0">
      <text>
        <r>
          <rPr>
            <sz val="12"/>
            <color indexed="81"/>
            <rFont val="MS P ゴシック"/>
            <family val="3"/>
            <charset val="128"/>
          </rPr>
          <t xml:space="preserve">R6.8.1付けで19床→10床
</t>
        </r>
      </text>
    </comment>
    <comment ref="R70" authorId="1" shapeId="0">
      <text>
        <r>
          <rPr>
            <sz val="9"/>
            <color indexed="81"/>
            <rFont val="MS P ゴシック"/>
            <family val="3"/>
            <charset val="128"/>
          </rPr>
          <t>他精神病床150床</t>
        </r>
      </text>
    </comment>
    <comment ref="H101" authorId="0" shapeId="0">
      <text>
        <r>
          <rPr>
            <sz val="12"/>
            <color indexed="81"/>
            <rFont val="MS P ゴシック"/>
            <family val="3"/>
            <charset val="128"/>
          </rPr>
          <t>R6.12.1付けで無床化</t>
        </r>
      </text>
    </comment>
    <comment ref="H108" authorId="0" shapeId="0">
      <text>
        <r>
          <rPr>
            <sz val="9"/>
            <color indexed="81"/>
            <rFont val="MS P ゴシック"/>
            <family val="3"/>
            <charset val="128"/>
          </rPr>
          <t>R6.2.22診療所廃止（無床化）</t>
        </r>
      </text>
    </comment>
  </commentList>
</comments>
</file>

<file path=xl/sharedStrings.xml><?xml version="1.0" encoding="utf-8"?>
<sst xmlns="http://schemas.openxmlformats.org/spreadsheetml/2006/main" count="1311" uniqueCount="426">
  <si>
    <t>都道府県</t>
    <rPh sb="0" eb="4">
      <t>トドウフケン</t>
    </rPh>
    <phoneticPr fontId="2"/>
  </si>
  <si>
    <t>No</t>
    <phoneticPr fontId="2"/>
  </si>
  <si>
    <t>医療機関の名称</t>
    <rPh sb="0" eb="2">
      <t>イリョウ</t>
    </rPh>
    <rPh sb="2" eb="4">
      <t>キカン</t>
    </rPh>
    <rPh sb="5" eb="7">
      <t>メイショウ</t>
    </rPh>
    <phoneticPr fontId="2"/>
  </si>
  <si>
    <t>地域医療構想※３</t>
    <rPh sb="0" eb="2">
      <t>チイキ</t>
    </rPh>
    <rPh sb="2" eb="4">
      <t>イリョウ</t>
    </rPh>
    <rPh sb="4" eb="6">
      <t>コウソウ</t>
    </rPh>
    <phoneticPr fontId="2"/>
  </si>
  <si>
    <t>設置主体</t>
    <rPh sb="0" eb="2">
      <t>セッチ</t>
    </rPh>
    <rPh sb="2" eb="4">
      <t>シュタイ</t>
    </rPh>
    <phoneticPr fontId="2"/>
  </si>
  <si>
    <t>構想区域名</t>
    <rPh sb="0" eb="2">
      <t>コウソウ</t>
    </rPh>
    <rPh sb="2" eb="4">
      <t>クイキ</t>
    </rPh>
    <rPh sb="4" eb="5">
      <t>メイ</t>
    </rPh>
    <phoneticPr fontId="2"/>
  </si>
  <si>
    <t>令和6年度病床機能報告における病床・外来管理番号</t>
  </si>
  <si>
    <t>削減前の許可病床数</t>
  </si>
  <si>
    <t>削減後の許可病床数</t>
  </si>
  <si>
    <t>減少病床数（支給対象）</t>
    <rPh sb="6" eb="8">
      <t>シキュウ</t>
    </rPh>
    <rPh sb="8" eb="10">
      <t>タイショウ</t>
    </rPh>
    <phoneticPr fontId="2"/>
  </si>
  <si>
    <t>減少病床数（うち稼働病床数）</t>
    <rPh sb="8" eb="10">
      <t>カドウ</t>
    </rPh>
    <rPh sb="10" eb="13">
      <t>ビョウショウスウ</t>
    </rPh>
    <phoneticPr fontId="2"/>
  </si>
  <si>
    <t>単価
（千円）</t>
    <phoneticPr fontId="2"/>
  </si>
  <si>
    <t>小計
（千円）</t>
  </si>
  <si>
    <t>地域医療介護総合確保基金　単独支援給付金支給額
（千円）</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</si>
  <si>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</si>
  <si>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一般</t>
  </si>
  <si>
    <t>療養</t>
  </si>
  <si>
    <t>精神</t>
  </si>
  <si>
    <t>合計</t>
    <rPh sb="0" eb="2">
      <t>ゴウケイ</t>
    </rPh>
    <phoneticPr fontId="2"/>
  </si>
  <si>
    <t>一般</t>
    <rPh sb="0" eb="2">
      <t>イッパン</t>
    </rPh>
    <phoneticPr fontId="2"/>
  </si>
  <si>
    <t>療養</t>
    <rPh sb="0" eb="2">
      <t>リョウヨウ</t>
    </rPh>
    <phoneticPr fontId="2"/>
  </si>
  <si>
    <t>精神</t>
    <rPh sb="0" eb="2">
      <t>セイシン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</si>
  <si>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</si>
  <si>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</si>
  <si>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</si>
  <si>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</si>
  <si>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減少病床数</t>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</si>
  <si>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</si>
  <si>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</si>
  <si>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</si>
  <si>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</si>
  <si>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</si>
  <si>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政策医療等の役割を担う医療機関※４</t>
  </si>
  <si>
    <t>R4､5赤字※１</t>
    <rPh sb="4" eb="6">
      <t>アカジ</t>
    </rPh>
    <phoneticPr fontId="2"/>
  </si>
  <si>
    <t>R5赤字※２</t>
    <rPh sb="2" eb="4">
      <t>アカジ</t>
    </rPh>
    <phoneticPr fontId="2"/>
  </si>
  <si>
    <t>その他※５</t>
  </si>
  <si>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</si>
  <si>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</si>
  <si>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</si>
  <si>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</si>
  <si>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</si>
  <si>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</si>
  <si>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</si>
  <si>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</si>
  <si>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</si>
  <si>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</si>
  <si>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</si>
  <si>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</si>
  <si>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</si>
  <si>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</si>
  <si>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</si>
  <si>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</si>
  <si>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</si>
  <si>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</si>
  <si>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</si>
  <si>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医療機関名</t>
    <rPh sb="0" eb="2">
      <t>イリョウ</t>
    </rPh>
    <rPh sb="2" eb="4">
      <t>キカン</t>
    </rPh>
    <rPh sb="4" eb="5">
      <t>メイ</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</si>
  <si>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</si>
  <si>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</si>
  <si>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</si>
  <si>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回答例</t>
    <rPh sb="0" eb="3">
      <t>カイトウレイ</t>
    </rPh>
    <phoneticPr fontId="2"/>
  </si>
  <si>
    <t>○○●●病院</t>
    <rPh sb="4" eb="6">
      <t>ビョウイン</t>
    </rPh>
    <phoneticPr fontId="2"/>
  </si>
  <si>
    <t>・経常収支で記載
・赤字額をマイナス標記で記載
・黒字の場合は記入不要</t>
    <rPh sb="1" eb="5">
      <t>ケイジョウシュウシ</t>
    </rPh>
    <rPh sb="6" eb="8">
      <t>キサイ</t>
    </rPh>
    <rPh sb="10" eb="13">
      <t>アカジガク</t>
    </rPh>
    <rPh sb="18" eb="20">
      <t>ヒョウキ</t>
    </rPh>
    <rPh sb="21" eb="23">
      <t>キサイ</t>
    </rPh>
    <rPh sb="25" eb="27">
      <t>クロジ</t>
    </rPh>
    <rPh sb="28" eb="30">
      <t>バアイ</t>
    </rPh>
    <rPh sb="31" eb="33">
      <t>キニュウ</t>
    </rPh>
    <rPh sb="33" eb="35">
      <t>フヨウ</t>
    </rPh>
    <phoneticPr fontId="2"/>
  </si>
  <si>
    <t>2独立行政法人国立病院機構</t>
  </si>
  <si>
    <t>3国立大学法人</t>
  </si>
  <si>
    <t>7その他（国）</t>
  </si>
  <si>
    <t>8都道府県</t>
  </si>
  <si>
    <t>9市町村</t>
  </si>
  <si>
    <t>10地方独立行政法人</t>
  </si>
  <si>
    <t>12済生会</t>
  </si>
  <si>
    <t>17共済組合及びその連合会</t>
  </si>
  <si>
    <t>19公益法人</t>
  </si>
  <si>
    <t>20医療法人</t>
  </si>
  <si>
    <t>22社会福祉法人</t>
  </si>
  <si>
    <t>23医療生協</t>
  </si>
  <si>
    <t>24会社</t>
  </si>
  <si>
    <t>25その他の法人</t>
  </si>
  <si>
    <t>26個人</t>
  </si>
  <si>
    <t>村山</t>
    <rPh sb="0" eb="2">
      <t>ムラヤマ</t>
    </rPh>
    <phoneticPr fontId="2"/>
  </si>
  <si>
    <t>最上</t>
    <rPh sb="0" eb="2">
      <t>モガミ</t>
    </rPh>
    <phoneticPr fontId="2"/>
  </si>
  <si>
    <t>置賜</t>
    <rPh sb="0" eb="2">
      <t>オイタマ</t>
    </rPh>
    <phoneticPr fontId="2"/>
  </si>
  <si>
    <t>庄内</t>
    <rPh sb="0" eb="2">
      <t>ショウナイ</t>
    </rPh>
    <phoneticPr fontId="2"/>
  </si>
  <si>
    <t>R7.2.25日現在の許可病床数を記入</t>
    <rPh sb="7" eb="8">
      <t>ニチ</t>
    </rPh>
    <rPh sb="8" eb="10">
      <t>ゲンザイ</t>
    </rPh>
    <rPh sb="11" eb="16">
      <t>キョカビョウショウスウ</t>
    </rPh>
    <rPh sb="17" eb="19">
      <t>キニュウ</t>
    </rPh>
    <phoneticPr fontId="2"/>
  </si>
  <si>
    <t>病床稼働率（％）</t>
    <rPh sb="0" eb="2">
      <t>ビョウショウ</t>
    </rPh>
    <rPh sb="2" eb="4">
      <t>カドウ</t>
    </rPh>
    <rPh sb="4" eb="5">
      <t>リツ</t>
    </rPh>
    <phoneticPr fontId="2"/>
  </si>
  <si>
    <t>・削減する病床の状況や、地域医療への影響について、地域医療構想調整会議等でご説明いただく場合があります。</t>
    <rPh sb="1" eb="3">
      <t>サクゲン</t>
    </rPh>
    <rPh sb="5" eb="7">
      <t>ビョウショウ</t>
    </rPh>
    <rPh sb="8" eb="10">
      <t>ジョウキョウ</t>
    </rPh>
    <rPh sb="12" eb="16">
      <t>チイキイリョウ</t>
    </rPh>
    <rPh sb="18" eb="20">
      <t>エイキョウ</t>
    </rPh>
    <rPh sb="25" eb="29">
      <t>チイキイリョウ</t>
    </rPh>
    <rPh sb="29" eb="31">
      <t>コウソウ</t>
    </rPh>
    <rPh sb="31" eb="35">
      <t>チョウセイカイギ</t>
    </rPh>
    <rPh sb="35" eb="36">
      <t>トウ</t>
    </rPh>
    <rPh sb="38" eb="40">
      <t>セツメイ</t>
    </rPh>
    <rPh sb="44" eb="46">
      <t>バアイ</t>
    </rPh>
    <phoneticPr fontId="2"/>
  </si>
  <si>
    <t>・事業計画の全てが給付対象となるのか、調査段階では不明です。</t>
    <rPh sb="1" eb="5">
      <t>ジギョウケイカク</t>
    </rPh>
    <rPh sb="6" eb="7">
      <t>スベ</t>
    </rPh>
    <rPh sb="9" eb="11">
      <t>キュウフ</t>
    </rPh>
    <rPh sb="11" eb="13">
      <t>タイショウ</t>
    </rPh>
    <rPh sb="19" eb="21">
      <t>チョウサ</t>
    </rPh>
    <rPh sb="21" eb="23">
      <t>ダンカイ</t>
    </rPh>
    <rPh sb="25" eb="27">
      <t>フメイ</t>
    </rPh>
    <phoneticPr fontId="2"/>
  </si>
  <si>
    <t>回答方法を追ってお示ししますので、現時点で回答不要です</t>
    <rPh sb="0" eb="4">
      <t>カイトウホウホウ</t>
    </rPh>
    <rPh sb="5" eb="6">
      <t>オ</t>
    </rPh>
    <rPh sb="9" eb="10">
      <t>シメ</t>
    </rPh>
    <rPh sb="17" eb="20">
      <t>ゲンジテン</t>
    </rPh>
    <rPh sb="21" eb="23">
      <t>カイトウ</t>
    </rPh>
    <rPh sb="23" eb="25">
      <t>フヨウ</t>
    </rPh>
    <phoneticPr fontId="2"/>
  </si>
  <si>
    <t>自動入力のため記入不要です。
※調査時点では、小計額の金額が交付決定される訳ではありません</t>
    <rPh sb="0" eb="4">
      <t>ジドウニュウリョク</t>
    </rPh>
    <rPh sb="7" eb="9">
      <t>キニュウ</t>
    </rPh>
    <rPh sb="9" eb="11">
      <t>フヨウ</t>
    </rPh>
    <rPh sb="16" eb="18">
      <t>チョウサ</t>
    </rPh>
    <rPh sb="18" eb="20">
      <t>ジテン</t>
    </rPh>
    <rPh sb="23" eb="26">
      <t>ショウケイガク</t>
    </rPh>
    <rPh sb="27" eb="29">
      <t>キンガク</t>
    </rPh>
    <rPh sb="30" eb="32">
      <t>コウフ</t>
    </rPh>
    <rPh sb="32" eb="34">
      <t>ケッテイ</t>
    </rPh>
    <rPh sb="37" eb="38">
      <t>ワケ</t>
    </rPh>
    <phoneticPr fontId="2"/>
  </si>
  <si>
    <t>・黄色で塗りつぶされた欄を回答ください</t>
    <rPh sb="1" eb="3">
      <t>キイロ</t>
    </rPh>
    <rPh sb="4" eb="5">
      <t>ヌ</t>
    </rPh>
    <rPh sb="11" eb="12">
      <t>ラン</t>
    </rPh>
    <rPh sb="13" eb="15">
      <t>カイトウ</t>
    </rPh>
    <phoneticPr fontId="2"/>
  </si>
  <si>
    <t>回答方法→</t>
    <rPh sb="0" eb="4">
      <t>カイトウホウホウ</t>
    </rPh>
    <phoneticPr fontId="2"/>
  </si>
  <si>
    <t>同左</t>
    <rPh sb="0" eb="2">
      <t>ドウサ</t>
    </rPh>
    <phoneticPr fontId="2"/>
  </si>
  <si>
    <t>R４年度
赤字額
（千円）</t>
    <rPh sb="2" eb="4">
      <t>ネンド</t>
    </rPh>
    <rPh sb="5" eb="7">
      <t>アカジ</t>
    </rPh>
    <rPh sb="7" eb="8">
      <t>ガク</t>
    </rPh>
    <rPh sb="10" eb="12">
      <t>センエン</t>
    </rPh>
    <phoneticPr fontId="2"/>
  </si>
  <si>
    <t>R５年度
赤字額
（千円）</t>
    <rPh sb="2" eb="4">
      <t>ネンド</t>
    </rPh>
    <rPh sb="5" eb="7">
      <t>アカジ</t>
    </rPh>
    <rPh sb="7" eb="8">
      <t>ガク</t>
    </rPh>
    <phoneticPr fontId="2"/>
  </si>
  <si>
    <t xml:space="preserve"> R６年度
赤字額
（見込・千円）</t>
    <rPh sb="3" eb="5">
      <t>ネンド</t>
    </rPh>
    <rPh sb="6" eb="8">
      <t>アカジ</t>
    </rPh>
    <rPh sb="8" eb="9">
      <t>ガク</t>
    </rPh>
    <rPh sb="11" eb="13">
      <t>ミコ</t>
    </rPh>
    <rPh sb="14" eb="16">
      <t>センエン</t>
    </rPh>
    <phoneticPr fontId="2"/>
  </si>
  <si>
    <r>
      <t xml:space="preserve">削減予定日
</t>
    </r>
    <r>
      <rPr>
        <sz val="10"/>
        <color theme="1"/>
        <rFont val="メイリオ"/>
        <family val="3"/>
        <charset val="128"/>
      </rPr>
      <t>(実施済を含む)</t>
    </r>
    <rPh sb="0" eb="2">
      <t>サクゲン</t>
    </rPh>
    <rPh sb="2" eb="4">
      <t>ヨテイ</t>
    </rPh>
    <rPh sb="4" eb="5">
      <t>ヒ</t>
    </rPh>
    <rPh sb="7" eb="9">
      <t>ジッシ</t>
    </rPh>
    <rPh sb="9" eb="10">
      <t>ズ</t>
    </rPh>
    <rPh sb="11" eb="12">
      <t>フク</t>
    </rPh>
    <phoneticPr fontId="2"/>
  </si>
  <si>
    <t>回答があった医療機関の番号を病床機能報告から転記する</t>
    <rPh sb="0" eb="2">
      <t>カイトウ</t>
    </rPh>
    <rPh sb="6" eb="10">
      <t>イリョウキカン</t>
    </rPh>
    <rPh sb="11" eb="13">
      <t>バンゴウ</t>
    </rPh>
    <rPh sb="14" eb="16">
      <t>ビョウショウ</t>
    </rPh>
    <rPh sb="16" eb="18">
      <t>キノウ</t>
    </rPh>
    <rPh sb="18" eb="20">
      <t>ホウコク</t>
    </rPh>
    <rPh sb="22" eb="24">
      <t>テンキ</t>
    </rPh>
    <phoneticPr fontId="2"/>
  </si>
  <si>
    <t xml:space="preserve">次の選択肢から回答ください
2独立行政法人国立病院機構
3国立大学法人
7その他（国）
8都道府県
9市町村
10地方独立行政法人
12済生会
17共済組合及びその連合会
19公益法人
20医療法人
22社会福祉法人
23医療生協
24会社
25その他の法人
26個人
</t>
    <rPh sb="0" eb="1">
      <t>ツギ</t>
    </rPh>
    <rPh sb="2" eb="5">
      <t>センタクシ</t>
    </rPh>
    <rPh sb="7" eb="9">
      <t>カイトウ</t>
    </rPh>
    <phoneticPr fontId="2"/>
  </si>
  <si>
    <t>次の選択肢から回答ください
村山
最上
置賜
庄内</t>
    <rPh sb="0" eb="1">
      <t>ツギ</t>
    </rPh>
    <rPh sb="2" eb="5">
      <t>センタクシ</t>
    </rPh>
    <rPh sb="7" eb="9">
      <t>カイトウ</t>
    </rPh>
    <rPh sb="15" eb="17">
      <t>ムラヤマ</t>
    </rPh>
    <rPh sb="18" eb="20">
      <t>モガミ</t>
    </rPh>
    <rPh sb="21" eb="23">
      <t>オイタマ</t>
    </rPh>
    <rPh sb="24" eb="26">
      <t>ショウナイ</t>
    </rPh>
    <phoneticPr fontId="2"/>
  </si>
  <si>
    <t>構想
区域名</t>
    <rPh sb="0" eb="2">
      <t>コウソウ</t>
    </rPh>
    <rPh sb="3" eb="5">
      <t>クイキ</t>
    </rPh>
    <rPh sb="5" eb="6">
      <t>メイ</t>
    </rPh>
    <phoneticPr fontId="2"/>
  </si>
  <si>
    <t>・同一法人で複数の病院（診療所）について回答する場合は、病院（診療所）ごとに回答が必要です。行を追加してご回答ください。</t>
    <rPh sb="1" eb="3">
      <t>ドウイツ</t>
    </rPh>
    <rPh sb="3" eb="5">
      <t>ホウジン</t>
    </rPh>
    <rPh sb="6" eb="8">
      <t>フクスウ</t>
    </rPh>
    <rPh sb="9" eb="11">
      <t>ビョウイン</t>
    </rPh>
    <rPh sb="12" eb="15">
      <t>シンリョウジョ</t>
    </rPh>
    <rPh sb="20" eb="22">
      <t>カイトウ</t>
    </rPh>
    <rPh sb="24" eb="26">
      <t>バアイ</t>
    </rPh>
    <rPh sb="28" eb="30">
      <t>ビョウイン</t>
    </rPh>
    <rPh sb="31" eb="34">
      <t>シンリョウジョ</t>
    </rPh>
    <rPh sb="38" eb="40">
      <t>カイトウ</t>
    </rPh>
    <rPh sb="41" eb="43">
      <t>ヒツヨウ</t>
    </rPh>
    <rPh sb="46" eb="47">
      <t>ギョウ</t>
    </rPh>
    <rPh sb="48" eb="50">
      <t>ツイカ</t>
    </rPh>
    <rPh sb="53" eb="55">
      <t>カイトウ</t>
    </rPh>
    <phoneticPr fontId="2"/>
  </si>
  <si>
    <t>R6.12.17～R7.9.30に削減する病床数を記入ください
以下の病床の削減は交付対象外です。
・産科・小児科病床の削減
・同一開設者による病床融通
・事業譲渡による削減
・病床種別の変更によるもの（病床数の減を伴わないもの）
・その他厚生労働省実施要綱に該当するもの</t>
    <rPh sb="17" eb="19">
      <t>サクゲン</t>
    </rPh>
    <rPh sb="21" eb="24">
      <t>ビョウショウスウ</t>
    </rPh>
    <rPh sb="25" eb="27">
      <t>キニュウ</t>
    </rPh>
    <rPh sb="33" eb="35">
      <t>イカ</t>
    </rPh>
    <rPh sb="36" eb="38">
      <t>ビョウショウ</t>
    </rPh>
    <rPh sb="39" eb="41">
      <t>サクゲン</t>
    </rPh>
    <rPh sb="42" eb="44">
      <t>コウフ</t>
    </rPh>
    <rPh sb="44" eb="46">
      <t>タイショウ</t>
    </rPh>
    <rPh sb="46" eb="47">
      <t>ソト</t>
    </rPh>
    <rPh sb="52" eb="54">
      <t>サンカ</t>
    </rPh>
    <rPh sb="55" eb="60">
      <t>ショウニカビョウショウ</t>
    </rPh>
    <rPh sb="61" eb="63">
      <t>サクゲン</t>
    </rPh>
    <rPh sb="65" eb="67">
      <t>ドウイツ</t>
    </rPh>
    <rPh sb="67" eb="70">
      <t>カイセツシャ</t>
    </rPh>
    <rPh sb="73" eb="75">
      <t>ビョウショウ</t>
    </rPh>
    <rPh sb="75" eb="77">
      <t>ユウズウ</t>
    </rPh>
    <rPh sb="79" eb="83">
      <t>ジギョウジョウト</t>
    </rPh>
    <rPh sb="86" eb="88">
      <t>サクゲン</t>
    </rPh>
    <rPh sb="90" eb="92">
      <t>ビョウショウ</t>
    </rPh>
    <rPh sb="92" eb="94">
      <t>シュベツ</t>
    </rPh>
    <rPh sb="95" eb="97">
      <t>ヘンコウ</t>
    </rPh>
    <rPh sb="103" eb="106">
      <t>ビョウショウスウ</t>
    </rPh>
    <rPh sb="107" eb="108">
      <t>ゲン</t>
    </rPh>
    <rPh sb="109" eb="110">
      <t>トモナ</t>
    </rPh>
    <rPh sb="120" eb="121">
      <t>ホカ</t>
    </rPh>
    <rPh sb="121" eb="126">
      <t>コウセイロウドウショウ</t>
    </rPh>
    <rPh sb="131" eb="133">
      <t>ガイトウ</t>
    </rPh>
    <phoneticPr fontId="2"/>
  </si>
  <si>
    <t>病床数適正化支援事業に係るQ＆A</t>
    <phoneticPr fontId="2"/>
  </si>
  <si>
    <t>No.</t>
    <phoneticPr fontId="2"/>
  </si>
  <si>
    <t>質問</t>
    <rPh sb="0" eb="2">
      <t>シツモン</t>
    </rPh>
    <phoneticPr fontId="2"/>
  </si>
  <si>
    <t>回答</t>
    <rPh sb="0" eb="2">
      <t>カイトウ</t>
    </rPh>
    <phoneticPr fontId="2"/>
  </si>
  <si>
    <t>事業計画を期限内に提出できない場合はどうなるのか</t>
    <rPh sb="0" eb="4">
      <t>ジギョウケイカク</t>
    </rPh>
    <rPh sb="5" eb="8">
      <t>キゲンナイ</t>
    </rPh>
    <rPh sb="9" eb="11">
      <t>テイシュツ</t>
    </rPh>
    <rPh sb="15" eb="17">
      <t>バアイ</t>
    </rPh>
    <phoneticPr fontId="2"/>
  </si>
  <si>
    <t>提出した事業計画どおり満額交付されるのか</t>
    <rPh sb="0" eb="2">
      <t>テイシュツ</t>
    </rPh>
    <rPh sb="4" eb="6">
      <t>ジギョウ</t>
    </rPh>
    <rPh sb="6" eb="8">
      <t>ケイカク</t>
    </rPh>
    <rPh sb="11" eb="13">
      <t>マンガク</t>
    </rPh>
    <rPh sb="13" eb="15">
      <t>コウフ</t>
    </rPh>
    <phoneticPr fontId="2"/>
  </si>
  <si>
    <t>厚労省において、各都道府県から提出された事業計画を基に内示が示される予定であり、予算上限を上回る事業計画の提出があった場合は、満額内示とならない場合があります。</t>
    <rPh sb="0" eb="3">
      <t>コウロウショウ</t>
    </rPh>
    <rPh sb="8" eb="13">
      <t>カクトドウフケン</t>
    </rPh>
    <rPh sb="15" eb="17">
      <t>テイシュツ</t>
    </rPh>
    <rPh sb="20" eb="22">
      <t>ジギョウ</t>
    </rPh>
    <rPh sb="22" eb="24">
      <t>ケイカク</t>
    </rPh>
    <rPh sb="25" eb="26">
      <t>モト</t>
    </rPh>
    <rPh sb="27" eb="29">
      <t>ナイジ</t>
    </rPh>
    <rPh sb="30" eb="31">
      <t>シメ</t>
    </rPh>
    <rPh sb="34" eb="36">
      <t>ヨテイ</t>
    </rPh>
    <rPh sb="40" eb="44">
      <t>ヨサンジョウゲン</t>
    </rPh>
    <rPh sb="45" eb="47">
      <t>ウワマワ</t>
    </rPh>
    <rPh sb="48" eb="50">
      <t>ジギョウ</t>
    </rPh>
    <rPh sb="50" eb="52">
      <t>ケイカク</t>
    </rPh>
    <rPh sb="53" eb="55">
      <t>テイシュツ</t>
    </rPh>
    <rPh sb="59" eb="61">
      <t>バアイ</t>
    </rPh>
    <rPh sb="63" eb="67">
      <t>マンガクナイジ</t>
    </rPh>
    <rPh sb="72" eb="74">
      <t>バアイ</t>
    </rPh>
    <phoneticPr fontId="2"/>
  </si>
  <si>
    <t>提出した事業計画は必ず実施する必要があるか</t>
    <rPh sb="0" eb="2">
      <t>テイシュツ</t>
    </rPh>
    <rPh sb="4" eb="8">
      <t>ジギョウケイカク</t>
    </rPh>
    <rPh sb="9" eb="10">
      <t>カナラ</t>
    </rPh>
    <rPh sb="11" eb="13">
      <t>ジッシ</t>
    </rPh>
    <rPh sb="15" eb="17">
      <t>ヒツヨウ</t>
    </rPh>
    <phoneticPr fontId="2"/>
  </si>
  <si>
    <t>基本的には事業計画どおり実施していただきたいと考えていますが、計画の実施について拘束されるものではありません。</t>
    <rPh sb="31" eb="33">
      <t>ケイカク</t>
    </rPh>
    <rPh sb="34" eb="36">
      <t>ジッシ</t>
    </rPh>
    <rPh sb="40" eb="42">
      <t>コウソク</t>
    </rPh>
    <phoneticPr fontId="2"/>
  </si>
  <si>
    <t>事業計画提出後に変更または取り下げをしてもよいか</t>
    <rPh sb="0" eb="2">
      <t>ジギョウ</t>
    </rPh>
    <rPh sb="2" eb="7">
      <t>ケイカクテイシュツゴ</t>
    </rPh>
    <rPh sb="8" eb="10">
      <t>ヘンコウ</t>
    </rPh>
    <rPh sb="13" eb="14">
      <t>ト</t>
    </rPh>
    <rPh sb="15" eb="16">
      <t>サ</t>
    </rPh>
    <phoneticPr fontId="2"/>
  </si>
  <si>
    <t>基本的には事業計画どおり実施していただきたいと考えています。※回答までの期限が短いこともあり、変更または取り下げが生じることもやむを得ないと考えています。</t>
    <rPh sb="0" eb="3">
      <t>キホンテキ</t>
    </rPh>
    <rPh sb="5" eb="7">
      <t>ジギョウ</t>
    </rPh>
    <rPh sb="7" eb="9">
      <t>ケイカク</t>
    </rPh>
    <rPh sb="12" eb="14">
      <t>ジッシ</t>
    </rPh>
    <rPh sb="23" eb="24">
      <t>カンガ</t>
    </rPh>
    <rPh sb="31" eb="33">
      <t>カイトウ</t>
    </rPh>
    <rPh sb="36" eb="38">
      <t>キゲン</t>
    </rPh>
    <rPh sb="39" eb="40">
      <t>ミジカ</t>
    </rPh>
    <rPh sb="47" eb="49">
      <t>ヘンコウ</t>
    </rPh>
    <rPh sb="52" eb="53">
      <t>ト</t>
    </rPh>
    <rPh sb="54" eb="55">
      <t>サ</t>
    </rPh>
    <rPh sb="57" eb="58">
      <t>ショウ</t>
    </rPh>
    <rPh sb="66" eb="67">
      <t>エ</t>
    </rPh>
    <rPh sb="70" eb="71">
      <t>カンガ</t>
    </rPh>
    <phoneticPr fontId="2"/>
  </si>
  <si>
    <t>事業計画はどの項目が支給額に影響するのか</t>
    <rPh sb="0" eb="2">
      <t>ジギョウ</t>
    </rPh>
    <rPh sb="2" eb="4">
      <t>ケイカク</t>
    </rPh>
    <rPh sb="7" eb="9">
      <t>コウモク</t>
    </rPh>
    <rPh sb="10" eb="12">
      <t>シキュウ</t>
    </rPh>
    <rPh sb="12" eb="13">
      <t>ガク</t>
    </rPh>
    <rPh sb="14" eb="16">
      <t>エイキョウ</t>
    </rPh>
    <phoneticPr fontId="2"/>
  </si>
  <si>
    <t>厚労省から示されていないため、確認中です。</t>
    <rPh sb="0" eb="3">
      <t>コウロウショウ</t>
    </rPh>
    <rPh sb="5" eb="6">
      <t>シメ</t>
    </rPh>
    <rPh sb="15" eb="18">
      <t>カクニンチュウ</t>
    </rPh>
    <phoneticPr fontId="2"/>
  </si>
  <si>
    <t>現在休床している病床を削減した場合、支給対象になるか</t>
    <rPh sb="0" eb="2">
      <t>ゲンザイ</t>
    </rPh>
    <rPh sb="2" eb="3">
      <t>キュウ</t>
    </rPh>
    <rPh sb="3" eb="4">
      <t>ドコ</t>
    </rPh>
    <rPh sb="8" eb="10">
      <t>ビョウショウ</t>
    </rPh>
    <rPh sb="11" eb="13">
      <t>サクゲン</t>
    </rPh>
    <rPh sb="15" eb="17">
      <t>バアイ</t>
    </rPh>
    <rPh sb="18" eb="20">
      <t>シキュウ</t>
    </rPh>
    <rPh sb="20" eb="22">
      <t>タイショウ</t>
    </rPh>
    <phoneticPr fontId="2"/>
  </si>
  <si>
    <t>現在休床している病床も支給対象になります。</t>
    <rPh sb="0" eb="2">
      <t>ゲンザイ</t>
    </rPh>
    <rPh sb="2" eb="3">
      <t>キュウ</t>
    </rPh>
    <rPh sb="3" eb="4">
      <t>ドコ</t>
    </rPh>
    <rPh sb="8" eb="10">
      <t>ビョウショウ</t>
    </rPh>
    <rPh sb="11" eb="13">
      <t>シキュウ</t>
    </rPh>
    <rPh sb="13" eb="15">
      <t>タイショウ</t>
    </rPh>
    <phoneticPr fontId="2"/>
  </si>
  <si>
    <t>削減する病床数に上限はあるか</t>
    <rPh sb="0" eb="2">
      <t>サクゲン</t>
    </rPh>
    <rPh sb="4" eb="6">
      <t>ビョウショウ</t>
    </rPh>
    <rPh sb="6" eb="7">
      <t>スウ</t>
    </rPh>
    <rPh sb="8" eb="10">
      <t>ジョウゲン</t>
    </rPh>
    <phoneticPr fontId="2"/>
  </si>
  <si>
    <t>上限はありません。</t>
    <rPh sb="0" eb="2">
      <t>ジョウゲン</t>
    </rPh>
    <phoneticPr fontId="2"/>
  </si>
  <si>
    <t>無床診療所化しても対象となるか</t>
    <rPh sb="0" eb="2">
      <t>ムショウ</t>
    </rPh>
    <rPh sb="2" eb="5">
      <t>シンリョウジョ</t>
    </rPh>
    <rPh sb="5" eb="6">
      <t>バ</t>
    </rPh>
    <rPh sb="9" eb="11">
      <t>タイショウ</t>
    </rPh>
    <phoneticPr fontId="2"/>
  </si>
  <si>
    <t>入院医療を継続していただくことを目的とした給付金であることから、無床診療所化した場合は支給の対象外となります。</t>
    <rPh sb="0" eb="4">
      <t>ニュウインイリョウ</t>
    </rPh>
    <rPh sb="5" eb="7">
      <t>ケイゾク</t>
    </rPh>
    <rPh sb="16" eb="18">
      <t>モクテキ</t>
    </rPh>
    <rPh sb="21" eb="24">
      <t>キュウフキン</t>
    </rPh>
    <rPh sb="32" eb="34">
      <t>ムショウ</t>
    </rPh>
    <rPh sb="34" eb="38">
      <t>シンリョウジョカ</t>
    </rPh>
    <rPh sb="40" eb="42">
      <t>バアイ</t>
    </rPh>
    <rPh sb="43" eb="45">
      <t>シキュウ</t>
    </rPh>
    <rPh sb="46" eb="49">
      <t>タイショウガイ</t>
    </rPh>
    <phoneticPr fontId="2"/>
  </si>
  <si>
    <t>赤字であることが交付要件なのか</t>
    <rPh sb="0" eb="2">
      <t>アカジ</t>
    </rPh>
    <rPh sb="8" eb="12">
      <t>コウフヨウケン</t>
    </rPh>
    <phoneticPr fontId="2"/>
  </si>
  <si>
    <t>交付要件とはされておりません。ただし、国の予算の範囲内で調整される場合に、影響する可能性があります。</t>
    <rPh sb="0" eb="4">
      <t>コウフヨウケン</t>
    </rPh>
    <rPh sb="19" eb="20">
      <t>クニ</t>
    </rPh>
    <rPh sb="21" eb="23">
      <t>ヨサン</t>
    </rPh>
    <rPh sb="24" eb="27">
      <t>ハンイナイ</t>
    </rPh>
    <rPh sb="28" eb="30">
      <t>チョウセイ</t>
    </rPh>
    <rPh sb="33" eb="35">
      <t>バアイ</t>
    </rPh>
    <rPh sb="37" eb="39">
      <t>エイキョウ</t>
    </rPh>
    <rPh sb="41" eb="44">
      <t>カノウセイ</t>
    </rPh>
    <phoneticPr fontId="2"/>
  </si>
  <si>
    <t>交付金はいつ支給されるのか</t>
    <rPh sb="0" eb="3">
      <t>コウフキン</t>
    </rPh>
    <rPh sb="6" eb="8">
      <t>シキュウ</t>
    </rPh>
    <phoneticPr fontId="2"/>
  </si>
  <si>
    <t>別添スケジュールのとおりです。厚労省からの交付決定後、準備が整った医療機関から順次交付を開始します。</t>
    <rPh sb="0" eb="2">
      <t>ベッテン</t>
    </rPh>
    <rPh sb="15" eb="18">
      <t>コウロウショウ</t>
    </rPh>
    <rPh sb="21" eb="26">
      <t>コウフケッテイゴ</t>
    </rPh>
    <rPh sb="27" eb="29">
      <t>ジュンビ</t>
    </rPh>
    <rPh sb="30" eb="31">
      <t>トトノ</t>
    </rPh>
    <rPh sb="33" eb="37">
      <t>イリョウキカン</t>
    </rPh>
    <rPh sb="39" eb="41">
      <t>ジュンジ</t>
    </rPh>
    <rPh sb="41" eb="43">
      <t>コウフ</t>
    </rPh>
    <rPh sb="44" eb="46">
      <t>カイシ</t>
    </rPh>
    <phoneticPr fontId="2"/>
  </si>
  <si>
    <r>
      <rPr>
        <b/>
        <sz val="11"/>
        <color rgb="FFFF0000"/>
        <rFont val="メイリオ"/>
        <family val="3"/>
        <charset val="128"/>
      </rPr>
      <t>R6.12.16現在</t>
    </r>
    <r>
      <rPr>
        <sz val="11"/>
        <color theme="1"/>
        <rFont val="メイリオ"/>
        <family val="3"/>
        <charset val="128"/>
      </rPr>
      <t>の許可病床数を記入ください</t>
    </r>
    <rPh sb="8" eb="10">
      <t>ゲンザイ</t>
    </rPh>
    <rPh sb="11" eb="16">
      <t>キョカビョウショウスウ</t>
    </rPh>
    <rPh sb="17" eb="19">
      <t>キニュウ</t>
    </rPh>
    <phoneticPr fontId="2"/>
  </si>
  <si>
    <r>
      <t>左記の削減病床のうち、</t>
    </r>
    <r>
      <rPr>
        <b/>
        <sz val="11"/>
        <color rgb="FFFF0000"/>
        <rFont val="メイリオ"/>
        <family val="3"/>
        <charset val="128"/>
      </rPr>
      <t>削減する時に</t>
    </r>
    <r>
      <rPr>
        <sz val="11"/>
        <color theme="1"/>
        <rFont val="メイリオ"/>
        <family val="3"/>
        <charset val="128"/>
      </rPr>
      <t>稼働している（していた）病床数（休床ではない病床数）を記入ください</t>
    </r>
    <rPh sb="0" eb="2">
      <t>サキ</t>
    </rPh>
    <rPh sb="3" eb="5">
      <t>サクゲン</t>
    </rPh>
    <rPh sb="5" eb="7">
      <t>ビョウショウ</t>
    </rPh>
    <rPh sb="11" eb="13">
      <t>サクゲン</t>
    </rPh>
    <rPh sb="15" eb="16">
      <t>トキ</t>
    </rPh>
    <rPh sb="17" eb="19">
      <t>カドウ</t>
    </rPh>
    <rPh sb="29" eb="32">
      <t>ビョウショウスウ</t>
    </rPh>
    <rPh sb="31" eb="32">
      <t>スウ</t>
    </rPh>
    <rPh sb="33" eb="35">
      <t>キュウショウ</t>
    </rPh>
    <rPh sb="39" eb="41">
      <t>ビョウショウ</t>
    </rPh>
    <rPh sb="41" eb="42">
      <t>スウ</t>
    </rPh>
    <rPh sb="44" eb="46">
      <t>キニュウ</t>
    </rPh>
    <phoneticPr fontId="2"/>
  </si>
  <si>
    <t>病院・有床診療所の別</t>
    <rPh sb="0" eb="2">
      <t>ビョウイン</t>
    </rPh>
    <rPh sb="3" eb="8">
      <t>ユウショウシンリョウジョ</t>
    </rPh>
    <rPh sb="9" eb="10">
      <t>ベツ</t>
    </rPh>
    <phoneticPr fontId="2"/>
  </si>
  <si>
    <t>病院</t>
    <rPh sb="0" eb="2">
      <t>ビョウイン</t>
    </rPh>
    <phoneticPr fontId="2"/>
  </si>
  <si>
    <t>山形県医療機関物価高騰対策支援事業</t>
    <rPh sb="0" eb="3">
      <t>ヤマガタケン</t>
    </rPh>
    <rPh sb="3" eb="7">
      <t>イリョウキカン</t>
    </rPh>
    <rPh sb="7" eb="9">
      <t>ブッカ</t>
    </rPh>
    <rPh sb="9" eb="17">
      <t>コウトウタイサクシエンジギョウ</t>
    </rPh>
    <phoneticPr fontId="2"/>
  </si>
  <si>
    <t>令和７年度他の補助金等での収入見込み額（千円）</t>
    <phoneticPr fontId="2"/>
  </si>
  <si>
    <t>合計</t>
    <rPh sb="0" eb="2">
      <t>ゴウケイ</t>
    </rPh>
    <phoneticPr fontId="2"/>
  </si>
  <si>
    <t>市町村独自の補助金</t>
    <rPh sb="0" eb="3">
      <t>シチョウソン</t>
    </rPh>
    <rPh sb="3" eb="5">
      <t>ドクジ</t>
    </rPh>
    <rPh sb="6" eb="9">
      <t>ホジョキン</t>
    </rPh>
    <phoneticPr fontId="2"/>
  </si>
  <si>
    <t>設問追加</t>
    <rPh sb="0" eb="4">
      <t>セツモンツイカ</t>
    </rPh>
    <phoneticPr fontId="2"/>
  </si>
  <si>
    <t>有床診療所</t>
    <rPh sb="0" eb="5">
      <t>ユウショウシンリョウジョ</t>
    </rPh>
    <phoneticPr fontId="2"/>
  </si>
  <si>
    <t>回答方法追加</t>
    <rPh sb="0" eb="4">
      <t>カイトウホウホウ</t>
    </rPh>
    <rPh sb="4" eb="6">
      <t>ツイカ</t>
    </rPh>
    <phoneticPr fontId="2"/>
  </si>
  <si>
    <t>R7.3.7版</t>
    <rPh sb="6" eb="7">
      <t>バン</t>
    </rPh>
    <phoneticPr fontId="2"/>
  </si>
  <si>
    <r>
      <t>病床数適正化支援事業 事業計画　様式　</t>
    </r>
    <r>
      <rPr>
        <b/>
        <sz val="26"/>
        <color rgb="FFFF0000"/>
        <rFont val="メイリオ"/>
        <family val="3"/>
        <charset val="128"/>
      </rPr>
      <t>R7.3.7版</t>
    </r>
    <rPh sb="11" eb="13">
      <t>ジギョウ</t>
    </rPh>
    <rPh sb="13" eb="15">
      <t>ケイカク</t>
    </rPh>
    <rPh sb="16" eb="18">
      <t>ヨウシキ</t>
    </rPh>
    <rPh sb="25" eb="26">
      <t>バン</t>
    </rPh>
    <phoneticPr fontId="2"/>
  </si>
  <si>
    <t>減少病床数について</t>
    <rPh sb="2" eb="5">
      <t>ビョウショウスウ</t>
    </rPh>
    <phoneticPr fontId="2"/>
  </si>
  <si>
    <r>
      <t xml:space="preserve">・削減予定日を回答例のように記入ください。
・2024/12/17～2025/9/30までの削減が交付対象です。
</t>
    </r>
    <r>
      <rPr>
        <b/>
        <sz val="11"/>
        <color theme="1"/>
        <rFont val="メイリオ"/>
        <family val="3"/>
        <charset val="128"/>
      </rPr>
      <t xml:space="preserve">
</t>
    </r>
    <r>
      <rPr>
        <b/>
        <sz val="11"/>
        <color rgb="FF008080"/>
        <rFont val="メイリオ"/>
        <family val="3"/>
        <charset val="128"/>
      </rPr>
      <t>３月７日追記</t>
    </r>
    <r>
      <rPr>
        <sz val="11"/>
        <color rgb="FF008080"/>
        <rFont val="メイリオ"/>
        <family val="3"/>
        <charset val="128"/>
      </rPr>
      <t xml:space="preserve">
</t>
    </r>
    <r>
      <rPr>
        <sz val="11"/>
        <color rgb="FFFF0000"/>
        <rFont val="メイリオ"/>
        <family val="3"/>
        <charset val="128"/>
      </rPr>
      <t xml:space="preserve">・回答時点の予定として具体的な日付でご回答ください。
</t>
    </r>
    <rPh sb="1" eb="3">
      <t>サクゲン</t>
    </rPh>
    <rPh sb="3" eb="6">
      <t>ヨテイビ</t>
    </rPh>
    <rPh sb="7" eb="9">
      <t>カイトウ</t>
    </rPh>
    <rPh sb="9" eb="10">
      <t>レイ</t>
    </rPh>
    <rPh sb="14" eb="16">
      <t>キニュウ</t>
    </rPh>
    <rPh sb="46" eb="48">
      <t>サクゲン</t>
    </rPh>
    <rPh sb="49" eb="51">
      <t>コウフ</t>
    </rPh>
    <rPh sb="51" eb="53">
      <t>タイショウ</t>
    </rPh>
    <rPh sb="59" eb="60">
      <t>ガツ</t>
    </rPh>
    <rPh sb="61" eb="62">
      <t>ニチ</t>
    </rPh>
    <rPh sb="62" eb="64">
      <t>ツイキ</t>
    </rPh>
    <rPh sb="66" eb="68">
      <t>カイトウ</t>
    </rPh>
    <rPh sb="68" eb="70">
      <t>ジテン</t>
    </rPh>
    <rPh sb="71" eb="73">
      <t>ヨテイ</t>
    </rPh>
    <rPh sb="76" eb="79">
      <t>グタイテキ</t>
    </rPh>
    <rPh sb="80" eb="82">
      <t>ヒヅケ</t>
    </rPh>
    <rPh sb="84" eb="86">
      <t>カイトウ</t>
    </rPh>
    <phoneticPr fontId="2"/>
  </si>
  <si>
    <t>削減後の病床数の状況</t>
    <rPh sb="4" eb="7">
      <t>ビョウショウスウ</t>
    </rPh>
    <rPh sb="8" eb="10">
      <t>ジョウキョウ</t>
    </rPh>
    <phoneticPr fontId="2"/>
  </si>
  <si>
    <t>自動入力のため記入不要です。</t>
    <phoneticPr fontId="2"/>
  </si>
  <si>
    <t>削減【前】の許可病床数</t>
    <phoneticPr fontId="2"/>
  </si>
  <si>
    <t>削減《後》の許可病床数</t>
    <phoneticPr fontId="2"/>
  </si>
  <si>
    <t>減少病床数のうち稼働病床数</t>
    <rPh sb="8" eb="10">
      <t>カドウ</t>
    </rPh>
    <rPh sb="10" eb="13">
      <t>ビョウショウスウ</t>
    </rPh>
    <phoneticPr fontId="2"/>
  </si>
  <si>
    <t>削減《後》の許可病床数
のうち稼働病床数</t>
    <rPh sb="15" eb="20">
      <t>カドウビョウショウスウ</t>
    </rPh>
    <phoneticPr fontId="2"/>
  </si>
  <si>
    <t>高度急性期</t>
    <rPh sb="0" eb="5">
      <t>コウドキュウセイキ</t>
    </rPh>
    <phoneticPr fontId="1"/>
  </si>
  <si>
    <t>高度急性期</t>
    <rPh sb="0" eb="5">
      <t>コウドキュウセイキ</t>
    </rPh>
    <phoneticPr fontId="2"/>
  </si>
  <si>
    <t>急性期</t>
    <rPh sb="0" eb="3">
      <t>キュウセイキ</t>
    </rPh>
    <phoneticPr fontId="1"/>
  </si>
  <si>
    <t>急性期</t>
    <rPh sb="0" eb="3">
      <t>キュウセイキ</t>
    </rPh>
    <phoneticPr fontId="2"/>
  </si>
  <si>
    <t>回復期</t>
    <rPh sb="0" eb="2">
      <t>カイフク</t>
    </rPh>
    <rPh sb="2" eb="3">
      <t>キ</t>
    </rPh>
    <phoneticPr fontId="1"/>
  </si>
  <si>
    <t>回復期</t>
    <rPh sb="0" eb="2">
      <t>カイフク</t>
    </rPh>
    <rPh sb="2" eb="3">
      <t>キ</t>
    </rPh>
    <phoneticPr fontId="2"/>
  </si>
  <si>
    <t>慢性期</t>
    <rPh sb="0" eb="3">
      <t>マンセイキ</t>
    </rPh>
    <phoneticPr fontId="1"/>
  </si>
  <si>
    <t>慢性期</t>
    <rPh sb="0" eb="3">
      <t>マンセイキ</t>
    </rPh>
    <phoneticPr fontId="2"/>
  </si>
  <si>
    <t>休棟中</t>
    <rPh sb="0" eb="1">
      <t>キュウ</t>
    </rPh>
    <rPh sb="1" eb="2">
      <t>トウ</t>
    </rPh>
    <rPh sb="2" eb="3">
      <t>チュウ</t>
    </rPh>
    <phoneticPr fontId="2"/>
  </si>
  <si>
    <t>3月７日追記
下方の吹き出しをご覧ください</t>
    <rPh sb="1" eb="2">
      <t>ガツ</t>
    </rPh>
    <rPh sb="3" eb="4">
      <t>ニチ</t>
    </rPh>
    <rPh sb="4" eb="6">
      <t>ツイキ</t>
    </rPh>
    <rPh sb="7" eb="9">
      <t>カホウ</t>
    </rPh>
    <rPh sb="10" eb="11">
      <t>フ</t>
    </rPh>
    <rPh sb="12" eb="13">
      <t>ダ</t>
    </rPh>
    <rPh sb="16" eb="17">
      <t>ラン</t>
    </rPh>
    <phoneticPr fontId="2"/>
  </si>
  <si>
    <t>・追加した設問や回答方法をピンクで色付けしてあります。</t>
    <rPh sb="1" eb="3">
      <t>ツイカ</t>
    </rPh>
    <rPh sb="5" eb="7">
      <t>セツモン</t>
    </rPh>
    <rPh sb="8" eb="12">
      <t>カイトウホウホウ</t>
    </rPh>
    <rPh sb="17" eb="19">
      <t>イロヅ</t>
    </rPh>
    <phoneticPr fontId="2"/>
  </si>
  <si>
    <t>チェック</t>
    <phoneticPr fontId="2"/>
  </si>
  <si>
    <t>減少《後》の許可病床数のうち
病床機能の別（精神病床は回答不要）</t>
    <rPh sb="0" eb="2">
      <t>ゲンショウ</t>
    </rPh>
    <rPh sb="3" eb="4">
      <t>アト</t>
    </rPh>
    <rPh sb="6" eb="8">
      <t>キョカ</t>
    </rPh>
    <rPh sb="8" eb="10">
      <t>ビョウショウ</t>
    </rPh>
    <rPh sb="10" eb="11">
      <t>スウ</t>
    </rPh>
    <rPh sb="15" eb="19">
      <t>ビョウショウキノウ</t>
    </rPh>
    <rPh sb="20" eb="21">
      <t>ベツ</t>
    </rPh>
    <rPh sb="22" eb="26">
      <t>セイシンビョウショウ</t>
    </rPh>
    <rPh sb="27" eb="29">
      <t>カイトウ</t>
    </rPh>
    <rPh sb="29" eb="31">
      <t>フヨウ</t>
    </rPh>
    <phoneticPr fontId="2"/>
  </si>
  <si>
    <t>○</t>
  </si>
  <si>
    <r>
      <t>休</t>
    </r>
    <r>
      <rPr>
        <b/>
        <sz val="11"/>
        <color theme="1"/>
        <rFont val="メイリオ"/>
        <family val="3"/>
        <charset val="128"/>
      </rPr>
      <t>棟</t>
    </r>
    <r>
      <rPr>
        <sz val="11"/>
        <color theme="1"/>
        <rFont val="メイリオ"/>
        <family val="3"/>
        <charset val="128"/>
      </rPr>
      <t>中</t>
    </r>
    <rPh sb="0" eb="1">
      <t>キュウ</t>
    </rPh>
    <rPh sb="1" eb="2">
      <t>トウ</t>
    </rPh>
    <rPh sb="2" eb="3">
      <t>チュウ</t>
    </rPh>
    <phoneticPr fontId="1"/>
  </si>
  <si>
    <r>
      <t>左記の削減後の許可病床数のうち、削減後も稼働させる（休床としない）病床数を記入ください。</t>
    </r>
    <r>
      <rPr>
        <b/>
        <u/>
        <sz val="11"/>
        <color theme="1"/>
        <rFont val="メイリオ"/>
        <family val="3"/>
        <charset val="128"/>
      </rPr>
      <t>病床単位で記入ください。</t>
    </r>
    <rPh sb="0" eb="2">
      <t>サキ</t>
    </rPh>
    <rPh sb="3" eb="6">
      <t>サクゲンゴ</t>
    </rPh>
    <rPh sb="7" eb="12">
      <t>キョカビョウショウスウ</t>
    </rPh>
    <rPh sb="16" eb="19">
      <t>サクゲンゴ</t>
    </rPh>
    <rPh sb="20" eb="22">
      <t>カドウ</t>
    </rPh>
    <rPh sb="26" eb="28">
      <t>キュウショウ</t>
    </rPh>
    <rPh sb="33" eb="36">
      <t>ビョウショウスウ</t>
    </rPh>
    <rPh sb="37" eb="39">
      <t>キニュウ</t>
    </rPh>
    <rPh sb="44" eb="46">
      <t>ビョウショウ</t>
    </rPh>
    <rPh sb="46" eb="48">
      <t>タンイ</t>
    </rPh>
    <rPh sb="49" eb="51">
      <t>キニュウ</t>
    </rPh>
    <phoneticPr fontId="2"/>
  </si>
  <si>
    <t>複数該当がある場合は、
特に注力するものが「◎」
それ以外が「○」</t>
    <rPh sb="0" eb="2">
      <t>フクスウ</t>
    </rPh>
    <rPh sb="2" eb="4">
      <t>ガイトウ</t>
    </rPh>
    <rPh sb="7" eb="9">
      <t>バアイ</t>
    </rPh>
    <rPh sb="12" eb="13">
      <t>トク</t>
    </rPh>
    <rPh sb="14" eb="16">
      <t>チュウリョク</t>
    </rPh>
    <rPh sb="27" eb="29">
      <t>イガイ</t>
    </rPh>
    <phoneticPr fontId="2"/>
  </si>
  <si>
    <t>医療機関ごとの具体的対応方針について（一般病床・療養病床）</t>
    <rPh sb="0" eb="4">
      <t>イリョウキカン</t>
    </rPh>
    <rPh sb="7" eb="10">
      <t>グタイテキ</t>
    </rPh>
    <rPh sb="10" eb="12">
      <t>タイオウ</t>
    </rPh>
    <rPh sb="12" eb="14">
      <t>ホウシン</t>
    </rPh>
    <rPh sb="19" eb="23">
      <t>イッパンビョウショウ</t>
    </rPh>
    <rPh sb="24" eb="28">
      <t>リョウヨウビョウショウ</t>
    </rPh>
    <phoneticPr fontId="44"/>
  </si>
  <si>
    <r>
      <t>（「地域医療構想の推進に関する意向調査」令和４年度、令和５年度</t>
    </r>
    <r>
      <rPr>
        <sz val="16"/>
        <color rgb="FFFF0000"/>
        <rFont val="游ゴシック"/>
        <family val="3"/>
        <charset val="128"/>
        <scheme val="minor"/>
      </rPr>
      <t>及び令和６年度</t>
    </r>
    <r>
      <rPr>
        <sz val="16"/>
        <rFont val="游ゴシック"/>
        <family val="3"/>
        <charset val="128"/>
        <scheme val="minor"/>
      </rPr>
      <t>調査結果より）</t>
    </r>
    <rPh sb="2" eb="8">
      <t>チイキイリョウコウソウ</t>
    </rPh>
    <rPh sb="9" eb="11">
      <t>スイシン</t>
    </rPh>
    <rPh sb="12" eb="13">
      <t>カン</t>
    </rPh>
    <rPh sb="15" eb="17">
      <t>イコウ</t>
    </rPh>
    <rPh sb="17" eb="19">
      <t>チョウサ</t>
    </rPh>
    <rPh sb="20" eb="22">
      <t>レイワ</t>
    </rPh>
    <rPh sb="23" eb="25">
      <t>ネンド</t>
    </rPh>
    <rPh sb="26" eb="28">
      <t>レイワ</t>
    </rPh>
    <rPh sb="29" eb="31">
      <t>ネンド</t>
    </rPh>
    <rPh sb="31" eb="32">
      <t>オヨ</t>
    </rPh>
    <rPh sb="33" eb="35">
      <t>レイワ</t>
    </rPh>
    <rPh sb="36" eb="38">
      <t>ネンド</t>
    </rPh>
    <rPh sb="38" eb="40">
      <t>チョウサ</t>
    </rPh>
    <rPh sb="40" eb="42">
      <t>ケッカ</t>
    </rPh>
    <phoneticPr fontId="44"/>
  </si>
  <si>
    <t>整理
番号</t>
    <rPh sb="0" eb="2">
      <t>セイリ</t>
    </rPh>
    <rPh sb="3" eb="5">
      <t>バンゴウ</t>
    </rPh>
    <phoneticPr fontId="44"/>
  </si>
  <si>
    <t>地域
（構想
区域）</t>
    <rPh sb="0" eb="2">
      <t>チイキ</t>
    </rPh>
    <rPh sb="4" eb="6">
      <t>コウソウ</t>
    </rPh>
    <rPh sb="7" eb="9">
      <t>クイキ</t>
    </rPh>
    <phoneticPr fontId="44"/>
  </si>
  <si>
    <t>病診
区分</t>
    <rPh sb="0" eb="2">
      <t>ビョウシン</t>
    </rPh>
    <rPh sb="3" eb="5">
      <t>クブン</t>
    </rPh>
    <phoneticPr fontId="44"/>
  </si>
  <si>
    <t>公立病院経営強化プラン策定対象</t>
    <rPh sb="0" eb="2">
      <t>コウリツ</t>
    </rPh>
    <rPh sb="2" eb="4">
      <t>ビョウイン</t>
    </rPh>
    <rPh sb="4" eb="8">
      <t>ケイエイキョウカ</t>
    </rPh>
    <rPh sb="11" eb="13">
      <t>サクテイ</t>
    </rPh>
    <rPh sb="13" eb="15">
      <t>タイショウ</t>
    </rPh>
    <phoneticPr fontId="44"/>
  </si>
  <si>
    <t>医療機関名</t>
    <rPh sb="0" eb="4">
      <t>イリョウキカン</t>
    </rPh>
    <rPh sb="4" eb="5">
      <t>メイ</t>
    </rPh>
    <phoneticPr fontId="44"/>
  </si>
  <si>
    <t>現状</t>
    <rPh sb="0" eb="2">
      <t>ゲンジョウ</t>
    </rPh>
    <phoneticPr fontId="44"/>
  </si>
  <si>
    <t>具体的対応方針</t>
    <rPh sb="0" eb="3">
      <t>グタイテキ</t>
    </rPh>
    <rPh sb="3" eb="5">
      <t>タイオウ</t>
    </rPh>
    <rPh sb="5" eb="7">
      <t>ホウシン</t>
    </rPh>
    <phoneticPr fontId="44"/>
  </si>
  <si>
    <t>実施状況</t>
    <rPh sb="0" eb="4">
      <t>ジッシジョウキョウ</t>
    </rPh>
    <phoneticPr fontId="2"/>
  </si>
  <si>
    <r>
      <t>令和</t>
    </r>
    <r>
      <rPr>
        <sz val="11"/>
        <color rgb="FFFF0000"/>
        <rFont val="游ゴシック"/>
        <family val="3"/>
        <charset val="128"/>
        <scheme val="minor"/>
      </rPr>
      <t>６</t>
    </r>
    <r>
      <rPr>
        <sz val="11"/>
        <rFont val="游ゴシック"/>
        <family val="3"/>
        <charset val="128"/>
        <scheme val="minor"/>
      </rPr>
      <t>年（</t>
    </r>
    <r>
      <rPr>
        <sz val="11"/>
        <color rgb="FFFF0000"/>
        <rFont val="游ゴシック"/>
        <family val="3"/>
        <charset val="128"/>
        <scheme val="minor"/>
      </rPr>
      <t>2024</t>
    </r>
    <r>
      <rPr>
        <sz val="11"/>
        <rFont val="游ゴシック"/>
        <family val="3"/>
        <charset val="128"/>
        <scheme val="minor"/>
      </rPr>
      <t>年）の機能別の病床数</t>
    </r>
    <rPh sb="12" eb="14">
      <t>キノウ</t>
    </rPh>
    <rPh sb="14" eb="15">
      <t>ベツ</t>
    </rPh>
    <rPh sb="16" eb="19">
      <t>ビョウショウスウ</t>
    </rPh>
    <phoneticPr fontId="44"/>
  </si>
  <si>
    <t>令和７年（2025年）の機能別の病床数</t>
    <rPh sb="12" eb="14">
      <t>キノウ</t>
    </rPh>
    <rPh sb="14" eb="15">
      <t>ベツ</t>
    </rPh>
    <rPh sb="16" eb="19">
      <t>ビョウショウスウ</t>
    </rPh>
    <phoneticPr fontId="44"/>
  </si>
  <si>
    <t>令和９年（2027年）の機能別の病床数</t>
    <rPh sb="12" eb="14">
      <t>キノウ</t>
    </rPh>
    <rPh sb="14" eb="15">
      <t>ベツ</t>
    </rPh>
    <rPh sb="16" eb="19">
      <t>ビョウショウスウ</t>
    </rPh>
    <phoneticPr fontId="44"/>
  </si>
  <si>
    <t>将来（令和９年）を見据えた地域において自院が担うべき役割</t>
    <rPh sb="0" eb="2">
      <t>ショウライ</t>
    </rPh>
    <rPh sb="3" eb="5">
      <t>レイワ</t>
    </rPh>
    <rPh sb="6" eb="7">
      <t>ネン</t>
    </rPh>
    <rPh sb="9" eb="11">
      <t>ミス</t>
    </rPh>
    <rPh sb="13" eb="15">
      <t>チイキ</t>
    </rPh>
    <rPh sb="19" eb="20">
      <t>ジ</t>
    </rPh>
    <rPh sb="20" eb="21">
      <t>イン</t>
    </rPh>
    <rPh sb="22" eb="23">
      <t>ニナ</t>
    </rPh>
    <rPh sb="26" eb="28">
      <t>ヤクワリ</t>
    </rPh>
    <phoneticPr fontId="44"/>
  </si>
  <si>
    <t>将来（令和９年に）自院が持つべき診療機能</t>
    <rPh sb="0" eb="2">
      <t>ショウライ</t>
    </rPh>
    <phoneticPr fontId="44"/>
  </si>
  <si>
    <t>処理状況入力欄（1）</t>
    <rPh sb="0" eb="4">
      <t>ショリジョウキョウ</t>
    </rPh>
    <rPh sb="4" eb="7">
      <t>ニュウリョクラン</t>
    </rPh>
    <phoneticPr fontId="2"/>
  </si>
  <si>
    <t>問３（１）変更あり</t>
    <rPh sb="0" eb="1">
      <t>トイ</t>
    </rPh>
    <rPh sb="5" eb="7">
      <t>ヘンコウ</t>
    </rPh>
    <phoneticPr fontId="2"/>
  </si>
  <si>
    <t>問３（２）異なる　</t>
    <rPh sb="0" eb="1">
      <t>トイ</t>
    </rPh>
    <rPh sb="5" eb="6">
      <t>コト</t>
    </rPh>
    <phoneticPr fontId="2"/>
  </si>
  <si>
    <t>休棟</t>
  </si>
  <si>
    <t>廃止又は介護施設等へ移行</t>
    <rPh sb="0" eb="2">
      <t>ハイシ</t>
    </rPh>
    <rPh sb="2" eb="3">
      <t>マタ</t>
    </rPh>
    <rPh sb="4" eb="6">
      <t>カイゴ</t>
    </rPh>
    <rPh sb="6" eb="8">
      <t>シセツ</t>
    </rPh>
    <rPh sb="8" eb="9">
      <t>トウ</t>
    </rPh>
    <rPh sb="10" eb="12">
      <t>イコウ</t>
    </rPh>
    <phoneticPr fontId="2"/>
  </si>
  <si>
    <t>総病床数（合計から廃止・介護医療院への移行を除く）</t>
    <rPh sb="0" eb="4">
      <t>ソウビョウショウスウ</t>
    </rPh>
    <rPh sb="5" eb="7">
      <t>ゴウケイ</t>
    </rPh>
    <rPh sb="9" eb="11">
      <t>ハイシ</t>
    </rPh>
    <rPh sb="12" eb="17">
      <t>カイゴイリョウイン</t>
    </rPh>
    <rPh sb="19" eb="21">
      <t>イコウ</t>
    </rPh>
    <rPh sb="22" eb="23">
      <t>ノゾ</t>
    </rPh>
    <phoneticPr fontId="44"/>
  </si>
  <si>
    <t>①重症救急、高度・専門手術等</t>
    <rPh sb="11" eb="13">
      <t>シュジュツ</t>
    </rPh>
    <rPh sb="13" eb="14">
      <t>トウ</t>
    </rPh>
    <phoneticPr fontId="44"/>
  </si>
  <si>
    <t>②軽症等救急、在宅後方支援等</t>
    <rPh sb="13" eb="14">
      <t>トウ</t>
    </rPh>
    <phoneticPr fontId="44"/>
  </si>
  <si>
    <t>③急性期経過後のリハビリ等</t>
    <rPh sb="1" eb="4">
      <t>キュウセイキ</t>
    </rPh>
    <rPh sb="4" eb="6">
      <t>ケイカ</t>
    </rPh>
    <rPh sb="6" eb="7">
      <t>ゴ</t>
    </rPh>
    <rPh sb="12" eb="13">
      <t>トウ</t>
    </rPh>
    <phoneticPr fontId="44"/>
  </si>
  <si>
    <t>④長期療養（重度障害）等</t>
    <rPh sb="6" eb="8">
      <t>ジュウド</t>
    </rPh>
    <rPh sb="8" eb="10">
      <t>ショウガイ</t>
    </rPh>
    <rPh sb="11" eb="12">
      <t>トウ</t>
    </rPh>
    <phoneticPr fontId="44"/>
  </si>
  <si>
    <t>⑤特定の診療に特化　等</t>
    <rPh sb="10" eb="11">
      <t>トウ</t>
    </rPh>
    <phoneticPr fontId="44"/>
  </si>
  <si>
    <t>⑥かかりつけ医、在宅医療等</t>
    <rPh sb="12" eb="13">
      <t>トウ</t>
    </rPh>
    <phoneticPr fontId="44"/>
  </si>
  <si>
    <t>補足事項</t>
    <rPh sb="0" eb="2">
      <t>ホソク</t>
    </rPh>
    <rPh sb="2" eb="4">
      <t>ジコウ</t>
    </rPh>
    <phoneticPr fontId="44"/>
  </si>
  <si>
    <t>がん（治療）</t>
    <rPh sb="3" eb="5">
      <t>チリョウ</t>
    </rPh>
    <phoneticPr fontId="2"/>
  </si>
  <si>
    <t>がん（療養支援）</t>
    <rPh sb="3" eb="5">
      <t>リョウヨウ</t>
    </rPh>
    <rPh sb="5" eb="7">
      <t>シエン</t>
    </rPh>
    <phoneticPr fontId="2"/>
  </si>
  <si>
    <t>脳卒中（急性期）</t>
    <rPh sb="0" eb="3">
      <t>ノウソッチュウ</t>
    </rPh>
    <rPh sb="4" eb="7">
      <t>キュウセイキ</t>
    </rPh>
    <phoneticPr fontId="2"/>
  </si>
  <si>
    <t>脳卒中（回復期、維持期）</t>
    <rPh sb="0" eb="3">
      <t>ノウソッチュウ</t>
    </rPh>
    <rPh sb="4" eb="6">
      <t>カイフク</t>
    </rPh>
    <rPh sb="6" eb="7">
      <t>キ</t>
    </rPh>
    <rPh sb="8" eb="10">
      <t>イジ</t>
    </rPh>
    <rPh sb="10" eb="11">
      <t>キ</t>
    </rPh>
    <phoneticPr fontId="2"/>
  </si>
  <si>
    <t>心血管疾患（急性期）</t>
    <rPh sb="0" eb="1">
      <t>ココロ</t>
    </rPh>
    <rPh sb="1" eb="3">
      <t>ケッカン</t>
    </rPh>
    <rPh sb="3" eb="5">
      <t>シッカン</t>
    </rPh>
    <rPh sb="6" eb="9">
      <t>キュウセイキ</t>
    </rPh>
    <phoneticPr fontId="2"/>
  </si>
  <si>
    <t>心血管疾患（回復期、予防）</t>
    <rPh sb="0" eb="1">
      <t>ココロ</t>
    </rPh>
    <rPh sb="1" eb="3">
      <t>ケッカン</t>
    </rPh>
    <rPh sb="3" eb="5">
      <t>シッカン</t>
    </rPh>
    <rPh sb="6" eb="9">
      <t>カイフクキ</t>
    </rPh>
    <rPh sb="10" eb="12">
      <t>ヨボウ</t>
    </rPh>
    <phoneticPr fontId="2"/>
  </si>
  <si>
    <t>糖尿病</t>
    <rPh sb="0" eb="3">
      <t>トウニョウビョウ</t>
    </rPh>
    <phoneticPr fontId="2"/>
  </si>
  <si>
    <t xml:space="preserve">精神疾患 </t>
    <rPh sb="0" eb="2">
      <t>セイシン</t>
    </rPh>
    <rPh sb="2" eb="4">
      <t>シッカン</t>
    </rPh>
    <phoneticPr fontId="2"/>
  </si>
  <si>
    <t>小児医療</t>
    <rPh sb="0" eb="2">
      <t>ショウニ</t>
    </rPh>
    <rPh sb="2" eb="4">
      <t>イリョウ</t>
    </rPh>
    <phoneticPr fontId="2"/>
  </si>
  <si>
    <t>周産期医療</t>
    <rPh sb="0" eb="3">
      <t>シュウサンキ</t>
    </rPh>
    <rPh sb="3" eb="5">
      <t>イリョウ</t>
    </rPh>
    <phoneticPr fontId="2"/>
  </si>
  <si>
    <t>救急医療</t>
    <rPh sb="0" eb="2">
      <t>キュウキュウ</t>
    </rPh>
    <rPh sb="2" eb="4">
      <t>イリョウ</t>
    </rPh>
    <phoneticPr fontId="2"/>
  </si>
  <si>
    <t>災害時における医療</t>
    <rPh sb="0" eb="2">
      <t>サイガイ</t>
    </rPh>
    <rPh sb="2" eb="3">
      <t>ジ</t>
    </rPh>
    <rPh sb="7" eb="9">
      <t>イリョウ</t>
    </rPh>
    <phoneticPr fontId="2"/>
  </si>
  <si>
    <t>へき地医療</t>
    <rPh sb="2" eb="3">
      <t>チ</t>
    </rPh>
    <rPh sb="3" eb="5">
      <t>イリョウ</t>
    </rPh>
    <phoneticPr fontId="2"/>
  </si>
  <si>
    <t>感染症（新興感染症対応）</t>
    <rPh sb="0" eb="3">
      <t>カンセンショウ</t>
    </rPh>
    <rPh sb="4" eb="6">
      <t>シンコウ</t>
    </rPh>
    <rPh sb="6" eb="9">
      <t>カンセンショウ</t>
    </rPh>
    <rPh sb="9" eb="11">
      <t>タイオウ</t>
    </rPh>
    <phoneticPr fontId="44"/>
  </si>
  <si>
    <t>在宅医療</t>
    <rPh sb="0" eb="2">
      <t>ザイタク</t>
    </rPh>
    <rPh sb="2" eb="4">
      <t>イリョウ</t>
    </rPh>
    <phoneticPr fontId="2"/>
  </si>
  <si>
    <t>その他</t>
  </si>
  <si>
    <t>具体的な内容</t>
    <rPh sb="0" eb="3">
      <t>グタイテキ</t>
    </rPh>
    <rPh sb="4" eb="6">
      <t>ナイヨウ</t>
    </rPh>
    <phoneticPr fontId="44"/>
  </si>
  <si>
    <t>現状とR7年度の病床機能別病床数が一致</t>
    <rPh sb="0" eb="2">
      <t>ゲンジョウ</t>
    </rPh>
    <rPh sb="5" eb="7">
      <t>ネンド</t>
    </rPh>
    <rPh sb="8" eb="16">
      <t>ビョウショウキノウベツビョウショウスウ</t>
    </rPh>
    <rPh sb="17" eb="19">
      <t>イッチ</t>
    </rPh>
    <phoneticPr fontId="2"/>
  </si>
  <si>
    <t>現状とR9年度の病床機能別病床数が一致</t>
    <rPh sb="0" eb="2">
      <t>ゲンジョウ</t>
    </rPh>
    <rPh sb="5" eb="7">
      <t>ネンド</t>
    </rPh>
    <rPh sb="8" eb="16">
      <t>ビョウショウキノウベツビョウショウスウ</t>
    </rPh>
    <rPh sb="17" eb="19">
      <t>イッチ</t>
    </rPh>
    <phoneticPr fontId="2"/>
  </si>
  <si>
    <t>村山地域</t>
  </si>
  <si>
    <t>病院</t>
    <rPh sb="0" eb="2">
      <t>ビョウイン</t>
    </rPh>
    <phoneticPr fontId="44"/>
  </si>
  <si>
    <t>医療法人徳洲会山形徳洲会病院</t>
  </si>
  <si>
    <t>◎</t>
  </si>
  <si>
    <t>二次救急の受入継続と腎疾患や透析の長期療養が必要な患者に対する受入を拡大する。
運動機能や脳血管疾患の患者に対するリハビリテーションを強化する。</t>
  </si>
  <si>
    <t>〇</t>
  </si>
  <si>
    <t>医療法人篠田好生会　篠田総合病院</t>
  </si>
  <si>
    <t>急性期・回復期・療養・在宅までのシームレスな医療の提供を行うと伴に回復期リハビリテーションの機能を充実しつつ地域の急性期病院から脳疾患、頚部骨折、心疾患、廃用等のリハビリテーション患者の受け入れを担う。</t>
  </si>
  <si>
    <t>山形大学医学部附属病院</t>
  </si>
  <si>
    <t>公立学校共済組合東北中央病院</t>
  </si>
  <si>
    <t>⑤については、整形外科（脊椎脊髄外科分野）の診療</t>
  </si>
  <si>
    <t>整形外科（脊椎脊髄外科分野）</t>
  </si>
  <si>
    <t>井出眼科病院</t>
  </si>
  <si>
    <t>眼科疾患の中でも手術でしか治療できない高度な医療の提供を行っており、入院が必須である。</t>
  </si>
  <si>
    <t>法人として最上地方に新庄井出眼科を有し、最上地方のへき地を含めた眼科医療を支えている。</t>
    <rPh sb="12" eb="14">
      <t>イデ</t>
    </rPh>
    <phoneticPr fontId="2"/>
  </si>
  <si>
    <t>医療法人社団小白川至誠堂病院</t>
  </si>
  <si>
    <t>山形市立病院済生館</t>
  </si>
  <si>
    <t>〇</t>
    <phoneticPr fontId="2"/>
  </si>
  <si>
    <t>医療法人横山厚生会　横山病院</t>
  </si>
  <si>
    <t>産婦人科単科の病院として、妊婦健診から分娩、産褥までを継続してみていく。分娩に関しては、ハイリスク妊娠・分娩は総合病院と連携を図り、育児等に関しては地域の保健師と連携していく</t>
  </si>
  <si>
    <t>病院</t>
  </si>
  <si>
    <t>済生会山形済生病院</t>
  </si>
  <si>
    <t>⑤は整形外科（人工関節）、周産期医療を念頭にしたものです。</t>
  </si>
  <si>
    <t>整形外科（人工関節）、周産期医療</t>
  </si>
  <si>
    <t>社会医療法人松柏会至誠堂総合病院</t>
    <rPh sb="0" eb="2">
      <t>シャカイ</t>
    </rPh>
    <phoneticPr fontId="44"/>
  </si>
  <si>
    <t>・病院の新築移転事業とも相まって、病棟再編事業に取り組み、回復期機能の強化を行う。
・在宅患者の後方機能とともに、病院における在宅機能の強化を計画している。</t>
    <rPh sb="1" eb="3">
      <t>ビョウイン</t>
    </rPh>
    <rPh sb="4" eb="10">
      <t>シンチクイテンジギョウ</t>
    </rPh>
    <rPh sb="12" eb="13">
      <t>アイ</t>
    </rPh>
    <rPh sb="17" eb="19">
      <t>ビョウトウ</t>
    </rPh>
    <rPh sb="19" eb="23">
      <t>サイヘンジギョウ</t>
    </rPh>
    <rPh sb="24" eb="25">
      <t>ト</t>
    </rPh>
    <rPh sb="26" eb="27">
      <t>ク</t>
    </rPh>
    <rPh sb="29" eb="32">
      <t>カイフクキ</t>
    </rPh>
    <rPh sb="32" eb="34">
      <t>キノウ</t>
    </rPh>
    <rPh sb="35" eb="37">
      <t>キョウカ</t>
    </rPh>
    <rPh sb="38" eb="39">
      <t>オコナ</t>
    </rPh>
    <rPh sb="43" eb="47">
      <t>ザイタクカンジャ</t>
    </rPh>
    <rPh sb="48" eb="52">
      <t>コウホウキノウ</t>
    </rPh>
    <rPh sb="57" eb="59">
      <t>ビョウイン</t>
    </rPh>
    <rPh sb="63" eb="65">
      <t>ザイタク</t>
    </rPh>
    <rPh sb="65" eb="67">
      <t>キノウ</t>
    </rPh>
    <rPh sb="68" eb="70">
      <t>キョウカ</t>
    </rPh>
    <rPh sb="71" eb="73">
      <t>ケイカク</t>
    </rPh>
    <phoneticPr fontId="44"/>
  </si>
  <si>
    <t>◎</t>
    <phoneticPr fontId="44"/>
  </si>
  <si>
    <t>矢吹病院</t>
  </si>
  <si>
    <t>独立行政法人国立病院機構山形病院</t>
    <phoneticPr fontId="2"/>
  </si>
  <si>
    <t>県内の他病院にはない専門的な医療を展開しており、神経難病にあっては山形県より難病診療分野別拠点病院の指定を受け、村山医療圏のみならず県内から広く患者を受入れ診断から慢性期医療までを一貫して行っている。
また、てんかんセンターは東北各地から紹介を受け薬物治療等専門的な医療を行っている。
さらに重症心身障がい児（者）に対しては、米沢病院、山形県立こども医療療育センターと医療・療育の連携を図っている。
その他、山形県からの委託事業である高次脳機能障がい者支援センターでは障がい者の社会復帰の支援を行い、認知症疾患医療センターでは、認知症に関する相談事業（患者、家族、地域包括支援センター、かかりつけ医含む）、専門的な診断、急性期への対応は地域医療機関と連携し対応している。</t>
  </si>
  <si>
    <t>山形県立中央病院</t>
  </si>
  <si>
    <t xml:space="preserve">３次救急医療に対応する救命救急センターを設置している。ドクターヘリ基地病院である。
母体・胎児・新生児の集中治療管理を行う総合周産期母子医療センターを設置している。
都道府県がん診療連携拠点病院の指定を受けている。
</t>
  </si>
  <si>
    <t>○</t>
    <phoneticPr fontId="44"/>
  </si>
  <si>
    <t>寒河江市立病院</t>
  </si>
  <si>
    <t>適時、回復期病床を拡大している現状であり、退院後のフォローや今後の医療ニーズに合わせた在宅医療の提供と支援を進めていく。</t>
  </si>
  <si>
    <t>高齢者の骨折等と機能回復のためのリハビリテーション</t>
  </si>
  <si>
    <t>社会医療法人みゆき会 みゆき会病院</t>
  </si>
  <si>
    <t>地域医療を包括的にカバーすると共に、脊椎外科およびスポーツ整形外科のハイボリュームセンターとして機能する。</t>
  </si>
  <si>
    <t>山形県立こども医療療育センター</t>
  </si>
  <si>
    <t>・小児整形、発達障がいへの対応
・療育、障がい児、発達促進を目的としたリハビリテーション
・医療的ケア児への診療及び支援</t>
  </si>
  <si>
    <t>・手術後の小児への集中リハビリテーション
・医療的ケア児の短期入所事業
・重度障がい児を対象とした歯科診療</t>
  </si>
  <si>
    <t>医療法人社団丹心会　吉岡病院</t>
  </si>
  <si>
    <t>現在通り、救急告示病院の役割に沿って運営していく</t>
  </si>
  <si>
    <t>入院設備の充実</t>
  </si>
  <si>
    <t>天童市民病院</t>
  </si>
  <si>
    <t>高度急性期又は急性期の基幹病院の後方支援病院として、地域包括ケアの推進に寄与する。</t>
  </si>
  <si>
    <t>医療法人篠田好生会　天童温泉篠田病院</t>
  </si>
  <si>
    <t>天童市として初の介護保険施設である介護医療院を開設し（病院併設型）、医療・介護サービスの提供が可能</t>
    <rPh sb="0" eb="3">
      <t>テンドウシ</t>
    </rPh>
    <rPh sb="6" eb="7">
      <t>ハツ</t>
    </rPh>
    <rPh sb="8" eb="12">
      <t>カイゴホケン</t>
    </rPh>
    <rPh sb="12" eb="14">
      <t>シセツ</t>
    </rPh>
    <rPh sb="17" eb="22">
      <t>カイゴイリョウイン</t>
    </rPh>
    <rPh sb="23" eb="25">
      <t>カイセツ</t>
    </rPh>
    <rPh sb="27" eb="29">
      <t>ビョウイン</t>
    </rPh>
    <rPh sb="29" eb="32">
      <t>ヘイセツガタ</t>
    </rPh>
    <rPh sb="44" eb="46">
      <t>テイキョウ</t>
    </rPh>
    <rPh sb="47" eb="49">
      <t>カノウ</t>
    </rPh>
    <phoneticPr fontId="2"/>
  </si>
  <si>
    <t>医療法人財団明理会山形ロイヤル病院</t>
    <phoneticPr fontId="44"/>
  </si>
  <si>
    <t>当院は療養病棟入院基本料Ⅰを算定しており、長期療養の必要な重症患者の受入を行っているとともに、急性期経過後のリハビリテーションを積極的に提供するためのセラピストの人員体制を強化し、R4.10.1現在73名在籍。在宅復帰にも注力し、昨年度120名の在宅復帰実績あり、（自宅、特養、居住系施設）在宅復帰機能強化加算を算定している。</t>
  </si>
  <si>
    <t>北村山公立病院</t>
  </si>
  <si>
    <t>北村山地域唯一の急性期病院、救急告示病院としての役割を果たすとともに、回復期医療も担っていく</t>
  </si>
  <si>
    <t>医療法人敬愛会　尾花沢病院</t>
  </si>
  <si>
    <t>がん末期や高齢者のうつ病や難治性疾患等への対応として現在の病床数は必要不可欠と考える</t>
  </si>
  <si>
    <t>山形県立河北病院</t>
  </si>
  <si>
    <t>高度急性期病院や医療機関、介護・福祉施設や近隣地域の医師会との連携強化、総合診療機能も取り入れた救急医療から在宅医療までの連携を進めていく。</t>
    <phoneticPr fontId="2"/>
  </si>
  <si>
    <t>専門医不在（脳・循内・小児）のため診療機能が制限される</t>
    <rPh sb="0" eb="5">
      <t>センモンイフザイ</t>
    </rPh>
    <rPh sb="6" eb="7">
      <t>ノウ</t>
    </rPh>
    <rPh sb="8" eb="10">
      <t>ジュンナイ</t>
    </rPh>
    <rPh sb="11" eb="13">
      <t>ショウニ</t>
    </rPh>
    <rPh sb="17" eb="19">
      <t>シンリョウ</t>
    </rPh>
    <rPh sb="19" eb="21">
      <t>キノウ</t>
    </rPh>
    <rPh sb="22" eb="24">
      <t>セイゲン</t>
    </rPh>
    <phoneticPr fontId="44"/>
  </si>
  <si>
    <t>西川町立病院</t>
  </si>
  <si>
    <t>町唯一の医療機関としての機能を担う役割がある。</t>
    <phoneticPr fontId="44"/>
  </si>
  <si>
    <t>朝日町立病院</t>
  </si>
  <si>
    <t>診療所</t>
    <rPh sb="0" eb="3">
      <t>シンリョウジョ</t>
    </rPh>
    <phoneticPr fontId="44"/>
  </si>
  <si>
    <t>佐藤眼科医院</t>
  </si>
  <si>
    <t>眼科診療に特化した機能</t>
  </si>
  <si>
    <t>現行と変わらず</t>
  </si>
  <si>
    <t>医療法人社団三圭会川越医院</t>
    <phoneticPr fontId="2"/>
  </si>
  <si>
    <t>生殖医療に特化した治療</t>
  </si>
  <si>
    <t>つげ医院</t>
  </si>
  <si>
    <t>肛門疾患に対する手術及び術後治療</t>
  </si>
  <si>
    <t>消化器及び肛門疾患治療</t>
  </si>
  <si>
    <t>診療所</t>
  </si>
  <si>
    <t>長岡医院</t>
  </si>
  <si>
    <t>山田菊地医院</t>
  </si>
  <si>
    <t>各科領域で手を尽くし切り、ターミナルに向かう。高齢者を主に看取り。</t>
  </si>
  <si>
    <t>老衰等の在宅</t>
  </si>
  <si>
    <t>土屋眼科医院</t>
  </si>
  <si>
    <t>眼の手術後の入院など</t>
  </si>
  <si>
    <t>医療法人社団羽根田産婦人科クリニック</t>
  </si>
  <si>
    <t>産婦人科　妊婦健診　分娩　産後管理</t>
  </si>
  <si>
    <t>国井クリニック</t>
  </si>
  <si>
    <t>婦人科がんの発見</t>
    <phoneticPr fontId="2"/>
  </si>
  <si>
    <t>高野せきね外科・眼科クリニック</t>
    <phoneticPr fontId="2"/>
  </si>
  <si>
    <t>白内障手術にて日帰り入院を基本にしています。</t>
  </si>
  <si>
    <t>眼科疾患</t>
  </si>
  <si>
    <t>医療法人長清会　長岡医院</t>
    <phoneticPr fontId="2"/>
  </si>
  <si>
    <t>透析医療</t>
  </si>
  <si>
    <t>佐藤眼科クリニック</t>
    <phoneticPr fontId="2"/>
  </si>
  <si>
    <t>白内障手術、眼科一般診療</t>
  </si>
  <si>
    <t>眼科診療</t>
  </si>
  <si>
    <t>さとうウィメンズクリニック</t>
  </si>
  <si>
    <t>大竹内科呼吸器科医院</t>
  </si>
  <si>
    <t>睡眠時無呼吸症候群の精密検査を行う数少ない医療機関の１つである。</t>
  </si>
  <si>
    <t>睡眠時無呼吸症候群の精密検査と治療</t>
  </si>
  <si>
    <t>医療法人さくら会菅クリニック</t>
  </si>
  <si>
    <t>後藤眼科医院</t>
  </si>
  <si>
    <t>医療法人社団伍光会北村山在宅診療所</t>
    <phoneticPr fontId="2"/>
  </si>
  <si>
    <t>尾花沢市中央診療所</t>
  </si>
  <si>
    <t>すみや眼科クリニック</t>
  </si>
  <si>
    <t>眼科手術</t>
  </si>
  <si>
    <t>白田医院</t>
  </si>
  <si>
    <t>吾妻クリニック</t>
  </si>
  <si>
    <t>令和6年度中に急性期病床19床→10床</t>
    <rPh sb="0" eb="2">
      <t>レイワ</t>
    </rPh>
    <rPh sb="3" eb="6">
      <t>ネンドチュウ</t>
    </rPh>
    <rPh sb="7" eb="12">
      <t>キュウセイキビョウショウ</t>
    </rPh>
    <rPh sb="14" eb="19">
      <t>ショウヤジルシ10ショウ</t>
    </rPh>
    <phoneticPr fontId="2"/>
  </si>
  <si>
    <t>山形眼科歯科</t>
    <phoneticPr fontId="2"/>
  </si>
  <si>
    <t>眼科の周術期管理</t>
  </si>
  <si>
    <t>眼科の周術期管理等</t>
  </si>
  <si>
    <t>意向調査合計（A)</t>
    <rPh sb="0" eb="4">
      <t>イコウチョウサ</t>
    </rPh>
    <rPh sb="4" eb="6">
      <t>ゴウケイ</t>
    </rPh>
    <phoneticPr fontId="44"/>
  </si>
  <si>
    <t>必要病床数（B）</t>
    <rPh sb="0" eb="5">
      <t>ヒツヨウビョウショウスウ</t>
    </rPh>
    <phoneticPr fontId="44"/>
  </si>
  <si>
    <t>地域の実施率（実施済機関÷地域の医療機関数）</t>
    <rPh sb="0" eb="2">
      <t>チイキ</t>
    </rPh>
    <rPh sb="3" eb="6">
      <t>ジッシリツ</t>
    </rPh>
    <rPh sb="7" eb="10">
      <t>ジッシズ</t>
    </rPh>
    <rPh sb="10" eb="12">
      <t>キカン</t>
    </rPh>
    <rPh sb="13" eb="15">
      <t>チイキ</t>
    </rPh>
    <rPh sb="16" eb="21">
      <t>イリョウキカンスウ</t>
    </rPh>
    <phoneticPr fontId="2"/>
  </si>
  <si>
    <t>差（C）（A-B）</t>
    <rPh sb="0" eb="1">
      <t>サ</t>
    </rPh>
    <phoneticPr fontId="44"/>
  </si>
  <si>
    <t>最上地域</t>
  </si>
  <si>
    <t>山形県立新庄病院</t>
  </si>
  <si>
    <t>①について、地域救命救急センター・敷地内ヘリポートを設置し、受入れ拡大と迅速な搬送を行っている。また、高度・専門的な手術・治療等についても地域の基幹病院としての役割を担う。
②について、在宅療養後方支援病院として在宅患者に対する緊急時の受入れを推進している。また、地域医師会の協力による夜間休日診療を提供している。
③について、地域包括ケア病棟の活用やリハビリテーションの提供、入退院支援の介入により、早期の在宅復帰を図っている。</t>
    <rPh sb="80" eb="82">
      <t>ヤクワリ</t>
    </rPh>
    <rPh sb="83" eb="84">
      <t>ニナ</t>
    </rPh>
    <phoneticPr fontId="2"/>
  </si>
  <si>
    <t>新庄徳洲会病院</t>
  </si>
  <si>
    <t>最上町立最上病院</t>
  </si>
  <si>
    <t>本院は、住民の多くが初診を受ける病院であることから、急性期から慢性期の幅広い患者の受け入れに対応しつつ、基幹病院と連携していきたい。</t>
  </si>
  <si>
    <t>町立真室川病院</t>
  </si>
  <si>
    <t>医療法人　三條医院</t>
  </si>
  <si>
    <t>山形県における参加施設集約において基幹病院の疲弊を少しでも軽減すべく妊婦健診などを協力して行う。また、精神科寄りの心療内科として地域医療の一助となるようにしたい。</t>
  </si>
  <si>
    <t>心療内科及びかかりつけ医</t>
  </si>
  <si>
    <t>置賜地域</t>
  </si>
  <si>
    <t>米沢市立病院</t>
  </si>
  <si>
    <t>令和５年度に三友堂病院と同時に新病院を開院し、市立病院は救急医療を含めた急性期医療、三友堂病院は回復期医療を担うこととしている。</t>
  </si>
  <si>
    <t>医療法人 舟山病院</t>
  </si>
  <si>
    <t>当院は今まで特に高齢者の亜急性期及び急性期病院の後方支援､開業医の先生方の医療連携に注力し地域医療に貢献してきた為､今後もその役割を果たしていくつもりです｡</t>
  </si>
  <si>
    <t>三友堂病院</t>
    <phoneticPr fontId="44"/>
  </si>
  <si>
    <t>令和5年11月1日、三友堂リハビリテーションセンターを統合し新病院を開院（新築移転）</t>
    <rPh sb="0" eb="2">
      <t>レイワ</t>
    </rPh>
    <rPh sb="3" eb="4">
      <t>ネン</t>
    </rPh>
    <rPh sb="6" eb="7">
      <t>ガツ</t>
    </rPh>
    <rPh sb="8" eb="9">
      <t>ニチ</t>
    </rPh>
    <rPh sb="27" eb="29">
      <t>トウゴウ</t>
    </rPh>
    <rPh sb="30" eb="33">
      <t>シンビョウイン</t>
    </rPh>
    <rPh sb="34" eb="36">
      <t>カイイン</t>
    </rPh>
    <rPh sb="37" eb="41">
      <t>シンチクイテン</t>
    </rPh>
    <phoneticPr fontId="2"/>
  </si>
  <si>
    <t>独立行政法人国立病院機構 米沢病院</t>
    <phoneticPr fontId="2"/>
  </si>
  <si>
    <t>重度心身障がい（児）者医療、神経難病医療</t>
  </si>
  <si>
    <t>三友堂リハビリテーションセンター</t>
  </si>
  <si>
    <t>令和5年11月1日、三友堂病院と統合し新病院を開院（新築移転）
令和6年2月1日、介護医療院を開院</t>
    <rPh sb="0" eb="2">
      <t>レイワ</t>
    </rPh>
    <rPh sb="3" eb="4">
      <t>ネン</t>
    </rPh>
    <rPh sb="6" eb="7">
      <t>ガツ</t>
    </rPh>
    <rPh sb="8" eb="9">
      <t>ニチ</t>
    </rPh>
    <rPh sb="13" eb="15">
      <t>ビョウイン</t>
    </rPh>
    <rPh sb="16" eb="18">
      <t>トウゴウ</t>
    </rPh>
    <rPh sb="19" eb="22">
      <t>シンビョウイン</t>
    </rPh>
    <rPh sb="23" eb="25">
      <t>カイイン</t>
    </rPh>
    <rPh sb="26" eb="30">
      <t>シンチクイテン</t>
    </rPh>
    <rPh sb="32" eb="34">
      <t>レイワ</t>
    </rPh>
    <rPh sb="35" eb="36">
      <t>ネン</t>
    </rPh>
    <rPh sb="37" eb="38">
      <t>ガツ</t>
    </rPh>
    <rPh sb="39" eb="40">
      <t>ニチ</t>
    </rPh>
    <rPh sb="41" eb="46">
      <t>カイゴイリョウイン</t>
    </rPh>
    <rPh sb="47" eb="49">
      <t>カイイン</t>
    </rPh>
    <phoneticPr fontId="2"/>
  </si>
  <si>
    <t>医療法人杏山会　吉川記念病院</t>
    <phoneticPr fontId="44"/>
  </si>
  <si>
    <t>介護療養型病床を介護医療院へ移行して、地域に貢献し地域に開かれた交流施設とする。</t>
  </si>
  <si>
    <t>公立置賜長井病院</t>
  </si>
  <si>
    <t>急性期の役割を担っている基幹病院からの転院を受け入れ、在宅復帰に向けてリハビリテーション等を中心に行い、回復期機能を担っている。</t>
  </si>
  <si>
    <t>公立置賜南陽病院</t>
  </si>
  <si>
    <t>公立高畠病院</t>
  </si>
  <si>
    <t>地域多機能型病院（多様な疾患の患者さんに対応できる地域に密着した病院）の役割を担い、主に回復期から慢性期までの患者さんに在宅復帰に向けた医療を提供していく。</t>
  </si>
  <si>
    <t>公立置賜総合病院</t>
  </si>
  <si>
    <t>川西湖山病院</t>
  </si>
  <si>
    <t>小国町立病院</t>
  </si>
  <si>
    <t>当院は、地域包括ケアシステムの中心的な施設として院内に併設している訪問看護ステーションとともに在宅医療の中心的な役割を担い、在宅復帰のためのリハビリや町内で入院治療を希望する人の受入を行い、在宅復帰に向けた取組みを行っているが、高齢者の増加により在宅復帰困難者などの受入需要も増している。</t>
    <rPh sb="114" eb="117">
      <t>コウレイシャ</t>
    </rPh>
    <rPh sb="118" eb="120">
      <t>ゾウカ</t>
    </rPh>
    <rPh sb="123" eb="125">
      <t>ザイタク</t>
    </rPh>
    <rPh sb="125" eb="127">
      <t>フッキ</t>
    </rPh>
    <rPh sb="127" eb="130">
      <t>コンナンシャ</t>
    </rPh>
    <rPh sb="133" eb="135">
      <t>ウケイレ</t>
    </rPh>
    <rPh sb="135" eb="137">
      <t>ジュヨウ</t>
    </rPh>
    <rPh sb="138" eb="139">
      <t>マ</t>
    </rPh>
    <phoneticPr fontId="2"/>
  </si>
  <si>
    <t>白鷹町立病院</t>
  </si>
  <si>
    <t>今後急性期医療の対応は困難となることが予想される。</t>
  </si>
  <si>
    <t>医療法人社団慈敬会よねざわ眼科</t>
  </si>
  <si>
    <t>一般診療、白内障手術等</t>
  </si>
  <si>
    <t>医療法人堀内医院</t>
    <phoneticPr fontId="2"/>
  </si>
  <si>
    <t>医療法人さくらクリニック</t>
  </si>
  <si>
    <t>分娩。妊婦健診</t>
  </si>
  <si>
    <t>松田外科医院</t>
  </si>
  <si>
    <t>産科 婦人科 島貫医院</t>
  </si>
  <si>
    <t>5年後まで現状の役割を担うつもりでいるが、予想以上に分娩数が著明に減少すれば、病床機能を縮小・廃止または別機能へ移行しなければならない可能性はある。</t>
  </si>
  <si>
    <t>周産期に含まれますが、産前産後支援事業（主に産後ケア）</t>
  </si>
  <si>
    <t>桑島眼科医院</t>
  </si>
  <si>
    <t>眼科一般診療、白内障手術、小児視能矯正</t>
  </si>
  <si>
    <t>眼科的手術、治療、主に白内障手術</t>
  </si>
  <si>
    <t>医療法人社団白水堂齋藤医院</t>
    <phoneticPr fontId="44"/>
  </si>
  <si>
    <t>庄内地域</t>
  </si>
  <si>
    <t>産婦人科・小児科三井病院</t>
    <phoneticPr fontId="2"/>
  </si>
  <si>
    <t>鶴岡協立リハビリテーション病院</t>
  </si>
  <si>
    <t>現在の役割と大きく変わらない見込み</t>
  </si>
  <si>
    <t>鶴岡市立荘内病院</t>
  </si>
  <si>
    <t>鶴岡協立病院</t>
  </si>
  <si>
    <t>在宅医療や高齢者医療に力を入れていきます。
地域包括ケア医療の中心的役割を担っていきます。</t>
  </si>
  <si>
    <t>鶴岡市立湯田川温泉リハビリテーション病院</t>
  </si>
  <si>
    <t>②については、在宅患者の後方支援機能に限る</t>
  </si>
  <si>
    <t>みやはらクリニック</t>
    <phoneticPr fontId="44"/>
  </si>
  <si>
    <t>○</t>
    <phoneticPr fontId="2"/>
  </si>
  <si>
    <t>日本海酒田リハビリテーション病院</t>
  </si>
  <si>
    <t>日本海総合病院の後方支援病院として長期のリハビリや療養が必要な患者を受け入れる。</t>
  </si>
  <si>
    <t>医療法人　本間病院</t>
  </si>
  <si>
    <t>地域包括ケア病床を増やしていきます。在宅療養支援病院としても役割を強化していきます。</t>
  </si>
  <si>
    <t>地方独立行政法人山形県・酒田市病院機構 日本海総合病院</t>
    <phoneticPr fontId="2"/>
  </si>
  <si>
    <t>当院は、三次医療救急を担う救命救急センターを設置しており、重症患者の救急受入や、高度・専門的な手術・治療等を担っているとともに、併せて、入院救急医療、初期救急医療も担っているため。</t>
  </si>
  <si>
    <t>医療法人社団愛陽会　三川病院</t>
  </si>
  <si>
    <t>令和6年3月より医療療養病床48床を介護医療院へ移行済み</t>
    <rPh sb="0" eb="2">
      <t>レイワ</t>
    </rPh>
    <rPh sb="3" eb="4">
      <t>ネン</t>
    </rPh>
    <rPh sb="5" eb="6">
      <t>ツキ</t>
    </rPh>
    <rPh sb="16" eb="17">
      <t>ショウ</t>
    </rPh>
    <rPh sb="18" eb="20">
      <t>カイゴ</t>
    </rPh>
    <rPh sb="20" eb="22">
      <t>イリョウ</t>
    </rPh>
    <rPh sb="22" eb="23">
      <t>イン</t>
    </rPh>
    <rPh sb="24" eb="26">
      <t>イコウ</t>
    </rPh>
    <rPh sb="26" eb="27">
      <t>ス</t>
    </rPh>
    <phoneticPr fontId="44"/>
  </si>
  <si>
    <t>医療法人徳洲会　庄内余目病院</t>
  </si>
  <si>
    <t>順仁堂遊佐病院</t>
  </si>
  <si>
    <t>真島医院</t>
  </si>
  <si>
    <t>肛門科のope、大腸がん検診の精査での入院、その他の検査入院、療養型（慢性期）の継続</t>
  </si>
  <si>
    <t>たんぽぽクリニック</t>
    <phoneticPr fontId="2"/>
  </si>
  <si>
    <t>令和6年12月1日より無床化（急性期病床15床→0床）</t>
    <rPh sb="0" eb="2">
      <t>レイワ</t>
    </rPh>
    <rPh sb="3" eb="9">
      <t>ネン12ガツ1ニチ</t>
    </rPh>
    <rPh sb="11" eb="14">
      <t>ムショウカ</t>
    </rPh>
    <rPh sb="15" eb="18">
      <t>キュウセイキ</t>
    </rPh>
    <rPh sb="18" eb="20">
      <t>ビョウショウ</t>
    </rPh>
    <rPh sb="22" eb="24">
      <t>ショウヤジルシ</t>
    </rPh>
    <rPh sb="25" eb="26">
      <t>ショウ</t>
    </rPh>
    <phoneticPr fontId="2"/>
  </si>
  <si>
    <t>産婦人科について流産手術、悪阻治療、婦人科手術に伴う入院機能を担う。</t>
  </si>
  <si>
    <t>黒澤眼科医院</t>
  </si>
  <si>
    <t>眼科疾患に特化した機能を担う</t>
  </si>
  <si>
    <t>藤吉内科医院</t>
  </si>
  <si>
    <t>福原医院</t>
  </si>
  <si>
    <t>眼科診療所のため、眼科関連（特に白内障手術）以外の入院はない</t>
  </si>
  <si>
    <t>すべてに対して当院が担うことはないと思われる</t>
  </si>
  <si>
    <t>丸岡医院</t>
  </si>
  <si>
    <t>外来医療を引き続き行います</t>
  </si>
  <si>
    <t>医療法人　海野医院</t>
  </si>
  <si>
    <t>医療法人社団　池田内科医院</t>
  </si>
  <si>
    <t>かかりつけ患者の対応必要時のみ</t>
  </si>
  <si>
    <t>医療法人　大井医院</t>
  </si>
  <si>
    <t>手術のみの対応</t>
  </si>
  <si>
    <t>いちごレディースクリニック</t>
  </si>
  <si>
    <t>上田診療所</t>
  </si>
  <si>
    <t>村上医院</t>
  </si>
  <si>
    <t>県全体の実施率</t>
    <rPh sb="0" eb="3">
      <t>ケンゼンタイ</t>
    </rPh>
    <rPh sb="4" eb="7">
      <t>ジッシリツ</t>
    </rPh>
    <phoneticPr fontId="2"/>
  </si>
  <si>
    <t>令和６年度事業と同等の見込みで自動入力されます。
※物価高騰対策支援事業については制度設計中であり、上記金額の支給を保証するものではありません。</t>
    <rPh sb="0" eb="2">
      <t>レイワ</t>
    </rPh>
    <rPh sb="3" eb="5">
      <t>ネンド</t>
    </rPh>
    <rPh sb="5" eb="7">
      <t>ジギョウ</t>
    </rPh>
    <rPh sb="8" eb="10">
      <t>ドウトウ</t>
    </rPh>
    <rPh sb="11" eb="13">
      <t>ミコ</t>
    </rPh>
    <rPh sb="15" eb="19">
      <t>ジドウニュウリョク</t>
    </rPh>
    <rPh sb="26" eb="28">
      <t>ブッカ</t>
    </rPh>
    <rPh sb="28" eb="30">
      <t>コウトウ</t>
    </rPh>
    <rPh sb="30" eb="32">
      <t>タイサク</t>
    </rPh>
    <rPh sb="32" eb="34">
      <t>シエン</t>
    </rPh>
    <rPh sb="34" eb="36">
      <t>ジギョウ</t>
    </rPh>
    <rPh sb="41" eb="46">
      <t>セイドセッケイチュウ</t>
    </rPh>
    <rPh sb="50" eb="52">
      <t>ジョウキ</t>
    </rPh>
    <rPh sb="52" eb="54">
      <t>キンガク</t>
    </rPh>
    <rPh sb="55" eb="57">
      <t>シキュウ</t>
    </rPh>
    <rPh sb="58" eb="60">
      <t>ホショウ</t>
    </rPh>
    <phoneticPr fontId="2"/>
  </si>
  <si>
    <t>経営支援を目的とした「市町村」の補助金交付を受ける見込みがある場合は、金額を記入ください。
繰入金は含みません。</t>
    <rPh sb="0" eb="2">
      <t>ケイエイ</t>
    </rPh>
    <rPh sb="2" eb="4">
      <t>シエン</t>
    </rPh>
    <rPh sb="5" eb="7">
      <t>モクテキ</t>
    </rPh>
    <rPh sb="11" eb="14">
      <t>シチョウソン</t>
    </rPh>
    <rPh sb="16" eb="19">
      <t>ホジョキン</t>
    </rPh>
    <rPh sb="19" eb="21">
      <t>コウフ</t>
    </rPh>
    <rPh sb="22" eb="23">
      <t>ウ</t>
    </rPh>
    <rPh sb="25" eb="27">
      <t>ミコ</t>
    </rPh>
    <rPh sb="31" eb="33">
      <t>バアイ</t>
    </rPh>
    <rPh sb="35" eb="37">
      <t>キンガク</t>
    </rPh>
    <rPh sb="38" eb="40">
      <t>キニュウ</t>
    </rPh>
    <rPh sb="46" eb="49">
      <t>クリイレキン</t>
    </rPh>
    <rPh sb="50" eb="51">
      <t>フク</t>
    </rPh>
    <phoneticPr fontId="2"/>
  </si>
  <si>
    <t>No</t>
    <phoneticPr fontId="2"/>
  </si>
  <si>
    <t>3月７日更新　更新点赤字</t>
    <rPh sb="1" eb="2">
      <t>ガツ</t>
    </rPh>
    <rPh sb="3" eb="4">
      <t>ニチ</t>
    </rPh>
    <rPh sb="4" eb="6">
      <t>コウシン</t>
    </rPh>
    <rPh sb="7" eb="10">
      <t>コウシンテン</t>
    </rPh>
    <rPh sb="10" eb="12">
      <t>アカジ</t>
    </rPh>
    <phoneticPr fontId="2"/>
  </si>
  <si>
    <r>
      <t xml:space="preserve">期限内に事業計画を提出できない場合は、支給対象外となります。
</t>
    </r>
    <r>
      <rPr>
        <sz val="12"/>
        <color rgb="FFFF0000"/>
        <rFont val="ＭＳ 明朝"/>
        <family val="1"/>
        <charset val="128"/>
      </rPr>
      <t>（活用意向がない場合は事業計画の提出は不要です。）</t>
    </r>
    <rPh sb="0" eb="3">
      <t>キゲンナイ</t>
    </rPh>
    <rPh sb="4" eb="6">
      <t>ジギョウ</t>
    </rPh>
    <rPh sb="6" eb="8">
      <t>ケイカク</t>
    </rPh>
    <rPh sb="9" eb="11">
      <t>テイシュツ</t>
    </rPh>
    <rPh sb="15" eb="17">
      <t>バアイ</t>
    </rPh>
    <rPh sb="19" eb="21">
      <t>シキュウ</t>
    </rPh>
    <rPh sb="21" eb="23">
      <t>タイショウ</t>
    </rPh>
    <rPh sb="23" eb="24">
      <t>ガイ</t>
    </rPh>
    <rPh sb="32" eb="34">
      <t>カツヨウ</t>
    </rPh>
    <rPh sb="34" eb="36">
      <t>イコウ</t>
    </rPh>
    <rPh sb="39" eb="41">
      <t>バアイ</t>
    </rPh>
    <rPh sb="42" eb="46">
      <t>ジギョウケイカク</t>
    </rPh>
    <rPh sb="47" eb="49">
      <t>テイシュツ</t>
    </rPh>
    <rPh sb="50" eb="52">
      <t>フヨウ</t>
    </rPh>
    <phoneticPr fontId="2"/>
  </si>
  <si>
    <t>今後削減を行う予定の場合、交付金は計画段階で支給されるものと認識してよいか</t>
    <rPh sb="0" eb="2">
      <t>コンゴ</t>
    </rPh>
    <rPh sb="2" eb="4">
      <t>サクゲン</t>
    </rPh>
    <rPh sb="5" eb="6">
      <t>オコナ</t>
    </rPh>
    <rPh sb="7" eb="9">
      <t>ヨテイ</t>
    </rPh>
    <rPh sb="10" eb="12">
      <t>バアイ</t>
    </rPh>
    <rPh sb="13" eb="16">
      <t>コウフキン</t>
    </rPh>
    <rPh sb="17" eb="19">
      <t>ケイカク</t>
    </rPh>
    <rPh sb="19" eb="21">
      <t>ダンカイ</t>
    </rPh>
    <rPh sb="22" eb="24">
      <t>シキュウ</t>
    </rPh>
    <rPh sb="30" eb="32">
      <t>ニンシキ</t>
    </rPh>
    <phoneticPr fontId="2"/>
  </si>
  <si>
    <t>交付に関する詳細なスケジュール等を確認中です。</t>
    <rPh sb="0" eb="2">
      <t>コウフ</t>
    </rPh>
    <rPh sb="3" eb="4">
      <t>カン</t>
    </rPh>
    <rPh sb="6" eb="8">
      <t>ショウサイ</t>
    </rPh>
    <rPh sb="15" eb="16">
      <t>トウ</t>
    </rPh>
    <rPh sb="17" eb="20">
      <t>カクニンチュウ</t>
    </rPh>
    <phoneticPr fontId="2"/>
  </si>
  <si>
    <t>事業計画の「削減予定日」について、「交付金支給決定後速やかに削減する」という趣旨の回答は可能か</t>
    <rPh sb="0" eb="4">
      <t>ジギョウケイカク</t>
    </rPh>
    <rPh sb="6" eb="8">
      <t>サクゲン</t>
    </rPh>
    <rPh sb="8" eb="11">
      <t>ヨテイビ</t>
    </rPh>
    <rPh sb="18" eb="21">
      <t>コウフキン</t>
    </rPh>
    <rPh sb="21" eb="23">
      <t>シキュウ</t>
    </rPh>
    <rPh sb="23" eb="26">
      <t>ケッテイゴ</t>
    </rPh>
    <rPh sb="26" eb="27">
      <t>スミ</t>
    </rPh>
    <rPh sb="30" eb="32">
      <t>サクゲン</t>
    </rPh>
    <rPh sb="38" eb="40">
      <t>シュシ</t>
    </rPh>
    <rPh sb="41" eb="43">
      <t>カイトウ</t>
    </rPh>
    <rPh sb="44" eb="46">
      <t>カノウ</t>
    </rPh>
    <phoneticPr fontId="2"/>
  </si>
  <si>
    <t>回答時点で見込まれる具体的な削減予定日を記入ください。</t>
    <rPh sb="0" eb="2">
      <t>カイトウ</t>
    </rPh>
    <rPh sb="10" eb="13">
      <t>グタイテキ</t>
    </rPh>
    <rPh sb="20" eb="22">
      <t>キニュウ</t>
    </rPh>
    <phoneticPr fontId="2"/>
  </si>
  <si>
    <t>返還要件について、９月末時点で残した病床を、10月以降にやむを得ず無床化や廃院しなければいけなくなった場合は、返還要件に該当するのか。</t>
    <rPh sb="0" eb="2">
      <t>ヘンカン</t>
    </rPh>
    <rPh sb="2" eb="4">
      <t>ヨウケン</t>
    </rPh>
    <rPh sb="10" eb="11">
      <t>ガツ</t>
    </rPh>
    <rPh sb="11" eb="12">
      <t>マツ</t>
    </rPh>
    <rPh sb="12" eb="14">
      <t>ジテン</t>
    </rPh>
    <rPh sb="15" eb="16">
      <t>ノコ</t>
    </rPh>
    <rPh sb="18" eb="20">
      <t>ビョウショウ</t>
    </rPh>
    <rPh sb="24" eb="25">
      <t>ガツ</t>
    </rPh>
    <rPh sb="25" eb="27">
      <t>イコウ</t>
    </rPh>
    <rPh sb="31" eb="32">
      <t>エ</t>
    </rPh>
    <rPh sb="33" eb="36">
      <t>ムショウカ</t>
    </rPh>
    <rPh sb="37" eb="39">
      <t>ハイイン</t>
    </rPh>
    <rPh sb="51" eb="53">
      <t>バアイ</t>
    </rPh>
    <rPh sb="55" eb="59">
      <t>ヘンカンヨウケン</t>
    </rPh>
    <rPh sb="60" eb="62">
      <t>ガイトウ</t>
    </rPh>
    <phoneticPr fontId="2"/>
  </si>
  <si>
    <t>本事業は、今後も入院医療を継続することを前提として、医療需要の急激な変化を受けて病床数の適正化を進める医療機関に対して支援を行うものであるため、10月１日以降に廃院を予定している場合は対象外となります。やむを得ず無床化や廃院しなければいけなくなった場合に返還を要するか否かについては、個別具体の状況によって判断させていただきます。</t>
    <rPh sb="104" eb="105">
      <t>エ</t>
    </rPh>
    <phoneticPr fontId="2"/>
  </si>
  <si>
    <t>返還を求められない正当な理由による増床は、どのような理由が想定されるのか</t>
    <rPh sb="0" eb="2">
      <t>ヘンカン</t>
    </rPh>
    <rPh sb="3" eb="4">
      <t>モト</t>
    </rPh>
    <rPh sb="9" eb="11">
      <t>セイトウ</t>
    </rPh>
    <rPh sb="12" eb="14">
      <t>リユウ</t>
    </rPh>
    <rPh sb="17" eb="19">
      <t>ゾウショウ</t>
    </rPh>
    <rPh sb="26" eb="28">
      <t>リユウ</t>
    </rPh>
    <rPh sb="29" eb="31">
      <t>ソウテイ</t>
    </rPh>
    <phoneticPr fontId="2"/>
  </si>
  <si>
    <t>返還を要するか否かについては、個別具体の状況によって判断させていただきます。</t>
    <rPh sb="0" eb="2">
      <t>ヘンカン</t>
    </rPh>
    <rPh sb="3" eb="4">
      <t>ヨウ</t>
    </rPh>
    <rPh sb="7" eb="8">
      <t>イナ</t>
    </rPh>
    <rPh sb="15" eb="19">
      <t>コベツグタイ</t>
    </rPh>
    <rPh sb="20" eb="22">
      <t>ジョウキョウ</t>
    </rPh>
    <rPh sb="26" eb="28">
      <t>ハンダン</t>
    </rPh>
    <phoneticPr fontId="2"/>
  </si>
  <si>
    <t>事業計画様式No.6の市町村独自の補助金は何を回答すればよいのか</t>
    <rPh sb="0" eb="4">
      <t>ジギョウケイカク</t>
    </rPh>
    <rPh sb="4" eb="6">
      <t>ヨウシキ</t>
    </rPh>
    <rPh sb="11" eb="14">
      <t>シチョウソン</t>
    </rPh>
    <rPh sb="14" eb="16">
      <t>ドクジ</t>
    </rPh>
    <rPh sb="17" eb="20">
      <t>ホジョキン</t>
    </rPh>
    <rPh sb="21" eb="22">
      <t>ナニ</t>
    </rPh>
    <rPh sb="23" eb="25">
      <t>カイトウ</t>
    </rPh>
    <phoneticPr fontId="2"/>
  </si>
  <si>
    <t>令和７年度中に市町村から補助金の支給を受ける予定がある場合、経営支援を目的とした補助金について見込まれる金額を記入ください。補助金の支給目的は市町村にお問合せください。</t>
    <rPh sb="0" eb="2">
      <t>レイワ</t>
    </rPh>
    <rPh sb="3" eb="5">
      <t>ネンド</t>
    </rPh>
    <rPh sb="5" eb="6">
      <t>チュウ</t>
    </rPh>
    <rPh sb="7" eb="10">
      <t>シチョウソン</t>
    </rPh>
    <rPh sb="12" eb="15">
      <t>ホジョキン</t>
    </rPh>
    <rPh sb="16" eb="18">
      <t>シキュウ</t>
    </rPh>
    <rPh sb="19" eb="20">
      <t>ウ</t>
    </rPh>
    <rPh sb="22" eb="24">
      <t>ヨテイ</t>
    </rPh>
    <rPh sb="27" eb="29">
      <t>バアイ</t>
    </rPh>
    <rPh sb="30" eb="34">
      <t>ケイエイシエン</t>
    </rPh>
    <rPh sb="35" eb="37">
      <t>モクテキ</t>
    </rPh>
    <rPh sb="40" eb="43">
      <t>ホジョキン</t>
    </rPh>
    <rPh sb="47" eb="49">
      <t>ミコ</t>
    </rPh>
    <rPh sb="52" eb="54">
      <t>キンガク</t>
    </rPh>
    <rPh sb="55" eb="57">
      <t>キニュウ</t>
    </rPh>
    <rPh sb="62" eb="65">
      <t>ホジョキン</t>
    </rPh>
    <rPh sb="66" eb="68">
      <t>シキュウ</t>
    </rPh>
    <rPh sb="68" eb="70">
      <t>モクテキ</t>
    </rPh>
    <rPh sb="71" eb="74">
      <t>シチョウソン</t>
    </rPh>
    <rPh sb="76" eb="78">
      <t>トイアワ</t>
    </rPh>
    <phoneticPr fontId="2"/>
  </si>
  <si>
    <t>事業計画様式No.31～35の削減後の病床機能に関する回答は支給額に影響するのか。</t>
    <rPh sb="15" eb="18">
      <t>サクゲンゴ</t>
    </rPh>
    <rPh sb="19" eb="21">
      <t>ビョウショウ</t>
    </rPh>
    <rPh sb="21" eb="23">
      <t>キノウ</t>
    </rPh>
    <rPh sb="24" eb="25">
      <t>カン</t>
    </rPh>
    <rPh sb="27" eb="29">
      <t>カイトウ</t>
    </rPh>
    <rPh sb="30" eb="33">
      <t>シキュウガク</t>
    </rPh>
    <rPh sb="34" eb="36">
      <t>エイキョウ</t>
    </rPh>
    <phoneticPr fontId="2"/>
  </si>
  <si>
    <t>地域医療への影響を考慮し、事業計画の内容によっては、地域医療構想調整会議等でご説明いただく場合があり、参考として山形県独自でお聞きしております。（病床機能の欄は厚労省には送付しません）</t>
    <rPh sb="0" eb="4">
      <t>チイキイリョウ</t>
    </rPh>
    <rPh sb="6" eb="8">
      <t>エイキョウ</t>
    </rPh>
    <rPh sb="9" eb="11">
      <t>コウリョ</t>
    </rPh>
    <rPh sb="51" eb="53">
      <t>サンコウ</t>
    </rPh>
    <rPh sb="56" eb="59">
      <t>ヤマガタケン</t>
    </rPh>
    <rPh sb="59" eb="61">
      <t>ドクジ</t>
    </rPh>
    <rPh sb="63" eb="64">
      <t>キ</t>
    </rPh>
    <rPh sb="73" eb="77">
      <t>ビョウショウキノウ</t>
    </rPh>
    <rPh sb="78" eb="79">
      <t>ラン</t>
    </rPh>
    <rPh sb="80" eb="83">
      <t>コウロウショウ</t>
    </rPh>
    <rPh sb="85" eb="87">
      <t>ソウフ</t>
    </rPh>
    <phoneticPr fontId="2"/>
  </si>
  <si>
    <t>事業計画様式No.38の病床稼働率はどのように回答すればよいか</t>
    <rPh sb="12" eb="14">
      <t>ビョウショウ</t>
    </rPh>
    <rPh sb="14" eb="17">
      <t>カドウリツ</t>
    </rPh>
    <rPh sb="23" eb="25">
      <t>カイトウ</t>
    </rPh>
    <phoneticPr fontId="2"/>
  </si>
  <si>
    <t>直近３か月間（※）の「（在院患者数＋退院患者数）／（許可病床数合計×３か月の日数）」を記入ください。（在院患者数は入院延患者数と同義です。）
※直近３か月間
今後削減予定の場合：令和６年11月、12月、令和７年１月の３か月間（92日間）
すでに削減済の場合：削減日の属する月の前月以前の３か月間（例えば令和７年１月に削減した場合は、令和６年10月、11月、12月）</t>
    <rPh sb="43" eb="45">
      <t>キニュウ</t>
    </rPh>
    <phoneticPr fontId="2"/>
  </si>
  <si>
    <r>
      <t xml:space="preserve">「病床機能報告」及び「地域医療構想の推進に関する意向調査」においてご回答いただいている「病床機能」について、削減≪後≫の見込みを記入ください。
今年度ご回答いただいた「地域医療構想の推進に関する意向調査」については、別シートをご参照ください。
</t>
    </r>
    <r>
      <rPr>
        <b/>
        <u/>
        <sz val="11"/>
        <color theme="1"/>
        <rFont val="メイリオ"/>
        <family val="3"/>
        <charset val="128"/>
      </rPr>
      <t xml:space="preserve">病棟単位で記入ください。
</t>
    </r>
    <r>
      <rPr>
        <sz val="11"/>
        <color theme="1"/>
        <rFont val="メイリオ"/>
        <family val="3"/>
        <charset val="128"/>
      </rPr>
      <t>NO28,29の合計とNo,37は一致します。</t>
    </r>
    <rPh sb="1" eb="3">
      <t>ビョウショウ</t>
    </rPh>
    <rPh sb="3" eb="5">
      <t>キノウ</t>
    </rPh>
    <rPh sb="5" eb="7">
      <t>ホウコク</t>
    </rPh>
    <rPh sb="8" eb="9">
      <t>オヨ</t>
    </rPh>
    <rPh sb="11" eb="17">
      <t>チイキイリョウコウソウ</t>
    </rPh>
    <rPh sb="18" eb="20">
      <t>スイシン</t>
    </rPh>
    <rPh sb="21" eb="22">
      <t>カン</t>
    </rPh>
    <rPh sb="24" eb="28">
      <t>イコウチョウサ</t>
    </rPh>
    <rPh sb="34" eb="36">
      <t>カイトウ</t>
    </rPh>
    <rPh sb="44" eb="46">
      <t>ビョウショウ</t>
    </rPh>
    <rPh sb="46" eb="48">
      <t>キノウ</t>
    </rPh>
    <rPh sb="54" eb="56">
      <t>サクゲン</t>
    </rPh>
    <rPh sb="57" eb="58">
      <t>アト</t>
    </rPh>
    <rPh sb="60" eb="62">
      <t>ミコ</t>
    </rPh>
    <rPh sb="64" eb="66">
      <t>キニュウ</t>
    </rPh>
    <rPh sb="72" eb="75">
      <t>コンネンド</t>
    </rPh>
    <rPh sb="76" eb="78">
      <t>カイトウ</t>
    </rPh>
    <rPh sb="108" eb="109">
      <t>ベツ</t>
    </rPh>
    <rPh sb="114" eb="116">
      <t>サンショウ</t>
    </rPh>
    <rPh sb="122" eb="124">
      <t>ビョウトウ</t>
    </rPh>
    <rPh sb="124" eb="126">
      <t>タンイ</t>
    </rPh>
    <rPh sb="127" eb="129">
      <t>キニュウ</t>
    </rPh>
    <rPh sb="144" eb="146">
      <t>ゴウケイ</t>
    </rPh>
    <rPh sb="153" eb="155">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</si>
</sst>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quot;▲ &quot;#,##0\ &quot;千&quot;&quot;円&quot;"/>
    <numFmt numFmtId="179" formatCode="#,##0\ &quot;千&quot;&quot;円&quot;"/>
    <numFmt numFmtId="180" formatCode="0;\-0;;@"/>
    <numFmt numFmtId="181" formatCode="#,##0.0\ &quot;千&quot;&quot;円&quot;"/>
  </numFmts>
  <fonts count="5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6"/>
      <color theme="1"/>
      <name val="メイリオ"/>
      <family val="3"/>
      <charset val="128"/>
    </font>
    <font>
      <sz val="16"/>
      <name val="メイリオ"/>
      <family val="3"/>
      <charset val="128"/>
    </font>
    <font>
      <sz val="11"/>
      <color theme="1" tint="0.499984740745262"/>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color theme="0"/>
      <name val="メイリオ"/>
      <family val="3"/>
      <charset val="128"/>
    </font>
    <font>
      <sz val="26"/>
      <color theme="1"/>
      <name val="メイリオ"/>
      <family val="3"/>
      <charset val="128"/>
    </font>
    <font>
      <sz val="10"/>
      <color theme="1"/>
      <name val="游ゴシック"/>
      <family val="3"/>
      <charset val="128"/>
      <scheme val="minor"/>
    </font>
    <font>
      <sz val="14"/>
      <color rgb="FFFF0000"/>
      <name val="メイリオ"/>
      <family val="3"/>
      <charset val="128"/>
    </font>
    <font>
      <sz val="12"/>
      <color theme="1"/>
      <name val="メイリオ"/>
      <family val="3"/>
      <charset val="128"/>
    </font>
    <font>
      <sz val="28"/>
      <color theme="1"/>
      <name val="メイリオ"/>
      <family val="3"/>
      <charset val="128"/>
    </font>
    <font>
      <sz val="10"/>
      <color theme="1"/>
      <name val="メイリオ"/>
      <family val="3"/>
      <charset val="128"/>
    </font>
    <font>
      <u/>
      <sz val="12"/>
      <color theme="1"/>
      <name val="メイリオ"/>
      <family val="3"/>
      <charset val="128"/>
    </font>
    <font>
      <sz val="16"/>
      <color theme="1"/>
      <name val="ＭＳ ゴシック"/>
      <family val="3"/>
      <charset val="128"/>
    </font>
    <font>
      <sz val="14"/>
      <color theme="1"/>
      <name val="ＭＳ ゴシック"/>
      <family val="3"/>
      <charset val="128"/>
    </font>
    <font>
      <sz val="12"/>
      <color theme="1"/>
      <name val="ＭＳ 明朝"/>
      <family val="1"/>
      <charset val="128"/>
    </font>
    <font>
      <b/>
      <sz val="11"/>
      <color rgb="FFFF0000"/>
      <name val="メイリオ"/>
      <family val="3"/>
      <charset val="128"/>
    </font>
    <font>
      <sz val="12"/>
      <name val="メイリオ"/>
      <family val="3"/>
      <charset val="128"/>
    </font>
    <font>
      <sz val="11"/>
      <color rgb="FFFF0000"/>
      <name val="メイリオ"/>
      <family val="3"/>
      <charset val="128"/>
    </font>
    <font>
      <b/>
      <sz val="11"/>
      <color rgb="FF008080"/>
      <name val="メイリオ"/>
      <family val="3"/>
      <charset val="128"/>
    </font>
    <font>
      <b/>
      <sz val="26"/>
      <color rgb="FFFF0000"/>
      <name val="メイリオ"/>
      <family val="3"/>
      <charset val="128"/>
    </font>
    <font>
      <sz val="11"/>
      <color rgb="FF008080"/>
      <name val="メイリオ"/>
      <family val="3"/>
      <charset val="128"/>
    </font>
    <font>
      <b/>
      <sz val="9"/>
      <color indexed="81"/>
      <name val="ＭＳ Ｐゴシック"/>
      <family val="3"/>
      <charset val="128"/>
    </font>
    <font>
      <sz val="9"/>
      <color indexed="81"/>
      <name val="ＭＳ Ｐゴシック"/>
      <family val="3"/>
      <charset val="128"/>
    </font>
    <font>
      <sz val="14"/>
      <color rgb="FF008080"/>
      <name val="メイリオ"/>
      <family val="3"/>
      <charset val="128"/>
    </font>
    <font>
      <sz val="9"/>
      <color theme="1"/>
      <name val="メイリオ"/>
      <family val="3"/>
      <charset val="128"/>
    </font>
    <font>
      <sz val="9"/>
      <color indexed="81"/>
      <name val="MS P ゴシック"/>
      <family val="3"/>
      <charset val="128"/>
    </font>
    <font>
      <sz val="11"/>
      <color indexed="81"/>
      <name val="MS P ゴシック"/>
      <family val="3"/>
      <charset val="128"/>
    </font>
    <font>
      <b/>
      <u/>
      <sz val="11"/>
      <color theme="1"/>
      <name val="メイリオ"/>
      <family val="3"/>
      <charset val="128"/>
    </font>
    <font>
      <sz val="11"/>
      <name val="游ゴシック"/>
      <family val="2"/>
      <charset val="128"/>
      <scheme val="minor"/>
    </font>
    <font>
      <sz val="16"/>
      <name val="游ゴシック"/>
      <family val="2"/>
      <charset val="128"/>
      <scheme val="minor"/>
    </font>
    <font>
      <sz val="16"/>
      <name val="游ゴシック"/>
      <family val="3"/>
      <charset val="128"/>
      <scheme val="minor"/>
    </font>
    <font>
      <sz val="6"/>
      <name val="游ゴシック"/>
      <family val="3"/>
      <charset val="128"/>
      <scheme val="minor"/>
    </font>
    <font>
      <sz val="16"/>
      <color rgb="FFFF0000"/>
      <name val="游ゴシック"/>
      <family val="3"/>
      <charset val="128"/>
      <scheme val="minor"/>
    </font>
    <font>
      <sz val="11"/>
      <color rgb="FFFF0000"/>
      <name val="游ゴシック"/>
      <family val="3"/>
      <charset val="128"/>
      <scheme val="minor"/>
    </font>
    <font>
      <strike/>
      <sz val="11"/>
      <name val="游ゴシック"/>
      <family val="3"/>
      <charset val="128"/>
      <scheme val="minor"/>
    </font>
    <font>
      <sz val="11"/>
      <name val="游ゴシック"/>
      <family val="3"/>
      <scheme val="minor"/>
    </font>
    <font>
      <sz val="11"/>
      <color theme="1"/>
      <name val="游ゴシック"/>
      <family val="3"/>
      <charset val="128"/>
      <scheme val="minor"/>
    </font>
    <font>
      <b/>
      <sz val="14"/>
      <color indexed="81"/>
      <name val="MS P ゴシック"/>
      <family val="3"/>
      <charset val="128"/>
    </font>
    <font>
      <sz val="12"/>
      <color indexed="81"/>
      <name val="MS P ゴシック"/>
      <family val="3"/>
      <charset val="128"/>
    </font>
    <font>
      <sz val="11"/>
      <color rgb="FFFF0000"/>
      <name val="游ゴシック"/>
      <family val="2"/>
      <charset val="128"/>
      <scheme val="minor"/>
    </font>
    <font>
      <sz val="12"/>
      <color rgb="FFFF0000"/>
      <name val="ＭＳ 明朝"/>
      <family val="1"/>
      <charset val="128"/>
    </font>
  </fonts>
  <fills count="14">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FFC000"/>
        <bgColor indexed="64"/>
      </patternFill>
    </fill>
    <fill>
      <patternFill patternType="solid">
        <fgColor rgb="FFFFCCFF"/>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FF0000"/>
        <bgColor indexed="64"/>
      </patternFill>
    </fill>
  </fills>
  <borders count="1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indexed="64"/>
      </left>
      <right/>
      <top/>
      <bottom style="thin">
        <color indexed="64"/>
      </bottom>
      <diagonal/>
    </border>
    <border>
      <left/>
      <right style="thin">
        <color auto="1"/>
      </right>
      <top style="thin">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medium">
        <color auto="1"/>
      </left>
      <right/>
      <top style="medium">
        <color auto="1"/>
      </top>
      <bottom style="thin">
        <color indexed="64"/>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right/>
      <top/>
      <bottom style="thin">
        <color auto="1"/>
      </bottom>
      <diagonal/>
    </border>
    <border>
      <left style="medium">
        <color auto="1"/>
      </left>
      <right style="medium">
        <color auto="1"/>
      </right>
      <top style="thin">
        <color auto="1"/>
      </top>
      <bottom/>
      <diagonal/>
    </border>
    <border>
      <left style="thin">
        <color auto="1"/>
      </left>
      <right/>
      <top/>
      <bottom style="medium">
        <color auto="1"/>
      </bottom>
      <diagonal/>
    </border>
    <border>
      <left/>
      <right style="medium">
        <color auto="1"/>
      </right>
      <top style="thin">
        <color auto="1"/>
      </top>
      <bottom/>
      <diagonal/>
    </border>
    <border>
      <left style="thin">
        <color auto="1"/>
      </left>
      <right style="medium">
        <color indexed="64"/>
      </right>
      <top style="medium">
        <color rgb="FF000000"/>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auto="1"/>
      </top>
      <bottom style="hair">
        <color auto="1"/>
      </bottom>
      <diagonal/>
    </border>
    <border>
      <left style="thin">
        <color indexed="64"/>
      </left>
      <right/>
      <top style="medium">
        <color auto="1"/>
      </top>
      <bottom style="hair">
        <color auto="1"/>
      </bottom>
      <diagonal/>
    </border>
    <border>
      <left/>
      <right style="medium">
        <color auto="1"/>
      </right>
      <top style="hair">
        <color auto="1"/>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auto="1"/>
      </left>
      <right/>
      <top/>
      <bottom style="thin">
        <color indexed="64"/>
      </bottom>
      <diagonal/>
    </border>
    <border>
      <left style="medium">
        <color auto="1"/>
      </left>
      <right style="thin">
        <color auto="1"/>
      </right>
      <top style="dotted">
        <color indexed="64"/>
      </top>
      <bottom style="medium">
        <color auto="1"/>
      </bottom>
      <diagonal/>
    </border>
    <border>
      <left style="thin">
        <color indexed="64"/>
      </left>
      <right style="thin">
        <color indexed="64"/>
      </right>
      <top style="dotted">
        <color indexed="64"/>
      </top>
      <bottom style="medium">
        <color indexed="64"/>
      </bottom>
      <diagonal/>
    </border>
    <border>
      <left style="thin">
        <color indexed="64"/>
      </left>
      <right style="medium">
        <color auto="1"/>
      </right>
      <top style="dotted">
        <color indexed="64"/>
      </top>
      <bottom style="medium">
        <color auto="1"/>
      </bottom>
      <diagonal/>
    </border>
    <border>
      <left style="medium">
        <color auto="1"/>
      </left>
      <right style="medium">
        <color indexed="64"/>
      </right>
      <top style="dotted">
        <color auto="1"/>
      </top>
      <bottom style="medium">
        <color auto="1"/>
      </bottom>
      <diagonal/>
    </border>
    <border>
      <left/>
      <right style="thin">
        <color auto="1"/>
      </right>
      <top style="dotted">
        <color auto="1"/>
      </top>
      <bottom style="medium">
        <color auto="1"/>
      </bottom>
      <diagonal/>
    </border>
    <border>
      <left style="thin">
        <color auto="1"/>
      </left>
      <right/>
      <top style="dotted">
        <color auto="1"/>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635">
    <xf numFmtId="0" fontId="0" fillId="0" borderId="0" xfId="0">
      <alignment vertical="center"/>
    </xf>
    <xf numFmtId="0" fontId="3" fillId="0" borderId="0" xfId="0" applyFont="1">
      <alignment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0" fontId="3" fillId="0" borderId="18" xfId="0" applyFont="1" applyBorder="1">
      <alignment vertical="center"/>
    </xf>
    <xf numFmtId="0" fontId="3" fillId="0" borderId="0" xfId="0" applyFont="1" applyAlignment="1">
      <alignment horizontal="right" vertical="center"/>
    </xf>
    <xf numFmtId="0" fontId="5" fillId="0" borderId="0" xfId="0" applyFont="1">
      <alignment vertical="center"/>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3" fillId="0" borderId="18" xfId="0" applyFont="1" applyBorder="1" applyAlignment="1">
      <alignment horizontal="center" vertical="center"/>
    </xf>
    <xf numFmtId="0" fontId="7" fillId="2" borderId="18" xfId="0" applyFont="1" applyFill="1" applyBorder="1" applyAlignment="1">
      <alignment horizontal="center" vertical="center"/>
    </xf>
    <xf numFmtId="0" fontId="6" fillId="0" borderId="0" xfId="0" applyFont="1" applyAlignment="1" applyProtection="1">
      <alignment horizontal="center" vertical="center"/>
      <protection locked="0"/>
    </xf>
    <xf numFmtId="0" fontId="6" fillId="0" borderId="16" xfId="0" applyFont="1" applyBorder="1" applyProtection="1">
      <alignment vertical="center"/>
      <protection locked="0"/>
    </xf>
    <xf numFmtId="0" fontId="9" fillId="0" borderId="0" xfId="0" applyFont="1">
      <alignment vertical="center"/>
    </xf>
    <xf numFmtId="0" fontId="9" fillId="0" borderId="2" xfId="0" applyFont="1" applyBorder="1">
      <alignment vertical="center"/>
    </xf>
    <xf numFmtId="0" fontId="10" fillId="0" borderId="0" xfId="0" applyFont="1">
      <alignment vertical="center"/>
    </xf>
    <xf numFmtId="0" fontId="11" fillId="0" borderId="16" xfId="0" applyFont="1" applyBorder="1" applyProtection="1">
      <alignment vertical="center"/>
      <protection locked="0"/>
    </xf>
    <xf numFmtId="0" fontId="11" fillId="0" borderId="0" xfId="0" applyFont="1" applyAlignment="1" applyProtection="1">
      <alignment horizontal="center" vertical="center"/>
      <protection locked="0"/>
    </xf>
    <xf numFmtId="0" fontId="12" fillId="0" borderId="0" xfId="0" applyFont="1">
      <alignment vertical="center"/>
    </xf>
    <xf numFmtId="0" fontId="9" fillId="0" borderId="0" xfId="0" applyFont="1" applyAlignment="1">
      <alignment horizontal="right" vertical="center"/>
    </xf>
    <xf numFmtId="0" fontId="9" fillId="0" borderId="18" xfId="0" applyFont="1" applyBorder="1">
      <alignment vertical="center"/>
    </xf>
    <xf numFmtId="0" fontId="9" fillId="0" borderId="18" xfId="0" applyFont="1" applyBorder="1" applyAlignment="1">
      <alignment horizontal="center" vertical="center"/>
    </xf>
    <xf numFmtId="0" fontId="9" fillId="0" borderId="66" xfId="0" applyFont="1" applyBorder="1">
      <alignment vertical="center"/>
    </xf>
    <xf numFmtId="0" fontId="9" fillId="0" borderId="67" xfId="0" applyFont="1" applyBorder="1">
      <alignment vertical="center"/>
    </xf>
    <xf numFmtId="0" fontId="9" fillId="0" borderId="77" xfId="0" applyFont="1" applyBorder="1">
      <alignment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0" xfId="0" applyFont="1" applyFill="1" applyAlignment="1">
      <alignment horizontal="center" vertical="center"/>
    </xf>
    <xf numFmtId="0" fontId="13" fillId="2" borderId="18"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73"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xf>
    <xf numFmtId="0" fontId="9" fillId="0" borderId="30" xfId="0" applyFont="1" applyBorder="1" applyAlignment="1">
      <alignment horizontal="center" vertical="center"/>
    </xf>
    <xf numFmtId="0" fontId="9" fillId="3" borderId="29" xfId="0" applyFont="1" applyFill="1" applyBorder="1" applyAlignment="1">
      <alignment horizontal="center" vertical="center"/>
    </xf>
    <xf numFmtId="176" fontId="9" fillId="3" borderId="7" xfId="0" applyNumberFormat="1" applyFont="1" applyFill="1" applyBorder="1" applyAlignment="1">
      <alignment horizontal="center" vertical="center"/>
    </xf>
    <xf numFmtId="0" fontId="9" fillId="3" borderId="29" xfId="0" applyFont="1" applyFill="1" applyBorder="1" applyAlignment="1" applyProtection="1">
      <alignment horizontal="center" vertical="center" wrapText="1"/>
      <protection locked="0"/>
    </xf>
    <xf numFmtId="0" fontId="9" fillId="3" borderId="34" xfId="0" applyFont="1" applyFill="1" applyBorder="1" applyAlignment="1" applyProtection="1">
      <alignment horizontal="center" vertical="center" wrapText="1"/>
      <protection locked="0"/>
    </xf>
    <xf numFmtId="0" fontId="9" fillId="3" borderId="31" xfId="0" applyFont="1" applyFill="1" applyBorder="1" applyAlignment="1" applyProtection="1">
      <alignment vertical="center" wrapText="1"/>
      <protection locked="0"/>
    </xf>
    <xf numFmtId="176" fontId="9" fillId="3" borderId="18" xfId="0" applyNumberFormat="1" applyFont="1" applyFill="1" applyBorder="1">
      <alignment vertical="center"/>
    </xf>
    <xf numFmtId="176" fontId="9" fillId="3" borderId="7" xfId="0" applyNumberFormat="1" applyFont="1" applyFill="1" applyBorder="1">
      <alignment vertical="center"/>
    </xf>
    <xf numFmtId="176" fontId="9" fillId="0" borderId="34" xfId="0" applyNumberFormat="1" applyFont="1" applyBorder="1">
      <alignment vertical="center"/>
    </xf>
    <xf numFmtId="176" fontId="9" fillId="0" borderId="30" xfId="0" applyNumberFormat="1" applyFont="1" applyBorder="1">
      <alignment vertical="center"/>
    </xf>
    <xf numFmtId="176" fontId="9" fillId="0" borderId="29" xfId="0" applyNumberFormat="1" applyFont="1" applyBorder="1">
      <alignment vertical="center"/>
    </xf>
    <xf numFmtId="176" fontId="9" fillId="3" borderId="30" xfId="0" applyNumberFormat="1" applyFont="1" applyFill="1" applyBorder="1">
      <alignment vertical="center"/>
    </xf>
    <xf numFmtId="176" fontId="9" fillId="3" borderId="29" xfId="0" applyNumberFormat="1" applyFont="1" applyFill="1" applyBorder="1">
      <alignment vertical="center"/>
    </xf>
    <xf numFmtId="176" fontId="9" fillId="3" borderId="0" xfId="0" applyNumberFormat="1" applyFont="1" applyFill="1">
      <alignment vertical="center"/>
    </xf>
    <xf numFmtId="176" fontId="9" fillId="3" borderId="46" xfId="0" applyNumberFormat="1" applyFont="1" applyFill="1" applyBorder="1">
      <alignment vertical="center"/>
    </xf>
    <xf numFmtId="176" fontId="9" fillId="0" borderId="75" xfId="0" applyNumberFormat="1" applyFont="1" applyBorder="1">
      <alignment vertical="center"/>
    </xf>
    <xf numFmtId="176" fontId="9" fillId="0" borderId="63" xfId="0" applyNumberFormat="1" applyFont="1" applyBorder="1">
      <alignment vertical="center"/>
    </xf>
    <xf numFmtId="177" fontId="9" fillId="3" borderId="35" xfId="0" applyNumberFormat="1" applyFont="1" applyFill="1" applyBorder="1">
      <alignment vertical="center"/>
    </xf>
    <xf numFmtId="38" fontId="9" fillId="0" borderId="71" xfId="0" applyNumberFormat="1" applyFont="1" applyBorder="1">
      <alignment vertical="center"/>
    </xf>
    <xf numFmtId="38" fontId="9" fillId="0" borderId="23" xfId="0" applyNumberFormat="1" applyFont="1" applyBorder="1">
      <alignment vertical="center"/>
    </xf>
    <xf numFmtId="176" fontId="9" fillId="3" borderId="56" xfId="0" applyNumberFormat="1" applyFont="1" applyFill="1" applyBorder="1">
      <alignment vertical="center"/>
    </xf>
    <xf numFmtId="38" fontId="14" fillId="4" borderId="35" xfId="0" applyNumberFormat="1" applyFont="1" applyFill="1" applyBorder="1">
      <alignment vertical="center"/>
    </xf>
    <xf numFmtId="0" fontId="9" fillId="0" borderId="32" xfId="0" applyFont="1" applyBorder="1" applyAlignment="1">
      <alignment horizontal="center" vertical="center"/>
    </xf>
    <xf numFmtId="0" fontId="9" fillId="3" borderId="1" xfId="0" applyFont="1" applyFill="1" applyBorder="1" applyAlignment="1">
      <alignment horizontal="center" vertical="center"/>
    </xf>
    <xf numFmtId="176" fontId="9" fillId="3" borderId="1" xfId="0" applyNumberFormat="1" applyFont="1" applyFill="1" applyBorder="1" applyAlignment="1">
      <alignment horizontal="center" vertical="center"/>
    </xf>
    <xf numFmtId="0" fontId="9" fillId="3" borderId="1" xfId="0" applyFont="1" applyFill="1" applyBorder="1" applyAlignment="1" applyProtection="1">
      <alignment horizontal="center" vertical="center" wrapText="1"/>
      <protection locked="0"/>
    </xf>
    <xf numFmtId="0" fontId="9" fillId="3" borderId="23" xfId="0" applyFont="1" applyFill="1" applyBorder="1" applyAlignment="1" applyProtection="1">
      <alignment horizontal="center" vertical="center" wrapText="1"/>
      <protection locked="0"/>
    </xf>
    <xf numFmtId="0" fontId="9" fillId="3" borderId="33" xfId="0" applyFont="1" applyFill="1" applyBorder="1" applyAlignment="1" applyProtection="1">
      <alignment vertical="center" wrapText="1"/>
      <protection locked="0"/>
    </xf>
    <xf numFmtId="176" fontId="9" fillId="3" borderId="1" xfId="0" applyNumberFormat="1" applyFont="1" applyFill="1" applyBorder="1">
      <alignment vertical="center"/>
    </xf>
    <xf numFmtId="176" fontId="9" fillId="0" borderId="23" xfId="0" applyNumberFormat="1" applyFont="1" applyBorder="1">
      <alignment vertical="center"/>
    </xf>
    <xf numFmtId="176" fontId="9" fillId="0" borderId="32" xfId="0" applyNumberFormat="1" applyFont="1" applyBorder="1">
      <alignment vertical="center"/>
    </xf>
    <xf numFmtId="176" fontId="9" fillId="0" borderId="1" xfId="0" applyNumberFormat="1" applyFont="1" applyBorder="1">
      <alignment vertical="center"/>
    </xf>
    <xf numFmtId="176" fontId="9" fillId="3" borderId="32" xfId="0" applyNumberFormat="1" applyFont="1" applyFill="1" applyBorder="1">
      <alignment vertical="center"/>
    </xf>
    <xf numFmtId="176" fontId="9" fillId="3" borderId="63" xfId="0" applyNumberFormat="1" applyFont="1" applyFill="1" applyBorder="1">
      <alignment vertical="center"/>
    </xf>
    <xf numFmtId="176" fontId="9" fillId="3" borderId="33" xfId="0" applyNumberFormat="1" applyFont="1" applyFill="1" applyBorder="1">
      <alignment vertical="center"/>
    </xf>
    <xf numFmtId="0" fontId="9" fillId="0" borderId="19" xfId="0" applyFont="1" applyBorder="1" applyAlignment="1">
      <alignment horizontal="center" vertical="center"/>
    </xf>
    <xf numFmtId="0" fontId="9" fillId="3" borderId="2" xfId="0" applyFont="1" applyFill="1" applyBorder="1" applyAlignment="1">
      <alignment horizontal="center" vertical="center"/>
    </xf>
    <xf numFmtId="176" fontId="9" fillId="3" borderId="2" xfId="0" applyNumberFormat="1" applyFont="1" applyFill="1" applyBorder="1" applyAlignment="1">
      <alignment horizontal="center" vertical="center"/>
    </xf>
    <xf numFmtId="176" fontId="9" fillId="3" borderId="58" xfId="0" applyNumberFormat="1" applyFont="1" applyFill="1" applyBorder="1" applyAlignment="1">
      <alignment horizontal="center" vertical="center"/>
    </xf>
    <xf numFmtId="0" fontId="9" fillId="3" borderId="2"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48" xfId="0" applyFont="1" applyFill="1" applyBorder="1" applyAlignment="1" applyProtection="1">
      <alignment vertical="center" wrapText="1"/>
      <protection locked="0"/>
    </xf>
    <xf numFmtId="176" fontId="9" fillId="3" borderId="57" xfId="0" applyNumberFormat="1" applyFont="1" applyFill="1" applyBorder="1">
      <alignment vertical="center"/>
    </xf>
    <xf numFmtId="176" fontId="9" fillId="3" borderId="58" xfId="0" applyNumberFormat="1" applyFont="1" applyFill="1" applyBorder="1">
      <alignment vertical="center"/>
    </xf>
    <xf numFmtId="176" fontId="9" fillId="0" borderId="49" xfId="0" applyNumberFormat="1" applyFont="1" applyBorder="1">
      <alignment vertical="center"/>
    </xf>
    <xf numFmtId="176" fontId="9" fillId="0" borderId="19" xfId="0" applyNumberFormat="1" applyFont="1" applyBorder="1">
      <alignment vertical="center"/>
    </xf>
    <xf numFmtId="176" fontId="9" fillId="0" borderId="2" xfId="0" applyNumberFormat="1" applyFont="1" applyBorder="1">
      <alignment vertical="center"/>
    </xf>
    <xf numFmtId="176" fontId="9" fillId="0" borderId="4" xfId="0" applyNumberFormat="1" applyFont="1" applyBorder="1">
      <alignment vertical="center"/>
    </xf>
    <xf numFmtId="176" fontId="9" fillId="3" borderId="19" xfId="0" applyNumberFormat="1" applyFont="1" applyFill="1" applyBorder="1">
      <alignment vertical="center"/>
    </xf>
    <xf numFmtId="176" fontId="9" fillId="3" borderId="2" xfId="0" applyNumberFormat="1" applyFont="1" applyFill="1" applyBorder="1">
      <alignment vertical="center"/>
    </xf>
    <xf numFmtId="176" fontId="9" fillId="3" borderId="74" xfId="0" applyNumberFormat="1" applyFont="1" applyFill="1" applyBorder="1">
      <alignment vertical="center"/>
    </xf>
    <xf numFmtId="176" fontId="9" fillId="0" borderId="61" xfId="0" applyNumberFormat="1" applyFont="1" applyBorder="1">
      <alignment vertical="center"/>
    </xf>
    <xf numFmtId="177" fontId="9" fillId="3" borderId="59" xfId="0" applyNumberFormat="1" applyFont="1" applyFill="1" applyBorder="1">
      <alignment vertical="center"/>
    </xf>
    <xf numFmtId="38" fontId="9" fillId="0" borderId="92" xfId="0" applyNumberFormat="1" applyFont="1" applyBorder="1">
      <alignment vertical="center"/>
    </xf>
    <xf numFmtId="38" fontId="9" fillId="0" borderId="60" xfId="0" applyNumberFormat="1" applyFont="1" applyBorder="1">
      <alignment vertical="center"/>
    </xf>
    <xf numFmtId="176" fontId="9" fillId="3" borderId="61" xfId="0" applyNumberFormat="1" applyFont="1" applyFill="1" applyBorder="1">
      <alignment vertical="center"/>
    </xf>
    <xf numFmtId="38" fontId="14" fillId="4" borderId="59" xfId="0" applyNumberFormat="1" applyFont="1" applyFill="1" applyBorder="1">
      <alignment vertical="center"/>
    </xf>
    <xf numFmtId="0" fontId="9" fillId="0" borderId="54" xfId="0" applyFont="1" applyBorder="1" applyAlignment="1">
      <alignment horizontal="center" vertical="center"/>
    </xf>
    <xf numFmtId="0" fontId="9" fillId="0" borderId="50" xfId="0" applyFont="1" applyBorder="1" applyAlignment="1">
      <alignment horizontal="center" vertical="center"/>
    </xf>
    <xf numFmtId="0" fontId="9" fillId="0" borderId="88" xfId="0" applyFont="1" applyBorder="1" applyAlignment="1">
      <alignment horizontal="center" vertical="center"/>
    </xf>
    <xf numFmtId="176" fontId="9" fillId="0" borderId="88" xfId="0" applyNumberFormat="1" applyFont="1" applyBorder="1">
      <alignment vertical="center"/>
    </xf>
    <xf numFmtId="176" fontId="9" fillId="0" borderId="91" xfId="0" applyNumberFormat="1" applyFont="1" applyBorder="1">
      <alignment vertical="center"/>
    </xf>
    <xf numFmtId="176" fontId="9" fillId="0" borderId="89" xfId="0" applyNumberFormat="1" applyFont="1" applyBorder="1">
      <alignment vertical="center"/>
    </xf>
    <xf numFmtId="176" fontId="9" fillId="0" borderId="50" xfId="0" applyNumberFormat="1" applyFont="1" applyBorder="1">
      <alignment vertical="center"/>
    </xf>
    <xf numFmtId="176" fontId="9" fillId="0" borderId="51" xfId="0" applyNumberFormat="1" applyFont="1" applyBorder="1">
      <alignment vertical="center"/>
    </xf>
    <xf numFmtId="176" fontId="9" fillId="0" borderId="53" xfId="0" applyNumberFormat="1" applyFont="1" applyBorder="1">
      <alignment vertical="center"/>
    </xf>
    <xf numFmtId="176" fontId="9" fillId="0" borderId="65" xfId="0" applyNumberFormat="1" applyFont="1" applyBorder="1">
      <alignment vertical="center"/>
    </xf>
    <xf numFmtId="176" fontId="9" fillId="0" borderId="64" xfId="0" applyNumberFormat="1" applyFont="1" applyBorder="1">
      <alignment vertical="center"/>
    </xf>
    <xf numFmtId="176" fontId="9" fillId="0" borderId="52" xfId="0" applyNumberFormat="1" applyFont="1" applyBorder="1">
      <alignment vertical="center"/>
    </xf>
    <xf numFmtId="176" fontId="9" fillId="0" borderId="55" xfId="0" applyNumberFormat="1" applyFont="1" applyBorder="1">
      <alignment vertical="center"/>
    </xf>
    <xf numFmtId="176" fontId="9" fillId="0" borderId="54" xfId="0" applyNumberFormat="1" applyFont="1" applyBorder="1">
      <alignment vertical="center"/>
    </xf>
    <xf numFmtId="38" fontId="9" fillId="0" borderId="95" xfId="0" applyNumberFormat="1" applyFont="1" applyBorder="1">
      <alignment vertical="center"/>
    </xf>
    <xf numFmtId="38" fontId="9" fillId="0" borderId="28" xfId="0" applyNumberFormat="1" applyFont="1" applyBorder="1">
      <alignment vertical="center"/>
    </xf>
    <xf numFmtId="176" fontId="9" fillId="0" borderId="27" xfId="0" applyNumberFormat="1" applyFont="1" applyBorder="1">
      <alignment vertical="center"/>
    </xf>
    <xf numFmtId="38" fontId="14" fillId="4" borderId="21" xfId="0" applyNumberFormat="1" applyFont="1" applyFill="1" applyBorder="1">
      <alignment vertical="center"/>
    </xf>
    <xf numFmtId="0" fontId="16" fillId="0" borderId="0" xfId="0" applyFont="1" applyProtection="1">
      <alignment vertical="center"/>
      <protection locked="0"/>
    </xf>
    <xf numFmtId="0" fontId="17" fillId="0" borderId="0" xfId="0" applyFont="1">
      <alignment vertical="center"/>
    </xf>
    <xf numFmtId="0" fontId="6" fillId="0" borderId="0" xfId="0" applyFont="1" applyProtection="1">
      <alignment vertical="center"/>
      <protection locked="0"/>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3" fillId="0" borderId="0" xfId="0" applyFont="1" applyBorder="1" applyAlignment="1">
      <alignment horizontal="center" vertical="center"/>
    </xf>
    <xf numFmtId="176" fontId="3" fillId="0" borderId="0" xfId="0" applyNumberFormat="1" applyFont="1" applyBorder="1">
      <alignment vertical="center"/>
    </xf>
    <xf numFmtId="176" fontId="9" fillId="0" borderId="0" xfId="0" applyNumberFormat="1" applyFont="1" applyBorder="1">
      <alignment vertical="center"/>
    </xf>
    <xf numFmtId="38" fontId="3" fillId="0" borderId="0" xfId="0" applyNumberFormat="1" applyFont="1" applyBorder="1">
      <alignment vertical="center"/>
    </xf>
    <xf numFmtId="38" fontId="4" fillId="4" borderId="0" xfId="0" applyNumberFormat="1" applyFont="1" applyFill="1" applyBorder="1">
      <alignment vertical="center"/>
    </xf>
    <xf numFmtId="0" fontId="3" fillId="0" borderId="0" xfId="0" applyFont="1" applyBorder="1">
      <alignment vertical="center"/>
    </xf>
    <xf numFmtId="0" fontId="19" fillId="0" borderId="0" xfId="0" applyFont="1">
      <alignment vertical="center"/>
    </xf>
    <xf numFmtId="0" fontId="20" fillId="0" borderId="0" xfId="0" applyFont="1" applyAlignment="1">
      <alignment horizontal="left" vertical="center"/>
    </xf>
    <xf numFmtId="0" fontId="3" fillId="6" borderId="3" xfId="0" applyFont="1" applyFill="1" applyBorder="1" applyAlignment="1" applyProtection="1">
      <alignment vertical="center" wrapText="1"/>
      <protection locked="0"/>
    </xf>
    <xf numFmtId="0" fontId="3" fillId="6" borderId="3" xfId="0" applyFont="1" applyFill="1" applyBorder="1" applyAlignment="1" applyProtection="1">
      <alignment horizontal="center" vertical="center" wrapText="1"/>
      <protection locked="0"/>
    </xf>
    <xf numFmtId="0" fontId="3" fillId="6" borderId="98" xfId="0" applyFont="1" applyFill="1" applyBorder="1" applyAlignment="1" applyProtection="1">
      <alignment horizontal="center" vertical="center" wrapText="1"/>
      <protection locked="0"/>
    </xf>
    <xf numFmtId="176" fontId="3" fillId="6" borderId="98" xfId="0" applyNumberFormat="1" applyFont="1" applyFill="1" applyBorder="1">
      <alignment vertical="center"/>
    </xf>
    <xf numFmtId="176" fontId="3" fillId="6" borderId="100" xfId="0" applyNumberFormat="1" applyFont="1" applyFill="1" applyBorder="1">
      <alignment vertical="center"/>
    </xf>
    <xf numFmtId="176" fontId="3" fillId="6" borderId="3" xfId="0" applyNumberFormat="1" applyFont="1" applyFill="1" applyBorder="1">
      <alignment vertical="center"/>
    </xf>
    <xf numFmtId="38" fontId="3" fillId="6" borderId="102" xfId="0" applyNumberFormat="1" applyFont="1" applyFill="1" applyBorder="1">
      <alignment vertical="center"/>
    </xf>
    <xf numFmtId="38" fontId="4" fillId="6" borderId="101" xfId="0" applyNumberFormat="1" applyFont="1" applyFill="1" applyBorder="1">
      <alignment vertical="center"/>
    </xf>
    <xf numFmtId="0" fontId="4" fillId="6" borderId="100" xfId="0" applyFont="1" applyFill="1" applyBorder="1" applyAlignment="1">
      <alignment horizontal="center" vertical="center"/>
    </xf>
    <xf numFmtId="0" fontId="3" fillId="0" borderId="0" xfId="0" applyFont="1" applyBorder="1" applyAlignment="1">
      <alignment horizontal="center" vertical="top"/>
    </xf>
    <xf numFmtId="0" fontId="3" fillId="0" borderId="0" xfId="0" applyFont="1" applyAlignment="1">
      <alignment vertical="top"/>
    </xf>
    <xf numFmtId="0" fontId="20" fillId="5" borderId="0" xfId="0" applyFont="1" applyFill="1" applyAlignment="1">
      <alignment horizontal="left" vertical="center"/>
    </xf>
    <xf numFmtId="0" fontId="18" fillId="5" borderId="0" xfId="0" applyFont="1" applyFill="1" applyAlignment="1">
      <alignment horizontal="center" vertical="center"/>
    </xf>
    <xf numFmtId="0" fontId="20" fillId="0" borderId="0" xfId="0" applyFont="1" applyFill="1" applyAlignment="1">
      <alignment horizontal="left" vertical="center"/>
    </xf>
    <xf numFmtId="0" fontId="18" fillId="0" borderId="0" xfId="0" applyFont="1" applyFill="1" applyAlignment="1">
      <alignment horizontal="center" vertical="center"/>
    </xf>
    <xf numFmtId="178" fontId="3" fillId="5" borderId="99" xfId="0" applyNumberFormat="1" applyFont="1" applyFill="1" applyBorder="1" applyAlignment="1">
      <alignment vertical="center" shrinkToFit="1"/>
    </xf>
    <xf numFmtId="178" fontId="3" fillId="5" borderId="2" xfId="0" applyNumberFormat="1" applyFont="1" applyFill="1" applyBorder="1" applyAlignment="1">
      <alignment vertical="center" shrinkToFit="1"/>
    </xf>
    <xf numFmtId="176" fontId="3" fillId="3" borderId="2" xfId="0" applyNumberFormat="1" applyFont="1" applyFill="1" applyBorder="1" applyAlignment="1">
      <alignment horizontal="center" vertical="center"/>
    </xf>
    <xf numFmtId="14" fontId="3" fillId="5" borderId="2" xfId="0" applyNumberFormat="1" applyFont="1" applyFill="1" applyBorder="1" applyAlignment="1">
      <alignment horizontal="center" vertical="center"/>
    </xf>
    <xf numFmtId="0" fontId="15" fillId="5" borderId="4"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176" fontId="3" fillId="5" borderId="57" xfId="0" applyNumberFormat="1" applyFont="1" applyFill="1" applyBorder="1">
      <alignment vertical="center"/>
    </xf>
    <xf numFmtId="176" fontId="3" fillId="5" borderId="2" xfId="0" applyNumberFormat="1" applyFont="1" applyFill="1" applyBorder="1">
      <alignment vertical="center"/>
    </xf>
    <xf numFmtId="176" fontId="3" fillId="0" borderId="4" xfId="0" applyNumberFormat="1" applyFont="1" applyBorder="1">
      <alignment vertical="center"/>
    </xf>
    <xf numFmtId="176" fontId="3" fillId="3" borderId="57" xfId="0" applyNumberFormat="1" applyFont="1" applyFill="1" applyBorder="1">
      <alignment vertical="center"/>
    </xf>
    <xf numFmtId="176" fontId="3" fillId="3" borderId="2" xfId="0" applyNumberFormat="1" applyFont="1" applyFill="1" applyBorder="1">
      <alignment vertical="center"/>
    </xf>
    <xf numFmtId="38" fontId="4" fillId="4" borderId="114" xfId="0" applyNumberFormat="1" applyFont="1" applyFill="1" applyBorder="1">
      <alignment vertical="center"/>
    </xf>
    <xf numFmtId="176" fontId="3" fillId="0" borderId="110" xfId="0" applyNumberFormat="1" applyFont="1" applyBorder="1" applyAlignment="1">
      <alignment vertical="top" wrapText="1"/>
    </xf>
    <xf numFmtId="176" fontId="3" fillId="0" borderId="110" xfId="0" applyNumberFormat="1" applyFont="1" applyBorder="1" applyAlignment="1">
      <alignment horizontal="left" vertical="top" wrapText="1"/>
    </xf>
    <xf numFmtId="176" fontId="3" fillId="0" borderId="110" xfId="0" applyNumberFormat="1" applyFont="1" applyBorder="1" applyAlignment="1">
      <alignment vertical="top"/>
    </xf>
    <xf numFmtId="176" fontId="3" fillId="0" borderId="103" xfId="0" applyNumberFormat="1" applyFont="1" applyBorder="1" applyAlignment="1">
      <alignment vertical="top"/>
    </xf>
    <xf numFmtId="38" fontId="4" fillId="4" borderId="104" xfId="0" applyNumberFormat="1" applyFont="1" applyFill="1" applyBorder="1" applyAlignment="1">
      <alignment vertical="top"/>
    </xf>
    <xf numFmtId="176" fontId="3" fillId="5" borderId="1" xfId="0" applyNumberFormat="1" applyFont="1" applyFill="1" applyBorder="1">
      <alignment vertical="center"/>
    </xf>
    <xf numFmtId="176" fontId="3" fillId="0" borderId="33" xfId="0" applyNumberFormat="1" applyFont="1" applyBorder="1">
      <alignment vertical="center"/>
    </xf>
    <xf numFmtId="176" fontId="3" fillId="3" borderId="116" xfId="0" applyNumberFormat="1" applyFont="1" applyFill="1" applyBorder="1">
      <alignment vertical="center"/>
    </xf>
    <xf numFmtId="38" fontId="3" fillId="0" borderId="32" xfId="0" applyNumberFormat="1" applyFont="1" applyBorder="1">
      <alignment vertical="center"/>
    </xf>
    <xf numFmtId="0" fontId="6" fillId="0" borderId="16" xfId="0" applyFont="1" applyFill="1" applyBorder="1" applyAlignment="1" applyProtection="1">
      <alignment vertical="center"/>
      <protection locked="0"/>
    </xf>
    <xf numFmtId="0" fontId="3" fillId="5" borderId="1" xfId="0" applyFont="1" applyFill="1" applyBorder="1" applyAlignment="1" applyProtection="1">
      <alignment vertical="center" wrapText="1"/>
      <protection locked="0"/>
    </xf>
    <xf numFmtId="0" fontId="21" fillId="0" borderId="113" xfId="0" applyFont="1" applyBorder="1" applyAlignment="1">
      <alignment vertical="center"/>
    </xf>
    <xf numFmtId="0" fontId="21" fillId="0" borderId="63" xfId="0" applyFont="1" applyBorder="1" applyAlignment="1">
      <alignment vertical="center"/>
    </xf>
    <xf numFmtId="0" fontId="18" fillId="0" borderId="0" xfId="0" applyFont="1" applyAlignment="1">
      <alignment horizontal="center" vertical="center"/>
    </xf>
    <xf numFmtId="0" fontId="3" fillId="0" borderId="0" xfId="0" applyFont="1" applyBorder="1" applyAlignment="1">
      <alignment horizontal="center" vertical="center"/>
    </xf>
    <xf numFmtId="176" fontId="16" fillId="0" borderId="112" xfId="0" applyNumberFormat="1" applyFont="1" applyBorder="1" applyAlignment="1">
      <alignment vertical="top" wrapText="1"/>
    </xf>
    <xf numFmtId="176" fontId="9" fillId="0" borderId="110" xfId="0" applyNumberFormat="1" applyFont="1" applyBorder="1" applyAlignment="1">
      <alignment vertical="top" wrapText="1"/>
    </xf>
    <xf numFmtId="0" fontId="26" fillId="5" borderId="1" xfId="0" applyFont="1" applyFill="1" applyBorder="1" applyAlignment="1">
      <alignment horizontal="center" vertical="center"/>
    </xf>
    <xf numFmtId="0" fontId="27" fillId="0" borderId="1" xfId="0" applyFont="1" applyBorder="1" applyAlignment="1">
      <alignment horizontal="center" vertical="center"/>
    </xf>
    <xf numFmtId="0" fontId="27" fillId="0" borderId="1" xfId="0" applyFont="1" applyBorder="1">
      <alignment vertical="center"/>
    </xf>
    <xf numFmtId="0" fontId="27" fillId="0" borderId="1" xfId="0" applyFont="1" applyBorder="1" applyAlignment="1">
      <alignment vertical="center" wrapText="1"/>
    </xf>
    <xf numFmtId="176" fontId="3" fillId="6" borderId="113" xfId="0" applyNumberFormat="1" applyFont="1" applyFill="1" applyBorder="1">
      <alignment vertical="center"/>
    </xf>
    <xf numFmtId="38" fontId="3" fillId="0" borderId="33" xfId="0" applyNumberFormat="1" applyFont="1" applyBorder="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3" fillId="0" borderId="0" xfId="0" applyFont="1" applyBorder="1" applyAlignment="1">
      <alignment horizontal="center" vertical="center"/>
    </xf>
    <xf numFmtId="0" fontId="24" fillId="0" borderId="0" xfId="0" applyFont="1" applyFill="1" applyBorder="1" applyAlignment="1">
      <alignment vertical="center"/>
    </xf>
    <xf numFmtId="179" fontId="3" fillId="0" borderId="1" xfId="0" applyNumberFormat="1" applyFont="1" applyFill="1" applyBorder="1" applyAlignment="1">
      <alignment vertical="center" shrinkToFit="1"/>
    </xf>
    <xf numFmtId="179" fontId="3" fillId="5" borderId="1" xfId="0" applyNumberFormat="1" applyFont="1" applyFill="1" applyBorder="1" applyAlignment="1">
      <alignment vertical="center" shrinkToFit="1"/>
    </xf>
    <xf numFmtId="0" fontId="3" fillId="0" borderId="0" xfId="0" applyFont="1" applyBorder="1" applyAlignment="1">
      <alignment vertical="center" wrapText="1"/>
    </xf>
    <xf numFmtId="0" fontId="3" fillId="0" borderId="0" xfId="0" applyFont="1" applyAlignment="1">
      <alignment vertical="center" wrapText="1"/>
    </xf>
    <xf numFmtId="0" fontId="20" fillId="0" borderId="0" xfId="0" applyFont="1" applyAlignment="1">
      <alignment horizontal="right" vertical="center"/>
    </xf>
    <xf numFmtId="176" fontId="3" fillId="6" borderId="102" xfId="0" applyNumberFormat="1" applyFont="1" applyFill="1" applyBorder="1">
      <alignment vertical="center"/>
    </xf>
    <xf numFmtId="176" fontId="3" fillId="8" borderId="110" xfId="0" applyNumberFormat="1" applyFont="1" applyFill="1" applyBorder="1" applyAlignment="1">
      <alignment vertical="top" wrapText="1"/>
    </xf>
    <xf numFmtId="176" fontId="31" fillId="8" borderId="110" xfId="0" applyNumberFormat="1" applyFont="1" applyFill="1" applyBorder="1" applyAlignment="1">
      <alignment vertical="top" wrapText="1"/>
    </xf>
    <xf numFmtId="177" fontId="3" fillId="6" borderId="101" xfId="0" applyNumberFormat="1" applyFont="1" applyFill="1" applyBorder="1" applyAlignment="1">
      <alignment horizontal="center" vertical="center"/>
    </xf>
    <xf numFmtId="177" fontId="3" fillId="5" borderId="75" xfId="0" applyNumberFormat="1" applyFont="1" applyFill="1" applyBorder="1" applyAlignment="1" applyProtection="1">
      <alignment horizontal="center" vertical="center" wrapText="1"/>
      <protection locked="0"/>
    </xf>
    <xf numFmtId="176" fontId="3" fillId="0" borderId="57" xfId="0" applyNumberFormat="1" applyFont="1" applyFill="1" applyBorder="1">
      <alignment vertical="center"/>
    </xf>
    <xf numFmtId="176" fontId="3" fillId="0" borderId="2" xfId="0" applyNumberFormat="1" applyFont="1" applyFill="1" applyBorder="1">
      <alignment vertical="center"/>
    </xf>
    <xf numFmtId="176" fontId="3" fillId="5" borderId="71" xfId="0" applyNumberFormat="1" applyFont="1" applyFill="1" applyBorder="1">
      <alignment vertical="center"/>
    </xf>
    <xf numFmtId="0" fontId="15" fillId="9" borderId="109" xfId="0" applyFont="1" applyFill="1" applyBorder="1" applyAlignment="1">
      <alignment vertical="center" textRotation="255"/>
    </xf>
    <xf numFmtId="0" fontId="15" fillId="9" borderId="110" xfId="0" applyFont="1" applyFill="1" applyBorder="1" applyAlignment="1">
      <alignment vertical="center" textRotation="255"/>
    </xf>
    <xf numFmtId="176" fontId="3" fillId="0" borderId="23" xfId="0" applyNumberFormat="1" applyFont="1" applyFill="1" applyBorder="1">
      <alignment vertical="center"/>
    </xf>
    <xf numFmtId="176" fontId="3" fillId="0" borderId="1" xfId="0" applyNumberFormat="1" applyFont="1" applyBorder="1">
      <alignment vertical="center"/>
    </xf>
    <xf numFmtId="0" fontId="3" fillId="0" borderId="106" xfId="0" applyFont="1" applyBorder="1">
      <alignment vertical="center"/>
    </xf>
    <xf numFmtId="176" fontId="3" fillId="5" borderId="74" xfId="0" applyNumberFormat="1" applyFont="1" applyFill="1" applyBorder="1">
      <alignment vertical="center"/>
    </xf>
    <xf numFmtId="176" fontId="3" fillId="0" borderId="2" xfId="0" applyNumberFormat="1" applyFont="1" applyBorder="1">
      <alignment vertical="center"/>
    </xf>
    <xf numFmtId="0" fontId="18" fillId="8" borderId="0" xfId="0" applyFont="1" applyFill="1" applyAlignment="1">
      <alignment horizontal="center" vertical="center"/>
    </xf>
    <xf numFmtId="0" fontId="36" fillId="8" borderId="0" xfId="0" applyFont="1" applyFill="1" applyAlignment="1">
      <alignment horizontal="left" vertical="center"/>
    </xf>
    <xf numFmtId="0" fontId="21" fillId="8" borderId="113" xfId="0" applyFont="1" applyFill="1" applyBorder="1" applyAlignment="1">
      <alignment vertical="center"/>
    </xf>
    <xf numFmtId="0" fontId="9" fillId="8" borderId="98" xfId="0" applyFont="1" applyFill="1" applyBorder="1" applyAlignment="1">
      <alignment vertical="center" wrapText="1"/>
    </xf>
    <xf numFmtId="0" fontId="9" fillId="8" borderId="113" xfId="0" applyFont="1" applyFill="1" applyBorder="1" applyAlignment="1">
      <alignment vertical="center" wrapText="1"/>
    </xf>
    <xf numFmtId="0" fontId="41" fillId="0" borderId="0" xfId="0" applyFont="1" applyFill="1" applyAlignment="1">
      <alignment horizontal="center" vertical="center"/>
    </xf>
    <xf numFmtId="0" fontId="41" fillId="0" borderId="0" xfId="0" applyFont="1" applyAlignment="1">
      <alignment horizontal="center"/>
    </xf>
    <xf numFmtId="0" fontId="41" fillId="0" borderId="0" xfId="0" applyFont="1" applyAlignment="1"/>
    <xf numFmtId="0" fontId="41" fillId="0" borderId="0" xfId="0" applyFont="1" applyAlignment="1">
      <alignment wrapText="1"/>
    </xf>
    <xf numFmtId="0" fontId="41" fillId="11" borderId="0" xfId="0" applyFont="1" applyFill="1" applyAlignment="1">
      <alignment horizontal="center"/>
    </xf>
    <xf numFmtId="0" fontId="41"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vertical="center"/>
    </xf>
    <xf numFmtId="0" fontId="15" fillId="11" borderId="0" xfId="0" applyFont="1" applyFill="1" applyAlignment="1">
      <alignment horizontal="center" vertical="center"/>
    </xf>
    <xf numFmtId="0" fontId="15" fillId="9" borderId="103" xfId="0" applyFont="1" applyFill="1" applyBorder="1" applyAlignment="1">
      <alignment horizontal="centerContinuous" vertical="center"/>
    </xf>
    <xf numFmtId="0" fontId="15" fillId="9" borderId="125" xfId="0" applyFont="1" applyFill="1" applyBorder="1" applyAlignment="1">
      <alignment horizontal="centerContinuous" vertical="center"/>
    </xf>
    <xf numFmtId="0" fontId="15" fillId="9" borderId="104" xfId="0" applyFont="1" applyFill="1" applyBorder="1" applyAlignment="1">
      <alignment horizontal="centerContinuous" vertical="center"/>
    </xf>
    <xf numFmtId="0" fontId="15" fillId="9" borderId="120" xfId="0" applyFont="1" applyFill="1" applyBorder="1" applyAlignment="1">
      <alignment horizontal="centerContinuous" vertical="center"/>
    </xf>
    <xf numFmtId="0" fontId="15" fillId="9" borderId="8" xfId="0" applyFont="1" applyFill="1" applyBorder="1" applyAlignment="1">
      <alignment horizontal="centerContinuous" vertical="center"/>
    </xf>
    <xf numFmtId="0" fontId="15" fillId="9" borderId="9" xfId="0" applyFont="1" applyFill="1" applyBorder="1" applyAlignment="1">
      <alignment horizontal="centerContinuous"/>
    </xf>
    <xf numFmtId="0" fontId="15" fillId="9" borderId="104" xfId="0" applyFont="1" applyFill="1" applyBorder="1" applyAlignment="1">
      <alignment horizontal="centerContinuous"/>
    </xf>
    <xf numFmtId="0" fontId="15" fillId="9" borderId="119" xfId="0" applyFont="1" applyFill="1" applyBorder="1" applyAlignment="1">
      <alignment horizontal="centerContinuous" wrapText="1"/>
    </xf>
    <xf numFmtId="0" fontId="15" fillId="9" borderId="119" xfId="0" applyFont="1" applyFill="1" applyBorder="1" applyAlignment="1">
      <alignment horizontal="centerContinuous"/>
    </xf>
    <xf numFmtId="0" fontId="15" fillId="9" borderId="120" xfId="0" applyFont="1" applyFill="1" applyBorder="1" applyAlignment="1">
      <alignment horizontal="centerContinuous"/>
    </xf>
    <xf numFmtId="0" fontId="15" fillId="9" borderId="100" xfId="0" applyFont="1" applyFill="1" applyBorder="1" applyAlignment="1">
      <alignment horizontal="centerContinuous" vertical="center"/>
    </xf>
    <xf numFmtId="0" fontId="15" fillId="9" borderId="3" xfId="0" applyFont="1" applyFill="1" applyBorder="1" applyAlignment="1">
      <alignment horizontal="centerContinuous" vertical="center"/>
    </xf>
    <xf numFmtId="0" fontId="15" fillId="9" borderId="121" xfId="0" applyFont="1" applyFill="1" applyBorder="1" applyAlignment="1">
      <alignment horizontal="centerContinuous" vertical="center"/>
    </xf>
    <xf numFmtId="0" fontId="15" fillId="9" borderId="30" xfId="0" applyFont="1" applyFill="1" applyBorder="1" applyAlignment="1">
      <alignment horizontal="centerContinuous" vertical="center"/>
    </xf>
    <xf numFmtId="0" fontId="15" fillId="9" borderId="29" xfId="0" applyFont="1" applyFill="1" applyBorder="1" applyAlignment="1">
      <alignment horizontal="centerContinuous" vertical="center"/>
    </xf>
    <xf numFmtId="0" fontId="15" fillId="9" borderId="31" xfId="0" applyFont="1" applyFill="1" applyBorder="1" applyAlignment="1">
      <alignment horizontal="centerContinuous" vertical="center"/>
    </xf>
    <xf numFmtId="0" fontId="15" fillId="9" borderId="97" xfId="0" applyFont="1" applyFill="1" applyBorder="1" applyAlignment="1">
      <alignment horizontal="centerContinuous" vertical="center"/>
    </xf>
    <xf numFmtId="0" fontId="41" fillId="12" borderId="32" xfId="0" applyFont="1" applyFill="1" applyBorder="1" applyAlignment="1"/>
    <xf numFmtId="0" fontId="41" fillId="12" borderId="33" xfId="0" applyFont="1" applyFill="1" applyBorder="1" applyAlignment="1"/>
    <xf numFmtId="0" fontId="41" fillId="0" borderId="0" xfId="0" applyFont="1" applyAlignment="1">
      <alignment horizontal="center" vertical="center" textRotation="255"/>
    </xf>
    <xf numFmtId="0" fontId="15" fillId="9" borderId="112" xfId="0" applyFont="1" applyFill="1" applyBorder="1" applyAlignment="1">
      <alignment vertical="center" textRotation="255"/>
    </xf>
    <xf numFmtId="0" fontId="15" fillId="9" borderId="127" xfId="0" applyFont="1" applyFill="1" applyBorder="1" applyAlignment="1">
      <alignment vertical="center" textRotation="255"/>
    </xf>
    <xf numFmtId="0" fontId="15" fillId="9" borderId="128" xfId="0" applyFont="1" applyFill="1" applyBorder="1" applyAlignment="1">
      <alignment vertical="center" textRotation="255" wrapText="1"/>
    </xf>
    <xf numFmtId="0" fontId="15" fillId="9" borderId="109" xfId="0" applyFont="1" applyFill="1" applyBorder="1" applyAlignment="1">
      <alignment horizontal="center" vertical="top" textRotation="255"/>
    </xf>
    <xf numFmtId="0" fontId="15" fillId="9" borderId="110" xfId="0" applyFont="1" applyFill="1" applyBorder="1" applyAlignment="1">
      <alignment horizontal="center" vertical="top" textRotation="255"/>
    </xf>
    <xf numFmtId="0" fontId="15" fillId="9" borderId="112" xfId="0" applyFont="1" applyFill="1" applyBorder="1" applyAlignment="1">
      <alignment vertical="center" textRotation="255" wrapText="1"/>
    </xf>
    <xf numFmtId="0" fontId="15" fillId="9" borderId="109" xfId="0" applyFont="1" applyFill="1" applyBorder="1" applyAlignment="1">
      <alignment vertical="top" textRotation="255" indent="1"/>
    </xf>
    <xf numFmtId="0" fontId="15" fillId="9" borderId="110" xfId="0" applyFont="1" applyFill="1" applyBorder="1" applyAlignment="1">
      <alignment vertical="top" textRotation="255" indent="1"/>
    </xf>
    <xf numFmtId="0" fontId="15" fillId="9" borderId="127" xfId="0" applyFont="1" applyFill="1" applyBorder="1" applyAlignment="1">
      <alignment vertical="top" textRotation="255" indent="1"/>
    </xf>
    <xf numFmtId="0" fontId="41" fillId="12" borderId="32" xfId="0" applyFont="1" applyFill="1" applyBorder="1" applyAlignment="1">
      <alignment vertical="center" wrapText="1"/>
    </xf>
    <xf numFmtId="0" fontId="41" fillId="12" borderId="33" xfId="0" applyFont="1" applyFill="1" applyBorder="1" applyAlignment="1">
      <alignment vertical="center" wrapText="1"/>
    </xf>
    <xf numFmtId="0" fontId="15" fillId="0" borderId="23" xfId="0" applyFont="1" applyFill="1" applyBorder="1" applyAlignment="1">
      <alignment horizontal="center" vertical="center" wrapText="1"/>
    </xf>
    <xf numFmtId="0" fontId="15" fillId="0" borderId="23" xfId="0" applyFont="1" applyFill="1" applyBorder="1" applyAlignment="1">
      <alignment vertical="center" wrapText="1"/>
    </xf>
    <xf numFmtId="176" fontId="15" fillId="0" borderId="30" xfId="0" applyNumberFormat="1" applyFont="1" applyBorder="1" applyAlignment="1">
      <alignment vertical="center" wrapText="1"/>
    </xf>
    <xf numFmtId="176" fontId="15" fillId="0" borderId="29" xfId="0" applyNumberFormat="1" applyFont="1" applyBorder="1" applyAlignment="1">
      <alignment vertical="center" wrapText="1"/>
    </xf>
    <xf numFmtId="176" fontId="15" fillId="0" borderId="31" xfId="0" applyNumberFormat="1" applyFont="1" applyBorder="1" applyAlignment="1">
      <alignment vertical="center" wrapText="1"/>
    </xf>
    <xf numFmtId="176" fontId="15" fillId="0" borderId="30" xfId="0" applyNumberFormat="1" applyFont="1" applyBorder="1" applyAlignment="1">
      <alignment vertical="center" shrinkToFit="1"/>
    </xf>
    <xf numFmtId="176" fontId="15" fillId="0" borderId="29" xfId="0" applyNumberFormat="1" applyFont="1" applyBorder="1" applyAlignment="1">
      <alignment vertical="center" shrinkToFit="1"/>
    </xf>
    <xf numFmtId="176" fontId="15" fillId="0" borderId="34" xfId="0" applyNumberFormat="1" applyFont="1" applyBorder="1" applyAlignment="1">
      <alignment vertical="center" shrinkToFit="1"/>
    </xf>
    <xf numFmtId="176" fontId="15" fillId="0" borderId="24" xfId="0" applyNumberFormat="1" applyFont="1" applyBorder="1" applyAlignment="1">
      <alignment vertical="center" shrinkToFit="1"/>
    </xf>
    <xf numFmtId="176" fontId="15" fillId="0" borderId="129" xfId="0" applyNumberFormat="1" applyFont="1" applyBorder="1" applyAlignment="1">
      <alignment vertical="center" shrinkToFit="1"/>
    </xf>
    <xf numFmtId="180" fontId="15" fillId="0" borderId="30" xfId="0" applyNumberFormat="1" applyFont="1" applyBorder="1" applyAlignment="1">
      <alignment horizontal="center" vertical="center"/>
    </xf>
    <xf numFmtId="180" fontId="15" fillId="0" borderId="29" xfId="0" applyNumberFormat="1" applyFont="1" applyBorder="1" applyAlignment="1">
      <alignment horizontal="center" vertical="center"/>
    </xf>
    <xf numFmtId="180" fontId="15" fillId="0" borderId="31" xfId="0" applyNumberFormat="1" applyFont="1" applyBorder="1" applyAlignment="1">
      <alignment vertical="center" wrapText="1"/>
    </xf>
    <xf numFmtId="180" fontId="15" fillId="0" borderId="96" xfId="0" applyNumberFormat="1" applyFont="1" applyBorder="1" applyAlignment="1">
      <alignment horizontal="center" vertical="center" wrapText="1"/>
    </xf>
    <xf numFmtId="180" fontId="15" fillId="0" borderId="29" xfId="0" applyNumberFormat="1" applyFont="1" applyBorder="1" applyAlignment="1">
      <alignment horizontal="center" vertical="center" wrapText="1"/>
    </xf>
    <xf numFmtId="180" fontId="15" fillId="0" borderId="34" xfId="0" applyNumberFormat="1" applyFont="1" applyBorder="1" applyAlignment="1">
      <alignment horizontal="center" vertical="center" wrapText="1"/>
    </xf>
    <xf numFmtId="0" fontId="41" fillId="0" borderId="32" xfId="0" applyFont="1" applyBorder="1" applyAlignment="1">
      <alignment horizontal="center" vertical="center"/>
    </xf>
    <xf numFmtId="0" fontId="41" fillId="0" borderId="33" xfId="0" applyFont="1" applyBorder="1" applyAlignment="1">
      <alignment horizontal="center" vertical="center"/>
    </xf>
    <xf numFmtId="176" fontId="15" fillId="0" borderId="32" xfId="0" applyNumberFormat="1" applyFont="1" applyBorder="1" applyAlignment="1">
      <alignment vertical="center" wrapText="1"/>
    </xf>
    <xf numFmtId="176" fontId="15" fillId="5" borderId="1" xfId="0" applyNumberFormat="1" applyFont="1" applyFill="1" applyBorder="1" applyAlignment="1">
      <alignment vertical="center" wrapText="1"/>
    </xf>
    <xf numFmtId="176" fontId="15" fillId="0" borderId="1" xfId="0" applyNumberFormat="1" applyFont="1" applyBorder="1" applyAlignment="1">
      <alignment vertical="center" wrapText="1"/>
    </xf>
    <xf numFmtId="176" fontId="15" fillId="5" borderId="33" xfId="0" applyNumberFormat="1" applyFont="1" applyFill="1" applyBorder="1" applyAlignment="1">
      <alignment vertical="center" wrapText="1"/>
    </xf>
    <xf numFmtId="176" fontId="15" fillId="0" borderId="32" xfId="0" applyNumberFormat="1" applyFont="1" applyBorder="1" applyAlignment="1">
      <alignment vertical="center" shrinkToFit="1"/>
    </xf>
    <xf numFmtId="176" fontId="15" fillId="5" borderId="1" xfId="0" applyNumberFormat="1" applyFont="1" applyFill="1" applyBorder="1" applyAlignment="1">
      <alignment vertical="center" shrinkToFit="1"/>
    </xf>
    <xf numFmtId="176" fontId="15" fillId="0" borderId="1" xfId="0" applyNumberFormat="1" applyFont="1" applyBorder="1" applyAlignment="1">
      <alignment vertical="center" shrinkToFit="1"/>
    </xf>
    <xf numFmtId="176" fontId="15" fillId="5" borderId="23" xfId="0" applyNumberFormat="1" applyFont="1" applyFill="1" applyBorder="1" applyAlignment="1">
      <alignment vertical="center" shrinkToFit="1"/>
    </xf>
    <xf numFmtId="176" fontId="15" fillId="5" borderId="35" xfId="0" applyNumberFormat="1" applyFont="1" applyFill="1" applyBorder="1" applyAlignment="1">
      <alignment vertical="center" shrinkToFit="1"/>
    </xf>
    <xf numFmtId="180" fontId="15" fillId="0" borderId="32" xfId="0" applyNumberFormat="1" applyFont="1" applyFill="1" applyBorder="1" applyAlignment="1">
      <alignment horizontal="center" vertical="center"/>
    </xf>
    <xf numFmtId="180" fontId="15" fillId="0" borderId="1" xfId="0" applyNumberFormat="1" applyFont="1" applyFill="1" applyBorder="1" applyAlignment="1">
      <alignment horizontal="center" vertical="center"/>
    </xf>
    <xf numFmtId="180" fontId="15" fillId="0" borderId="33" xfId="0" applyNumberFormat="1" applyFont="1" applyFill="1" applyBorder="1" applyAlignment="1">
      <alignment vertical="center" wrapText="1"/>
    </xf>
    <xf numFmtId="180" fontId="15" fillId="0" borderId="71" xfId="0" applyNumberFormat="1" applyFont="1" applyFill="1" applyBorder="1" applyAlignment="1">
      <alignment horizontal="center" vertical="center" wrapText="1"/>
    </xf>
    <xf numFmtId="180" fontId="15" fillId="0" borderId="1" xfId="0" applyNumberFormat="1" applyFont="1" applyFill="1" applyBorder="1" applyAlignment="1">
      <alignment horizontal="center" vertical="center" wrapText="1"/>
    </xf>
    <xf numFmtId="180" fontId="15" fillId="0" borderId="23" xfId="0" applyNumberFormat="1" applyFont="1" applyFill="1" applyBorder="1" applyAlignment="1">
      <alignment horizontal="center" vertical="center" wrapText="1"/>
    </xf>
    <xf numFmtId="0" fontId="41" fillId="0" borderId="0" xfId="0" applyFont="1" applyFill="1" applyAlignment="1"/>
    <xf numFmtId="176" fontId="15" fillId="0" borderId="32" xfId="0" applyNumberFormat="1" applyFont="1" applyFill="1" applyBorder="1" applyAlignment="1">
      <alignment vertical="center" wrapText="1"/>
    </xf>
    <xf numFmtId="176" fontId="15" fillId="0" borderId="1" xfId="0" applyNumberFormat="1" applyFont="1" applyFill="1" applyBorder="1" applyAlignment="1">
      <alignment vertical="center" wrapText="1"/>
    </xf>
    <xf numFmtId="176" fontId="15" fillId="0" borderId="33" xfId="0" applyNumberFormat="1" applyFont="1" applyFill="1" applyBorder="1" applyAlignment="1">
      <alignment vertical="center" wrapText="1"/>
    </xf>
    <xf numFmtId="176" fontId="15" fillId="5" borderId="32" xfId="0" applyNumberFormat="1" applyFont="1" applyFill="1" applyBorder="1" applyAlignment="1">
      <alignment vertical="center" shrinkToFit="1"/>
    </xf>
    <xf numFmtId="176" fontId="15" fillId="0" borderId="1" xfId="0" applyNumberFormat="1" applyFont="1" applyFill="1" applyBorder="1" applyAlignment="1">
      <alignment vertical="center" shrinkToFit="1"/>
    </xf>
    <xf numFmtId="176" fontId="15" fillId="0" borderId="23" xfId="0" applyNumberFormat="1" applyFont="1" applyFill="1" applyBorder="1" applyAlignment="1">
      <alignment vertical="center" shrinkToFit="1"/>
    </xf>
    <xf numFmtId="176" fontId="15" fillId="0" borderId="35" xfId="0" applyNumberFormat="1" applyFont="1" applyFill="1" applyBorder="1" applyAlignment="1">
      <alignment vertical="center" shrinkToFit="1"/>
    </xf>
    <xf numFmtId="176" fontId="15" fillId="0" borderId="33" xfId="0" applyNumberFormat="1" applyFont="1" applyBorder="1" applyAlignment="1">
      <alignment vertical="center" wrapText="1"/>
    </xf>
    <xf numFmtId="176" fontId="15" fillId="0" borderId="23" xfId="0" applyNumberFormat="1" applyFont="1" applyBorder="1" applyAlignment="1">
      <alignment vertical="center" shrinkToFit="1"/>
    </xf>
    <xf numFmtId="176" fontId="15" fillId="0" borderId="35" xfId="0" applyNumberFormat="1" applyFont="1" applyBorder="1" applyAlignment="1">
      <alignment vertical="center" shrinkToFit="1"/>
    </xf>
    <xf numFmtId="180" fontId="15" fillId="0" borderId="32" xfId="0" applyNumberFormat="1" applyFont="1" applyBorder="1" applyAlignment="1">
      <alignment horizontal="center" vertical="center"/>
    </xf>
    <xf numFmtId="180" fontId="15" fillId="0" borderId="1" xfId="0" applyNumberFormat="1" applyFont="1" applyBorder="1" applyAlignment="1">
      <alignment horizontal="center" vertical="center"/>
    </xf>
    <xf numFmtId="180" fontId="15" fillId="0" borderId="33" xfId="0" applyNumberFormat="1" applyFont="1" applyBorder="1" applyAlignment="1">
      <alignment vertical="center" wrapText="1"/>
    </xf>
    <xf numFmtId="180" fontId="15" fillId="0" borderId="71" xfId="0" applyNumberFormat="1" applyFont="1" applyBorder="1" applyAlignment="1">
      <alignment horizontal="center" vertical="center" wrapText="1"/>
    </xf>
    <xf numFmtId="180" fontId="15" fillId="0" borderId="1" xfId="0" applyNumberFormat="1" applyFont="1" applyBorder="1" applyAlignment="1">
      <alignment horizontal="center" vertical="center" wrapText="1"/>
    </xf>
    <xf numFmtId="180" fontId="15" fillId="0" borderId="23" xfId="0" applyNumberFormat="1" applyFont="1" applyBorder="1" applyAlignment="1">
      <alignment horizontal="center" vertical="center" wrapText="1"/>
    </xf>
    <xf numFmtId="176" fontId="15" fillId="0" borderId="32" xfId="0" applyNumberFormat="1" applyFont="1" applyFill="1" applyBorder="1" applyAlignment="1">
      <alignment vertical="center" shrinkToFit="1"/>
    </xf>
    <xf numFmtId="180" fontId="15" fillId="5" borderId="33" xfId="0" applyNumberFormat="1" applyFont="1" applyFill="1" applyBorder="1" applyAlignment="1">
      <alignment vertical="center" wrapText="1"/>
    </xf>
    <xf numFmtId="180" fontId="15" fillId="5" borderId="1" xfId="0" applyNumberFormat="1" applyFont="1" applyFill="1" applyBorder="1" applyAlignment="1">
      <alignment horizontal="center" vertical="center" wrapText="1"/>
    </xf>
    <xf numFmtId="0" fontId="41" fillId="5" borderId="0" xfId="0" applyFont="1" applyFill="1" applyAlignment="1">
      <alignment horizontal="center" vertical="center"/>
    </xf>
    <xf numFmtId="0" fontId="15" fillId="10" borderId="23" xfId="0" applyFont="1" applyFill="1" applyBorder="1" applyAlignment="1">
      <alignment vertical="center" wrapText="1"/>
    </xf>
    <xf numFmtId="180" fontId="47" fillId="0" borderId="33" xfId="0" applyNumberFormat="1" applyFont="1" applyFill="1" applyBorder="1" applyAlignment="1">
      <alignment vertical="center" wrapText="1"/>
    </xf>
    <xf numFmtId="180" fontId="15" fillId="5" borderId="23" xfId="0" applyNumberFormat="1" applyFont="1" applyFill="1" applyBorder="1" applyAlignment="1">
      <alignment horizontal="center" vertical="center" wrapText="1"/>
    </xf>
    <xf numFmtId="0" fontId="41" fillId="13" borderId="0" xfId="0" applyFont="1" applyFill="1" applyAlignment="1">
      <alignment horizontal="center" vertical="center"/>
    </xf>
    <xf numFmtId="176" fontId="48" fillId="0" borderId="32" xfId="0" applyNumberFormat="1" applyFont="1" applyFill="1" applyBorder="1" applyAlignment="1">
      <alignment vertical="center" wrapText="1"/>
    </xf>
    <xf numFmtId="176" fontId="48" fillId="0" borderId="1" xfId="0" applyNumberFormat="1" applyFont="1" applyFill="1" applyBorder="1" applyAlignment="1">
      <alignment vertical="center" wrapText="1"/>
    </xf>
    <xf numFmtId="176" fontId="48" fillId="0" borderId="33" xfId="0" applyNumberFormat="1" applyFont="1" applyFill="1" applyBorder="1" applyAlignment="1">
      <alignment vertical="center" wrapText="1"/>
    </xf>
    <xf numFmtId="176" fontId="48" fillId="0" borderId="32" xfId="0" applyNumberFormat="1" applyFont="1" applyFill="1" applyBorder="1" applyAlignment="1">
      <alignment vertical="center" shrinkToFit="1"/>
    </xf>
    <xf numFmtId="176" fontId="48" fillId="0" borderId="1" xfId="0" applyNumberFormat="1" applyFont="1" applyFill="1" applyBorder="1" applyAlignment="1">
      <alignment vertical="center" shrinkToFit="1"/>
    </xf>
    <xf numFmtId="176" fontId="48" fillId="0" borderId="23" xfId="0" applyNumberFormat="1" applyFont="1" applyFill="1" applyBorder="1" applyAlignment="1">
      <alignment vertical="center" shrinkToFit="1"/>
    </xf>
    <xf numFmtId="176" fontId="48" fillId="0" borderId="35" xfId="0" applyNumberFormat="1" applyFont="1" applyFill="1" applyBorder="1" applyAlignment="1">
      <alignment vertical="center" shrinkToFit="1"/>
    </xf>
    <xf numFmtId="180" fontId="48" fillId="0" borderId="32" xfId="0" applyNumberFormat="1" applyFont="1" applyFill="1" applyBorder="1" applyAlignment="1">
      <alignment horizontal="center" vertical="center"/>
    </xf>
    <xf numFmtId="180" fontId="48" fillId="0" borderId="1" xfId="0" applyNumberFormat="1" applyFont="1" applyFill="1" applyBorder="1" applyAlignment="1">
      <alignment horizontal="center" vertical="center"/>
    </xf>
    <xf numFmtId="180" fontId="48" fillId="0" borderId="33" xfId="0" applyNumberFormat="1" applyFont="1" applyFill="1" applyBorder="1" applyAlignment="1">
      <alignment vertical="center" wrapText="1"/>
    </xf>
    <xf numFmtId="180" fontId="48" fillId="0" borderId="71" xfId="0" applyNumberFormat="1" applyFont="1" applyFill="1" applyBorder="1" applyAlignment="1">
      <alignment horizontal="center" vertical="center" wrapText="1"/>
    </xf>
    <xf numFmtId="180" fontId="48" fillId="0" borderId="1" xfId="0" applyNumberFormat="1" applyFont="1" applyFill="1" applyBorder="1" applyAlignment="1">
      <alignment horizontal="center" vertical="center" wrapText="1"/>
    </xf>
    <xf numFmtId="180" fontId="48" fillId="0" borderId="23" xfId="0" applyNumberFormat="1" applyFont="1" applyFill="1" applyBorder="1" applyAlignment="1">
      <alignment horizontal="center" vertical="center" wrapText="1"/>
    </xf>
    <xf numFmtId="176" fontId="15" fillId="0" borderId="33" xfId="0" applyNumberFormat="1" applyFont="1" applyFill="1" applyBorder="1" applyAlignment="1">
      <alignment vertical="center" shrinkToFit="1"/>
    </xf>
    <xf numFmtId="0" fontId="15" fillId="0" borderId="4" xfId="0" applyFont="1" applyFill="1" applyBorder="1" applyAlignment="1">
      <alignment vertical="center" wrapText="1"/>
    </xf>
    <xf numFmtId="176" fontId="15" fillId="0" borderId="19" xfId="0" applyNumberFormat="1" applyFont="1" applyFill="1" applyBorder="1" applyAlignment="1">
      <alignment vertical="center" shrinkToFit="1"/>
    </xf>
    <xf numFmtId="176" fontId="15" fillId="0" borderId="2" xfId="0" applyNumberFormat="1" applyFont="1" applyFill="1" applyBorder="1" applyAlignment="1">
      <alignment vertical="center" shrinkToFit="1"/>
    </xf>
    <xf numFmtId="176" fontId="15" fillId="0" borderId="48" xfId="0" applyNumberFormat="1" applyFont="1" applyFill="1" applyBorder="1" applyAlignment="1">
      <alignment vertical="center" shrinkToFit="1"/>
    </xf>
    <xf numFmtId="176" fontId="15" fillId="0" borderId="4" xfId="0" applyNumberFormat="1" applyFont="1" applyFill="1" applyBorder="1" applyAlignment="1">
      <alignment vertical="center" shrinkToFit="1"/>
    </xf>
    <xf numFmtId="176" fontId="15" fillId="0" borderId="101" xfId="0" applyNumberFormat="1" applyFont="1" applyFill="1" applyBorder="1" applyAlignment="1">
      <alignment vertical="center" shrinkToFit="1"/>
    </xf>
    <xf numFmtId="176" fontId="15" fillId="0" borderId="114" xfId="0" applyNumberFormat="1" applyFont="1" applyFill="1" applyBorder="1" applyAlignment="1">
      <alignment vertical="center" shrinkToFit="1"/>
    </xf>
    <xf numFmtId="180" fontId="15" fillId="0" borderId="19"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xf>
    <xf numFmtId="180" fontId="15" fillId="0" borderId="48" xfId="0" applyNumberFormat="1" applyFont="1" applyFill="1" applyBorder="1" applyAlignment="1">
      <alignment vertical="center" wrapText="1"/>
    </xf>
    <xf numFmtId="180" fontId="15" fillId="0" borderId="99" xfId="0" applyNumberFormat="1" applyFont="1" applyFill="1" applyBorder="1" applyAlignment="1">
      <alignment horizontal="center" vertical="center" wrapText="1"/>
    </xf>
    <xf numFmtId="180" fontId="15" fillId="0" borderId="2" xfId="0" applyNumberFormat="1" applyFont="1" applyFill="1" applyBorder="1" applyAlignment="1">
      <alignment horizontal="center" vertical="center" wrapText="1"/>
    </xf>
    <xf numFmtId="180" fontId="15" fillId="0" borderId="4" xfId="0" applyNumberFormat="1" applyFont="1" applyFill="1" applyBorder="1" applyAlignment="1">
      <alignment horizontal="center" vertical="center" wrapText="1"/>
    </xf>
    <xf numFmtId="176" fontId="15" fillId="0" borderId="30" xfId="0" applyNumberFormat="1" applyFont="1" applyFill="1" applyBorder="1" applyAlignment="1">
      <alignment vertical="center" shrinkToFit="1"/>
    </xf>
    <xf numFmtId="176" fontId="15" fillId="0" borderId="29" xfId="0" applyNumberFormat="1" applyFont="1" applyFill="1" applyBorder="1" applyAlignment="1">
      <alignment vertical="center" shrinkToFit="1"/>
    </xf>
    <xf numFmtId="176" fontId="15" fillId="0" borderId="31" xfId="0" applyNumberFormat="1" applyFont="1" applyFill="1" applyBorder="1" applyAlignment="1">
      <alignment vertical="center" shrinkToFit="1"/>
    </xf>
    <xf numFmtId="176" fontId="15" fillId="0" borderId="34" xfId="0" applyNumberFormat="1" applyFont="1" applyFill="1" applyBorder="1" applyAlignment="1">
      <alignment vertical="center" shrinkToFit="1"/>
    </xf>
    <xf numFmtId="176" fontId="15" fillId="0" borderId="24" xfId="0" applyNumberFormat="1" applyFont="1" applyFill="1" applyBorder="1" applyAlignment="1">
      <alignment vertical="center" shrinkToFit="1"/>
    </xf>
    <xf numFmtId="176" fontId="15" fillId="0" borderId="129" xfId="0" applyNumberFormat="1" applyFont="1" applyFill="1" applyBorder="1" applyAlignment="1">
      <alignment vertical="center" shrinkToFit="1"/>
    </xf>
    <xf numFmtId="180" fontId="15" fillId="0" borderId="30" xfId="0" applyNumberFormat="1" applyFont="1" applyFill="1" applyBorder="1" applyAlignment="1">
      <alignment horizontal="center" vertical="center"/>
    </xf>
    <xf numFmtId="180" fontId="15" fillId="0" borderId="29" xfId="0" applyNumberFormat="1" applyFont="1" applyFill="1" applyBorder="1" applyAlignment="1">
      <alignment horizontal="center" vertical="center"/>
    </xf>
    <xf numFmtId="180" fontId="15" fillId="0" borderId="31" xfId="0" applyNumberFormat="1" applyFont="1" applyFill="1" applyBorder="1" applyAlignment="1">
      <alignment vertical="center" wrapText="1"/>
    </xf>
    <xf numFmtId="180" fontId="15" fillId="0" borderId="96" xfId="0" applyNumberFormat="1" applyFont="1" applyFill="1" applyBorder="1" applyAlignment="1">
      <alignment horizontal="center" vertical="center" wrapText="1"/>
    </xf>
    <xf numFmtId="180" fontId="15" fillId="0" borderId="29" xfId="0" applyNumberFormat="1" applyFont="1" applyFill="1" applyBorder="1" applyAlignment="1">
      <alignment horizontal="center" vertical="center" wrapText="1"/>
    </xf>
    <xf numFmtId="180" fontId="15" fillId="0" borderId="34" xfId="0" applyNumberFormat="1" applyFont="1" applyFill="1" applyBorder="1" applyAlignment="1">
      <alignment horizontal="center" vertical="center" wrapText="1"/>
    </xf>
    <xf numFmtId="176" fontId="15" fillId="0" borderId="63" xfId="0" applyNumberFormat="1" applyFont="1" applyFill="1" applyBorder="1" applyAlignment="1">
      <alignment vertical="center" shrinkToFit="1"/>
    </xf>
    <xf numFmtId="177" fontId="41" fillId="0" borderId="32" xfId="2" applyNumberFormat="1" applyFont="1" applyBorder="1" applyAlignment="1">
      <alignment horizontal="center" vertical="center"/>
    </xf>
    <xf numFmtId="177" fontId="41" fillId="0" borderId="33" xfId="2" applyNumberFormat="1" applyFont="1" applyBorder="1" applyAlignment="1">
      <alignment horizontal="center" vertical="center"/>
    </xf>
    <xf numFmtId="176" fontId="15" fillId="0" borderId="109" xfId="0" applyNumberFormat="1" applyFont="1" applyFill="1" applyBorder="1" applyAlignment="1">
      <alignment vertical="center" shrinkToFit="1"/>
    </xf>
    <xf numFmtId="176" fontId="15" fillId="0" borderId="110" xfId="0" applyNumberFormat="1" applyFont="1" applyFill="1" applyBorder="1" applyAlignment="1">
      <alignment vertical="center" shrinkToFit="1"/>
    </xf>
    <xf numFmtId="176" fontId="15" fillId="0" borderId="112" xfId="0" applyNumberFormat="1" applyFont="1" applyFill="1" applyBorder="1" applyAlignment="1">
      <alignment vertical="center" shrinkToFit="1"/>
    </xf>
    <xf numFmtId="176" fontId="15" fillId="0" borderId="131" xfId="0" applyNumberFormat="1" applyFont="1" applyFill="1" applyBorder="1" applyAlignment="1">
      <alignment vertical="center" shrinkToFit="1"/>
    </xf>
    <xf numFmtId="176" fontId="15" fillId="0" borderId="128" xfId="0" applyNumberFormat="1" applyFont="1" applyFill="1" applyBorder="1" applyAlignment="1">
      <alignment vertical="center" shrinkToFit="1"/>
    </xf>
    <xf numFmtId="176" fontId="15" fillId="0" borderId="127" xfId="0" applyNumberFormat="1" applyFont="1" applyFill="1" applyBorder="1" applyAlignment="1">
      <alignment vertical="center" shrinkToFit="1"/>
    </xf>
    <xf numFmtId="180" fontId="15" fillId="0" borderId="109" xfId="0" applyNumberFormat="1" applyFont="1" applyFill="1" applyBorder="1" applyAlignment="1">
      <alignment horizontal="center" vertical="center"/>
    </xf>
    <xf numFmtId="180" fontId="15" fillId="0" borderId="110" xfId="0" applyNumberFormat="1" applyFont="1" applyFill="1" applyBorder="1" applyAlignment="1">
      <alignment horizontal="center" vertical="center"/>
    </xf>
    <xf numFmtId="180" fontId="15" fillId="0" borderId="112" xfId="0" applyNumberFormat="1" applyFont="1" applyFill="1" applyBorder="1" applyAlignment="1">
      <alignment vertical="center" wrapText="1"/>
    </xf>
    <xf numFmtId="180" fontId="15" fillId="0" borderId="111" xfId="0" applyNumberFormat="1" applyFont="1" applyFill="1" applyBorder="1" applyAlignment="1">
      <alignment horizontal="center" vertical="center" wrapText="1"/>
    </xf>
    <xf numFmtId="180" fontId="15" fillId="0" borderId="110" xfId="0" applyNumberFormat="1" applyFont="1" applyFill="1" applyBorder="1" applyAlignment="1">
      <alignment horizontal="center" vertical="center" wrapText="1"/>
    </xf>
    <xf numFmtId="180" fontId="15" fillId="0" borderId="127" xfId="0" applyNumberFormat="1" applyFont="1" applyFill="1" applyBorder="1" applyAlignment="1">
      <alignment horizontal="center" vertical="center" wrapText="1"/>
    </xf>
    <xf numFmtId="180" fontId="15"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98" xfId="0" applyFont="1" applyFill="1" applyBorder="1" applyAlignment="1">
      <alignment horizontal="center" vertical="center" wrapText="1"/>
    </xf>
    <xf numFmtId="0" fontId="15" fillId="0" borderId="98" xfId="0" applyFont="1" applyFill="1" applyBorder="1" applyAlignment="1">
      <alignment vertical="center" wrapText="1"/>
    </xf>
    <xf numFmtId="176" fontId="15" fillId="5" borderId="100" xfId="0" applyNumberFormat="1" applyFont="1" applyFill="1" applyBorder="1" applyAlignment="1">
      <alignment vertical="center" shrinkToFit="1"/>
    </xf>
    <xf numFmtId="176" fontId="15" fillId="5" borderId="3" xfId="0" applyNumberFormat="1" applyFont="1" applyFill="1" applyBorder="1" applyAlignment="1">
      <alignment vertical="center" shrinkToFit="1"/>
    </xf>
    <xf numFmtId="176" fontId="15" fillId="0" borderId="3" xfId="0" applyNumberFormat="1" applyFont="1" applyFill="1" applyBorder="1" applyAlignment="1">
      <alignment vertical="center" shrinkToFit="1"/>
    </xf>
    <xf numFmtId="176" fontId="15" fillId="5" borderId="121" xfId="0" applyNumberFormat="1" applyFont="1" applyFill="1" applyBorder="1" applyAlignment="1">
      <alignment vertical="center" shrinkToFit="1"/>
    </xf>
    <xf numFmtId="176" fontId="15" fillId="0" borderId="100" xfId="0" applyNumberFormat="1" applyFont="1" applyFill="1" applyBorder="1" applyAlignment="1">
      <alignment vertical="center" shrinkToFit="1"/>
    </xf>
    <xf numFmtId="176" fontId="15" fillId="0" borderId="102" xfId="0" applyNumberFormat="1" applyFont="1" applyFill="1" applyBorder="1" applyAlignment="1">
      <alignment vertical="center" shrinkToFit="1"/>
    </xf>
    <xf numFmtId="176" fontId="15" fillId="0" borderId="113" xfId="0" applyNumberFormat="1" applyFont="1" applyFill="1" applyBorder="1" applyAlignment="1">
      <alignment vertical="center" shrinkToFit="1"/>
    </xf>
    <xf numFmtId="176" fontId="15" fillId="0" borderId="98" xfId="0" applyNumberFormat="1" applyFont="1" applyFill="1" applyBorder="1" applyAlignment="1">
      <alignment vertical="center" shrinkToFit="1"/>
    </xf>
    <xf numFmtId="180" fontId="15" fillId="0" borderId="100" xfId="0" applyNumberFormat="1" applyFont="1" applyFill="1" applyBorder="1" applyAlignment="1">
      <alignment horizontal="center" vertical="center"/>
    </xf>
    <xf numFmtId="180" fontId="15" fillId="0" borderId="3" xfId="0" applyNumberFormat="1" applyFont="1" applyFill="1" applyBorder="1" applyAlignment="1">
      <alignment horizontal="center" vertical="center"/>
    </xf>
    <xf numFmtId="180" fontId="15" fillId="5" borderId="121" xfId="0" applyNumberFormat="1" applyFont="1" applyFill="1" applyBorder="1" applyAlignment="1">
      <alignment vertical="center" wrapText="1"/>
    </xf>
    <xf numFmtId="180" fontId="15" fillId="0" borderId="102" xfId="0" applyNumberFormat="1" applyFont="1" applyFill="1" applyBorder="1" applyAlignment="1">
      <alignment horizontal="center" vertical="center" wrapText="1"/>
    </xf>
    <xf numFmtId="180" fontId="15" fillId="0" borderId="98" xfId="0" applyNumberFormat="1" applyFont="1" applyFill="1" applyBorder="1" applyAlignment="1">
      <alignment horizontal="center" vertical="center" wrapText="1"/>
    </xf>
    <xf numFmtId="180" fontId="15" fillId="0" borderId="121" xfId="0" applyNumberFormat="1" applyFont="1" applyFill="1" applyBorder="1" applyAlignment="1">
      <alignment vertical="center" wrapText="1"/>
    </xf>
    <xf numFmtId="176" fontId="15" fillId="0" borderId="33" xfId="0" applyNumberFormat="1" applyFont="1" applyBorder="1" applyAlignment="1">
      <alignment vertical="center" shrinkToFit="1"/>
    </xf>
    <xf numFmtId="176" fontId="15" fillId="0" borderId="19" xfId="0" applyNumberFormat="1" applyFont="1" applyBorder="1" applyAlignment="1">
      <alignment vertical="center" shrinkToFit="1"/>
    </xf>
    <xf numFmtId="176" fontId="15" fillId="0" borderId="2" xfId="0" applyNumberFormat="1" applyFont="1" applyBorder="1" applyAlignment="1">
      <alignment vertical="center" shrinkToFit="1"/>
    </xf>
    <xf numFmtId="176" fontId="15" fillId="5" borderId="2" xfId="0" applyNumberFormat="1" applyFont="1" applyFill="1" applyBorder="1" applyAlignment="1">
      <alignment vertical="center" shrinkToFit="1"/>
    </xf>
    <xf numFmtId="176" fontId="15" fillId="5" borderId="48" xfId="0" applyNumberFormat="1" applyFont="1" applyFill="1" applyBorder="1" applyAlignment="1">
      <alignment vertical="center" shrinkToFit="1"/>
    </xf>
    <xf numFmtId="176" fontId="15" fillId="0" borderId="4" xfId="0" applyNumberFormat="1" applyFont="1" applyBorder="1" applyAlignment="1">
      <alignment vertical="center" shrinkToFit="1"/>
    </xf>
    <xf numFmtId="176" fontId="15" fillId="0" borderId="114" xfId="0" applyNumberFormat="1" applyFont="1" applyBorder="1" applyAlignment="1">
      <alignment vertical="center" shrinkToFit="1"/>
    </xf>
    <xf numFmtId="180" fontId="15" fillId="0" borderId="19" xfId="0" applyNumberFormat="1" applyFont="1" applyBorder="1" applyAlignment="1">
      <alignment horizontal="center" vertical="center"/>
    </xf>
    <xf numFmtId="180" fontId="15" fillId="0" borderId="2" xfId="0" applyNumberFormat="1" applyFont="1" applyBorder="1" applyAlignment="1">
      <alignment horizontal="center" vertical="center"/>
    </xf>
    <xf numFmtId="180" fontId="15" fillId="0" borderId="48" xfId="0" applyNumberFormat="1" applyFont="1" applyBorder="1" applyAlignment="1">
      <alignment vertical="center" wrapText="1"/>
    </xf>
    <xf numFmtId="180" fontId="15" fillId="0" borderId="99" xfId="0" applyNumberFormat="1" applyFont="1" applyBorder="1" applyAlignment="1">
      <alignment horizontal="center" vertical="center" wrapText="1"/>
    </xf>
    <xf numFmtId="180" fontId="15" fillId="0" borderId="2" xfId="0" applyNumberFormat="1" applyFont="1" applyBorder="1" applyAlignment="1">
      <alignment horizontal="center" vertical="center" wrapText="1"/>
    </xf>
    <xf numFmtId="180" fontId="15" fillId="0" borderId="4" xfId="0" applyNumberFormat="1" applyFont="1" applyBorder="1" applyAlignment="1">
      <alignment horizontal="center" vertical="center" wrapText="1"/>
    </xf>
    <xf numFmtId="176" fontId="15" fillId="5" borderId="33" xfId="0" applyNumberFormat="1" applyFont="1" applyFill="1" applyBorder="1" applyAlignment="1">
      <alignment vertical="center" shrinkToFit="1"/>
    </xf>
    <xf numFmtId="180" fontId="15" fillId="5" borderId="1" xfId="0" applyNumberFormat="1" applyFont="1" applyFill="1" applyBorder="1" applyAlignment="1">
      <alignment horizontal="center" vertical="center"/>
    </xf>
    <xf numFmtId="0" fontId="0" fillId="0" borderId="33" xfId="0" applyFont="1" applyBorder="1" applyAlignment="1">
      <alignment horizontal="center" vertical="center"/>
    </xf>
    <xf numFmtId="0" fontId="15" fillId="0" borderId="3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3" xfId="0" applyFont="1" applyBorder="1" applyAlignment="1">
      <alignment vertical="center" wrapText="1"/>
    </xf>
    <xf numFmtId="176" fontId="15" fillId="0" borderId="71" xfId="0" applyNumberFormat="1" applyFont="1" applyBorder="1" applyAlignment="1">
      <alignment vertical="center" shrinkToFit="1"/>
    </xf>
    <xf numFmtId="176" fontId="49" fillId="5" borderId="1" xfId="0" applyNumberFormat="1" applyFont="1" applyFill="1" applyBorder="1" applyAlignment="1">
      <alignment vertical="center" shrinkToFit="1"/>
    </xf>
    <xf numFmtId="176" fontId="15" fillId="11" borderId="1" xfId="0" applyNumberFormat="1" applyFont="1" applyFill="1" applyBorder="1" applyAlignment="1">
      <alignment vertical="center" shrinkToFit="1"/>
    </xf>
    <xf numFmtId="176" fontId="15" fillId="0" borderId="116" xfId="0" applyNumberFormat="1" applyFont="1" applyFill="1" applyBorder="1" applyAlignment="1">
      <alignment vertical="center" shrinkToFit="1"/>
    </xf>
    <xf numFmtId="176" fontId="15" fillId="0" borderId="96" xfId="0" applyNumberFormat="1" applyFont="1" applyFill="1" applyBorder="1" applyAlignment="1">
      <alignment vertical="center" shrinkToFit="1"/>
    </xf>
    <xf numFmtId="176" fontId="15" fillId="0" borderId="71" xfId="0" applyNumberFormat="1" applyFont="1" applyFill="1" applyBorder="1" applyAlignment="1">
      <alignment vertical="center" shrinkToFit="1"/>
    </xf>
    <xf numFmtId="176" fontId="15" fillId="0" borderId="111" xfId="0" applyNumberFormat="1" applyFont="1" applyFill="1" applyBorder="1" applyAlignment="1">
      <alignment vertical="center" shrinkToFit="1"/>
    </xf>
    <xf numFmtId="176" fontId="15" fillId="0" borderId="133" xfId="0" applyNumberFormat="1" applyFont="1" applyFill="1" applyBorder="1" applyAlignment="1">
      <alignment vertical="center" shrinkToFit="1"/>
    </xf>
    <xf numFmtId="176" fontId="15" fillId="0" borderId="48" xfId="0" applyNumberFormat="1" applyFont="1" applyBorder="1" applyAlignment="1">
      <alignment vertical="center" shrinkToFi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15" xfId="0" applyFont="1" applyBorder="1" applyAlignment="1">
      <alignment horizontal="center" vertical="center" wrapText="1"/>
    </xf>
    <xf numFmtId="0" fontId="15" fillId="0" borderId="115" xfId="0" applyFont="1" applyBorder="1" applyAlignment="1">
      <alignment vertical="center" wrapText="1"/>
    </xf>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15" fillId="0" borderId="47" xfId="0" applyFont="1" applyFill="1" applyBorder="1" applyAlignment="1">
      <alignment vertical="center" wrapText="1"/>
    </xf>
    <xf numFmtId="0" fontId="15" fillId="0" borderId="16" xfId="0" applyFont="1" applyFill="1" applyBorder="1" applyAlignment="1">
      <alignment vertical="center" wrapText="1"/>
    </xf>
    <xf numFmtId="180" fontId="15" fillId="0" borderId="14" xfId="0" applyNumberFormat="1" applyFont="1" applyFill="1" applyBorder="1" applyAlignment="1">
      <alignment vertical="center" wrapText="1"/>
    </xf>
    <xf numFmtId="180" fontId="15" fillId="0" borderId="15" xfId="0" applyNumberFormat="1" applyFont="1" applyFill="1" applyBorder="1" applyAlignment="1">
      <alignment vertical="center" wrapText="1"/>
    </xf>
    <xf numFmtId="180" fontId="15" fillId="0" borderId="47" xfId="0" applyNumberFormat="1" applyFont="1" applyFill="1" applyBorder="1" applyAlignment="1">
      <alignment vertical="center" wrapText="1"/>
    </xf>
    <xf numFmtId="180" fontId="15" fillId="0" borderId="107" xfId="0" applyNumberFormat="1" applyFont="1" applyFill="1" applyBorder="1" applyAlignment="1">
      <alignment horizontal="center" vertical="center" wrapText="1"/>
    </xf>
    <xf numFmtId="180" fontId="15" fillId="0" borderId="15" xfId="0" applyNumberFormat="1" applyFont="1" applyFill="1" applyBorder="1" applyAlignment="1">
      <alignment horizontal="center" vertical="center" wrapText="1"/>
    </xf>
    <xf numFmtId="180" fontId="15" fillId="0" borderId="115" xfId="0" applyNumberFormat="1" applyFont="1" applyFill="1" applyBorder="1" applyAlignment="1">
      <alignment horizontal="center" vertical="center" wrapText="1"/>
    </xf>
    <xf numFmtId="181" fontId="3" fillId="0" borderId="1" xfId="0" applyNumberFormat="1" applyFont="1" applyFill="1" applyBorder="1" applyAlignment="1">
      <alignment vertical="center" shrinkToFit="1"/>
    </xf>
    <xf numFmtId="0" fontId="3" fillId="0" borderId="12" xfId="0" applyFont="1" applyBorder="1" applyAlignment="1">
      <alignment horizontal="center" vertical="center"/>
    </xf>
    <xf numFmtId="176" fontId="3" fillId="6" borderId="98" xfId="0" applyNumberFormat="1" applyFont="1" applyFill="1" applyBorder="1" applyAlignment="1">
      <alignment horizontal="center" vertical="center" wrapText="1"/>
    </xf>
    <xf numFmtId="176" fontId="3" fillId="0" borderId="33" xfId="0" applyNumberFormat="1" applyFont="1" applyBorder="1" applyAlignment="1">
      <alignment horizontal="center" vertical="center" wrapText="1"/>
    </xf>
    <xf numFmtId="0" fontId="3" fillId="0" borderId="18" xfId="0" applyFont="1" applyBorder="1" applyAlignment="1">
      <alignment horizontal="center" vertical="center" textRotation="255"/>
    </xf>
    <xf numFmtId="0" fontId="3" fillId="0" borderId="0" xfId="0" applyFont="1" applyBorder="1" applyAlignment="1">
      <alignment horizontal="center" vertical="center" wrapText="1"/>
    </xf>
    <xf numFmtId="178" fontId="3" fillId="6" borderId="102" xfId="0" applyNumberFormat="1" applyFont="1" applyFill="1" applyBorder="1" applyAlignment="1">
      <alignment vertical="center" shrinkToFit="1"/>
    </xf>
    <xf numFmtId="178" fontId="3" fillId="6" borderId="3" xfId="0" applyNumberFormat="1" applyFont="1" applyFill="1" applyBorder="1" applyAlignment="1">
      <alignment vertical="center" shrinkToFit="1"/>
    </xf>
    <xf numFmtId="179" fontId="3" fillId="6" borderId="3" xfId="0" applyNumberFormat="1" applyFont="1" applyFill="1" applyBorder="1" applyAlignment="1">
      <alignment vertical="center" shrinkToFit="1"/>
    </xf>
    <xf numFmtId="176" fontId="3" fillId="6" borderId="3" xfId="0" applyNumberFormat="1" applyFont="1" applyFill="1" applyBorder="1" applyAlignment="1">
      <alignment horizontal="center" vertical="center"/>
    </xf>
    <xf numFmtId="14" fontId="3" fillId="6" borderId="3" xfId="0" applyNumberFormat="1" applyFont="1" applyFill="1" applyBorder="1" applyAlignment="1">
      <alignment horizontal="center" vertical="center"/>
    </xf>
    <xf numFmtId="0" fontId="15" fillId="6" borderId="3" xfId="0" applyFont="1" applyFill="1" applyBorder="1" applyAlignment="1" applyProtection="1">
      <alignment horizontal="center" vertical="center"/>
      <protection locked="0"/>
    </xf>
    <xf numFmtId="176" fontId="3" fillId="6" borderId="134" xfId="0" applyNumberFormat="1" applyFont="1" applyFill="1" applyBorder="1">
      <alignment vertical="center"/>
    </xf>
    <xf numFmtId="176" fontId="3" fillId="6" borderId="121" xfId="0" applyNumberFormat="1" applyFont="1" applyFill="1" applyBorder="1">
      <alignment vertical="center"/>
    </xf>
    <xf numFmtId="38" fontId="3" fillId="6" borderId="121" xfId="0" applyNumberFormat="1" applyFont="1" applyFill="1" applyBorder="1">
      <alignment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9" fillId="0" borderId="136" xfId="0" applyFont="1" applyBorder="1" applyAlignment="1">
      <alignment horizontal="center" vertical="center" wrapText="1"/>
    </xf>
    <xf numFmtId="0" fontId="3" fillId="0" borderId="137" xfId="0" applyFont="1" applyBorder="1" applyAlignment="1">
      <alignment horizontal="center" vertical="center"/>
    </xf>
    <xf numFmtId="0" fontId="9" fillId="8" borderId="136" xfId="0" applyFont="1" applyFill="1" applyBorder="1" applyAlignment="1">
      <alignment horizontal="center" vertical="center" wrapText="1"/>
    </xf>
    <xf numFmtId="0" fontId="9" fillId="0" borderId="139" xfId="0" applyFont="1" applyBorder="1" applyAlignment="1">
      <alignment horizontal="center" vertical="center" wrapText="1"/>
    </xf>
    <xf numFmtId="0" fontId="3" fillId="0" borderId="136"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141" xfId="0" applyFont="1" applyBorder="1" applyAlignment="1">
      <alignment horizontal="center" vertical="center"/>
    </xf>
    <xf numFmtId="0" fontId="3" fillId="0" borderId="142" xfId="0" applyFont="1" applyBorder="1" applyAlignment="1">
      <alignment horizontal="center" vertical="center"/>
    </xf>
    <xf numFmtId="0" fontId="3" fillId="0" borderId="140" xfId="0" applyFont="1" applyBorder="1" applyAlignment="1">
      <alignment horizontal="center" vertical="center"/>
    </xf>
    <xf numFmtId="0" fontId="3" fillId="0" borderId="139" xfId="0" applyFont="1" applyBorder="1" applyAlignment="1">
      <alignment horizontal="center" vertical="center"/>
    </xf>
    <xf numFmtId="0" fontId="3" fillId="0" borderId="138" xfId="0" applyFont="1" applyBorder="1" applyAlignment="1">
      <alignment horizontal="center" vertical="center"/>
    </xf>
    <xf numFmtId="0" fontId="3" fillId="0" borderId="20" xfId="0" applyFont="1" applyBorder="1">
      <alignment vertical="center"/>
    </xf>
    <xf numFmtId="0" fontId="11" fillId="3" borderId="16" xfId="0" applyFont="1" applyFill="1" applyBorder="1" applyAlignment="1" applyProtection="1">
      <alignment horizontal="right" vertical="center"/>
      <protection locked="0"/>
    </xf>
    <xf numFmtId="0" fontId="9" fillId="0" borderId="24"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9"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9" fillId="0" borderId="34"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96" xfId="0" applyFont="1" applyBorder="1" applyAlignment="1">
      <alignment horizontal="center" vertical="center" wrapText="1"/>
    </xf>
    <xf numFmtId="0" fontId="8" fillId="0" borderId="7"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9" fillId="0" borderId="9"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45"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47" xfId="0" applyFont="1" applyBorder="1" applyAlignment="1">
      <alignment horizontal="center" vertical="center" textRotation="255"/>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textRotation="255"/>
    </xf>
    <xf numFmtId="0" fontId="9" fillId="0" borderId="16" xfId="0" applyFont="1" applyBorder="1" applyAlignment="1">
      <alignment horizontal="center" vertical="center" textRotation="255"/>
    </xf>
    <xf numFmtId="0" fontId="9" fillId="0" borderId="82" xfId="0" applyFont="1" applyBorder="1" applyAlignment="1">
      <alignment horizontal="center" vertical="center" wrapText="1"/>
    </xf>
    <xf numFmtId="0" fontId="9" fillId="0" borderId="80" xfId="0" applyFont="1" applyBorder="1" applyAlignment="1">
      <alignment horizontal="center" vertical="center"/>
    </xf>
    <xf numFmtId="0" fontId="9" fillId="0" borderId="83" xfId="0" applyFont="1" applyBorder="1" applyAlignment="1">
      <alignment horizontal="center" vertical="center"/>
    </xf>
    <xf numFmtId="0" fontId="9" fillId="0" borderId="93" xfId="0" applyFont="1" applyBorder="1" applyAlignment="1">
      <alignment horizontal="center" vertical="center" textRotation="255"/>
    </xf>
    <xf numFmtId="0" fontId="9" fillId="0" borderId="63" xfId="0" applyFont="1" applyBorder="1" applyAlignment="1">
      <alignment horizontal="center" vertical="center" textRotation="255"/>
    </xf>
    <xf numFmtId="0" fontId="9" fillId="0" borderId="94" xfId="0" applyFont="1" applyBorder="1" applyAlignment="1">
      <alignment horizontal="center" vertical="center" textRotation="255"/>
    </xf>
    <xf numFmtId="0" fontId="9" fillId="0" borderId="24" xfId="0" applyFont="1" applyBorder="1" applyAlignment="1">
      <alignment horizontal="center" vertical="center" textRotation="255" wrapText="1"/>
    </xf>
    <xf numFmtId="0" fontId="9" fillId="0" borderId="86" xfId="0" applyFont="1" applyBorder="1" applyAlignment="1">
      <alignment horizontal="center" vertical="center" wrapText="1"/>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87"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70" xfId="0" applyFont="1" applyBorder="1" applyAlignment="1">
      <alignment horizontal="center" vertical="center" textRotation="255"/>
    </xf>
    <xf numFmtId="0" fontId="9" fillId="0" borderId="76" xfId="0" applyFont="1" applyBorder="1" applyAlignment="1">
      <alignment horizontal="center" vertical="center" textRotation="255"/>
    </xf>
    <xf numFmtId="0" fontId="9" fillId="0" borderId="78" xfId="0" applyFont="1" applyBorder="1" applyAlignment="1">
      <alignment horizontal="center" vertical="center"/>
    </xf>
    <xf numFmtId="0" fontId="9" fillId="0" borderId="81" xfId="0" applyFont="1" applyBorder="1" applyAlignment="1">
      <alignment horizontal="center" vertical="center"/>
    </xf>
    <xf numFmtId="0" fontId="9" fillId="0" borderId="69" xfId="0" applyFont="1" applyBorder="1" applyAlignment="1">
      <alignment horizontal="center" vertical="center" textRotation="255"/>
    </xf>
    <xf numFmtId="0" fontId="9" fillId="0" borderId="68" xfId="0" applyFont="1" applyBorder="1" applyAlignment="1">
      <alignment horizontal="center" vertical="center" textRotation="255"/>
    </xf>
    <xf numFmtId="0" fontId="9" fillId="0" borderId="55" xfId="0" applyFont="1" applyBorder="1" applyAlignment="1">
      <alignment horizontal="center" vertical="center" textRotation="255"/>
    </xf>
    <xf numFmtId="0" fontId="3" fillId="0" borderId="2" xfId="1" applyFont="1" applyBorder="1" applyAlignment="1">
      <alignment horizontal="center" vertical="center"/>
    </xf>
    <xf numFmtId="0" fontId="3" fillId="8" borderId="0" xfId="0" applyFont="1" applyFill="1" applyAlignment="1">
      <alignment horizontal="center" vertical="center"/>
    </xf>
    <xf numFmtId="0" fontId="3" fillId="8" borderId="16" xfId="0" applyFont="1" applyFill="1" applyBorder="1" applyAlignment="1">
      <alignment horizontal="center" vertical="center"/>
    </xf>
    <xf numFmtId="0" fontId="3" fillId="0" borderId="0" xfId="0" applyFont="1" applyBorder="1" applyAlignment="1">
      <alignment horizontal="center" vertical="center"/>
    </xf>
    <xf numFmtId="0" fontId="37" fillId="0" borderId="124" xfId="0" applyFont="1" applyBorder="1" applyAlignment="1">
      <alignment horizontal="center" vertical="center" textRotation="255"/>
    </xf>
    <xf numFmtId="0" fontId="37" fillId="0" borderId="13" xfId="0" applyFont="1" applyBorder="1" applyAlignment="1">
      <alignment horizontal="center" vertical="center" textRotation="255"/>
    </xf>
    <xf numFmtId="0" fontId="3" fillId="8" borderId="10" xfId="0" applyFont="1" applyFill="1" applyBorder="1" applyAlignment="1">
      <alignment horizontal="center" vertical="center" wrapText="1"/>
    </xf>
    <xf numFmtId="0" fontId="3" fillId="8" borderId="122" xfId="0" applyFont="1" applyFill="1" applyBorder="1" applyAlignment="1">
      <alignment horizontal="center" vertical="center" wrapText="1"/>
    </xf>
    <xf numFmtId="0" fontId="3" fillId="0" borderId="99" xfId="0" applyFont="1" applyBorder="1" applyAlignment="1">
      <alignment horizontal="center" vertical="center"/>
    </xf>
    <xf numFmtId="0" fontId="3" fillId="0" borderId="10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29" fillId="8" borderId="16" xfId="0" applyFont="1" applyFill="1" applyBorder="1" applyAlignment="1" applyProtection="1">
      <alignment horizontal="center"/>
      <protection locked="0"/>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20" xfId="0" applyFont="1" applyBorder="1" applyAlignment="1">
      <alignment horizontal="center" vertical="center"/>
    </xf>
    <xf numFmtId="0" fontId="3" fillId="8" borderId="17"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18" xfId="0" applyFont="1" applyFill="1" applyBorder="1" applyAlignment="1">
      <alignment horizontal="center" vertical="center"/>
    </xf>
    <xf numFmtId="0" fontId="3" fillId="0" borderId="119" xfId="0" applyFont="1" applyFill="1" applyBorder="1" applyAlignment="1">
      <alignment horizontal="center" vertical="center"/>
    </xf>
    <xf numFmtId="0" fontId="3" fillId="0" borderId="120" xfId="0" applyFont="1" applyFill="1" applyBorder="1" applyAlignment="1">
      <alignment horizontal="center" vertical="center"/>
    </xf>
    <xf numFmtId="0" fontId="3" fillId="8" borderId="123" xfId="0" applyFont="1" applyFill="1" applyBorder="1" applyAlignment="1">
      <alignment horizontal="center" vertical="center" wrapText="1"/>
    </xf>
    <xf numFmtId="0" fontId="3" fillId="8" borderId="10" xfId="0" applyFont="1" applyFill="1" applyBorder="1" applyAlignment="1">
      <alignment horizontal="center" vertical="center"/>
    </xf>
    <xf numFmtId="0" fontId="3" fillId="8" borderId="11" xfId="0" applyFont="1" applyFill="1" applyBorder="1" applyAlignment="1">
      <alignment horizontal="center" vertical="center"/>
    </xf>
    <xf numFmtId="0" fontId="3" fillId="0" borderId="99" xfId="0" applyFont="1" applyBorder="1" applyAlignment="1">
      <alignment horizontal="center" vertical="center" wrapText="1"/>
    </xf>
    <xf numFmtId="0" fontId="3" fillId="0" borderId="10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176" fontId="3" fillId="0" borderId="107" xfId="0" applyNumberFormat="1" applyFont="1" applyBorder="1" applyAlignment="1">
      <alignment horizontal="left" vertical="top" wrapText="1"/>
    </xf>
    <xf numFmtId="176" fontId="3" fillId="0" borderId="15" xfId="0" applyNumberFormat="1" applyFont="1" applyBorder="1" applyAlignment="1">
      <alignment horizontal="left" vertical="top" wrapText="1"/>
    </xf>
    <xf numFmtId="176" fontId="3" fillId="0" borderId="47" xfId="0" applyNumberFormat="1" applyFont="1" applyBorder="1" applyAlignment="1">
      <alignment horizontal="left" vertical="top" wrapText="1"/>
    </xf>
    <xf numFmtId="38" fontId="3" fillId="0" borderId="14" xfId="0" applyNumberFormat="1" applyFont="1" applyBorder="1" applyAlignment="1">
      <alignment horizontal="left" vertical="top" wrapText="1"/>
    </xf>
    <xf numFmtId="38" fontId="3" fillId="0" borderId="47" xfId="0" applyNumberFormat="1" applyFont="1" applyBorder="1" applyAlignment="1">
      <alignment horizontal="left" vertical="top" wrapText="1"/>
    </xf>
    <xf numFmtId="0" fontId="22" fillId="0" borderId="0" xfId="0" applyFont="1" applyBorder="1" applyAlignment="1">
      <alignment horizontal="right" vertical="top"/>
    </xf>
    <xf numFmtId="176" fontId="3" fillId="0" borderId="109" xfId="0" applyNumberFormat="1" applyFont="1" applyBorder="1" applyAlignment="1">
      <alignment horizontal="left" vertical="top" wrapText="1"/>
    </xf>
    <xf numFmtId="176" fontId="3" fillId="0" borderId="110" xfId="0" applyNumberFormat="1" applyFont="1" applyBorder="1" applyAlignment="1">
      <alignment horizontal="left" vertical="top" wrapText="1"/>
    </xf>
    <xf numFmtId="176" fontId="3" fillId="0" borderId="1" xfId="0" applyNumberFormat="1" applyFont="1" applyBorder="1" applyAlignment="1">
      <alignment horizontal="left" vertical="top" wrapText="1"/>
    </xf>
    <xf numFmtId="176" fontId="3" fillId="0" borderId="23" xfId="0" applyNumberFormat="1" applyFont="1" applyBorder="1" applyAlignment="1">
      <alignment horizontal="left" vertical="top" wrapText="1"/>
    </xf>
    <xf numFmtId="176" fontId="3" fillId="0" borderId="14" xfId="0" applyNumberFormat="1" applyFont="1" applyBorder="1" applyAlignment="1">
      <alignment horizontal="left" vertical="top" wrapText="1"/>
    </xf>
    <xf numFmtId="176" fontId="3" fillId="8" borderId="107" xfId="0" applyNumberFormat="1" applyFont="1" applyFill="1" applyBorder="1" applyAlignment="1">
      <alignment horizontal="left" vertical="top" wrapText="1"/>
    </xf>
    <xf numFmtId="176" fontId="3" fillId="8" borderId="15" xfId="0" applyNumberFormat="1" applyFont="1" applyFill="1" applyBorder="1" applyAlignment="1">
      <alignment horizontal="left" vertical="top" wrapText="1"/>
    </xf>
    <xf numFmtId="176" fontId="3" fillId="8" borderId="115" xfId="0" applyNumberFormat="1" applyFont="1" applyFill="1" applyBorder="1" applyAlignment="1">
      <alignment horizontal="left" vertical="top" wrapText="1"/>
    </xf>
    <xf numFmtId="176" fontId="3" fillId="8" borderId="111" xfId="0" applyNumberFormat="1" applyFont="1" applyFill="1" applyBorder="1" applyAlignment="1">
      <alignment horizontal="left" vertical="top" wrapText="1"/>
    </xf>
    <xf numFmtId="176" fontId="3" fillId="8" borderId="110" xfId="0" applyNumberFormat="1" applyFont="1" applyFill="1" applyBorder="1" applyAlignment="1">
      <alignment horizontal="left" vertical="top" wrapText="1"/>
    </xf>
    <xf numFmtId="0" fontId="18" fillId="0" borderId="0" xfId="0" applyFont="1" applyAlignment="1">
      <alignment horizontal="center" vertical="center"/>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9" xfId="0" applyFont="1" applyBorder="1" applyAlignment="1">
      <alignment horizontal="center" vertical="center"/>
    </xf>
    <xf numFmtId="0" fontId="9" fillId="0" borderId="105"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71" xfId="0" applyFont="1" applyBorder="1" applyAlignment="1">
      <alignment horizontal="center" vertical="center"/>
    </xf>
    <xf numFmtId="0" fontId="9" fillId="8" borderId="7"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0" xfId="0" applyFont="1" applyBorder="1" applyAlignment="1">
      <alignment horizontal="center" vertical="center"/>
    </xf>
    <xf numFmtId="0" fontId="3" fillId="0" borderId="83"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22" xfId="0" applyFont="1" applyBorder="1" applyAlignment="1">
      <alignment horizontal="center" vertical="center"/>
    </xf>
    <xf numFmtId="0" fontId="3" fillId="0" borderId="24" xfId="0" applyFont="1" applyBorder="1" applyAlignment="1">
      <alignment horizontal="center" vertical="center" textRotation="255" wrapText="1"/>
    </xf>
    <xf numFmtId="0" fontId="3" fillId="0" borderId="13" xfId="0" applyFont="1" applyBorder="1" applyAlignment="1">
      <alignment horizontal="center" vertical="center"/>
    </xf>
    <xf numFmtId="0" fontId="21" fillId="5" borderId="113"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9" fillId="8" borderId="123"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8" borderId="122" xfId="0" applyFont="1" applyFill="1" applyBorder="1" applyAlignment="1">
      <alignment horizontal="left" vertical="center" wrapText="1"/>
    </xf>
    <xf numFmtId="0" fontId="25" fillId="0" borderId="0" xfId="0" applyFont="1" applyAlignment="1">
      <alignment horizontal="center" vertical="center"/>
    </xf>
    <xf numFmtId="0" fontId="15" fillId="0" borderId="56"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75" xfId="0" applyFont="1" applyFill="1" applyBorder="1" applyAlignment="1">
      <alignment horizontal="center" vertical="center" wrapText="1"/>
    </xf>
    <xf numFmtId="0" fontId="15" fillId="0" borderId="130" xfId="0" applyFont="1" applyFill="1" applyBorder="1" applyAlignment="1">
      <alignment horizontal="center" vertical="center" wrapText="1"/>
    </xf>
    <xf numFmtId="0" fontId="15" fillId="0" borderId="131" xfId="0" applyFont="1" applyFill="1" applyBorder="1" applyAlignment="1">
      <alignment horizontal="center" vertical="center" wrapText="1"/>
    </xf>
    <xf numFmtId="0" fontId="15" fillId="0" borderId="132" xfId="0" applyFont="1" applyFill="1" applyBorder="1" applyAlignment="1">
      <alignment horizontal="center" vertical="center" wrapText="1"/>
    </xf>
    <xf numFmtId="0" fontId="42" fillId="7" borderId="0" xfId="0" applyFont="1" applyFill="1" applyAlignment="1">
      <alignment horizontal="left" vertical="center" wrapText="1"/>
    </xf>
    <xf numFmtId="0" fontId="43" fillId="7" borderId="0" xfId="0" applyFont="1" applyFill="1" applyAlignment="1">
      <alignment horizontal="left" vertical="center"/>
    </xf>
    <xf numFmtId="0" fontId="43" fillId="7" borderId="16" xfId="0" applyFont="1" applyFill="1" applyBorder="1" applyAlignment="1">
      <alignment horizontal="left" vertical="center"/>
    </xf>
    <xf numFmtId="0" fontId="42" fillId="7" borderId="0" xfId="0" applyFont="1" applyFill="1" applyAlignment="1">
      <alignment horizontal="center" vertical="center" wrapText="1"/>
    </xf>
    <xf numFmtId="0" fontId="42" fillId="7" borderId="16" xfId="0" applyFont="1" applyFill="1" applyBorder="1" applyAlignment="1">
      <alignment horizontal="center" vertical="center" wrapText="1"/>
    </xf>
    <xf numFmtId="0" fontId="15" fillId="0" borderId="108" xfId="0" applyFont="1" applyFill="1" applyBorder="1" applyAlignment="1">
      <alignment horizontal="center" vertical="center" wrapText="1"/>
    </xf>
    <xf numFmtId="0" fontId="15" fillId="0" borderId="97" xfId="0" applyFont="1" applyFill="1" applyBorder="1" applyAlignment="1">
      <alignment horizontal="center" vertical="center" wrapText="1"/>
    </xf>
    <xf numFmtId="0" fontId="15" fillId="0" borderId="126" xfId="0" applyFont="1" applyFill="1" applyBorder="1" applyAlignment="1">
      <alignment horizontal="center" vertical="center" wrapText="1"/>
    </xf>
    <xf numFmtId="0" fontId="41" fillId="12" borderId="108" xfId="0" applyFont="1" applyFill="1" applyBorder="1" applyAlignment="1">
      <alignment horizontal="center"/>
    </xf>
    <xf numFmtId="0" fontId="41" fillId="12" borderId="126" xfId="0" applyFont="1" applyFill="1" applyBorder="1" applyAlignment="1">
      <alignment horizontal="center"/>
    </xf>
    <xf numFmtId="0" fontId="15" fillId="9" borderId="108" xfId="0" applyFont="1" applyFill="1" applyBorder="1" applyAlignment="1">
      <alignment horizontal="center" vertical="center"/>
    </xf>
    <xf numFmtId="0" fontId="15" fillId="9" borderId="97" xfId="0" applyFont="1" applyFill="1" applyBorder="1" applyAlignment="1">
      <alignment horizontal="center" vertical="center"/>
    </xf>
    <xf numFmtId="0" fontId="15" fillId="9" borderId="126" xfId="0" applyFont="1" applyFill="1" applyBorder="1" applyAlignment="1">
      <alignment horizontal="center" vertical="center"/>
    </xf>
    <xf numFmtId="0" fontId="15" fillId="9" borderId="8"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7"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7"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15" fillId="9" borderId="9" xfId="0" applyFont="1" applyFill="1" applyBorder="1" applyAlignment="1">
      <alignment horizontal="center" vertical="center" textRotation="255" wrapText="1"/>
    </xf>
    <xf numFmtId="0" fontId="15" fillId="9" borderId="7" xfId="0" applyFont="1" applyFill="1" applyBorder="1" applyAlignment="1">
      <alignment horizontal="center" vertical="center" textRotation="255" wrapText="1"/>
    </xf>
    <xf numFmtId="0" fontId="15" fillId="9" borderId="15" xfId="0" applyFont="1" applyFill="1" applyBorder="1" applyAlignment="1">
      <alignment horizontal="center" vertical="center" textRotation="255" wrapText="1"/>
    </xf>
    <xf numFmtId="0" fontId="15" fillId="9" borderId="45" xfId="0" applyFont="1" applyFill="1" applyBorder="1" applyAlignment="1">
      <alignment horizontal="center" vertical="center"/>
    </xf>
    <xf numFmtId="0" fontId="15" fillId="9" borderId="46" xfId="0" applyFont="1" applyFill="1" applyBorder="1" applyAlignment="1">
      <alignment horizontal="center" vertical="center"/>
    </xf>
    <xf numFmtId="0" fontId="15" fillId="9" borderId="47" xfId="0" applyFont="1" applyFill="1" applyBorder="1" applyAlignment="1">
      <alignment horizontal="center" vertical="center"/>
    </xf>
    <xf numFmtId="0" fontId="52" fillId="0" borderId="0" xfId="0" applyFont="1" applyAlignment="1">
      <alignment horizontal="right" vertical="center"/>
    </xf>
    <xf numFmtId="0" fontId="53" fillId="0" borderId="1" xfId="0" applyFont="1" applyBorder="1" applyAlignment="1">
      <alignment vertical="center" wrapText="1"/>
    </xf>
  </cellXfs>
  <cellStyles count="3">
    <cellStyle name="パーセント" xfId="2" builtinId="5"/>
    <cellStyle name="標準" xfId="0" builtinId="0"/>
    <cellStyle name="標準 2" xfId="1"/>
  </cellStyles>
  <dxfs count="0"/>
  <tableStyles count="0" defaultTableStyle="TableStyleMedium2" defaultPivotStyle="PivotStyleLight16"/>
  <colors>
    <mruColors>
      <color rgb="FFFFCCFF"/>
      <color rgb="FF008080"/>
      <color rgb="FFFF99FF"/>
      <color rgb="FF33CC33"/>
      <color rgb="FF99FF66"/>
      <color rgb="FF0000FF"/>
      <color rgb="FF00FF00"/>
      <color rgb="FFFF66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359229</xdr:colOff>
      <xdr:row>20</xdr:row>
      <xdr:rowOff>2079172</xdr:rowOff>
    </xdr:from>
    <xdr:to>
      <xdr:col>47</xdr:col>
      <xdr:colOff>642257</xdr:colOff>
      <xdr:row>21</xdr:row>
      <xdr:rowOff>413658</xdr:rowOff>
    </xdr:to>
    <xdr:sp macro="" textlink="">
      <xdr:nvSpPr>
        <xdr:cNvPr id="3" name="四角形吹き出し 2"/>
        <xdr:cNvSpPr/>
      </xdr:nvSpPr>
      <xdr:spPr>
        <a:xfrm>
          <a:off x="21477515" y="9024258"/>
          <a:ext cx="6890656" cy="2286000"/>
        </a:xfrm>
        <a:prstGeom prst="wedgeRectCallout">
          <a:avLst>
            <a:gd name="adj1" fmla="val 21235"/>
            <a:gd name="adj2" fmla="val -103510"/>
          </a:avLst>
        </a:prstGeom>
        <a:solidFill>
          <a:srgbClr val="FFCCFF"/>
        </a:solidFill>
        <a:ln w="22225">
          <a:solidFill>
            <a:srgbClr val="008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400" b="1">
              <a:solidFill>
                <a:sysClr val="windowText" lastClr="000000"/>
              </a:solidFill>
              <a:effectLst/>
              <a:latin typeface="ＭＳ ゴシック" panose="020B0609070205080204" pitchFamily="49" charset="-128"/>
              <a:ea typeface="ＭＳ ゴシック" panose="020B0609070205080204" pitchFamily="49" charset="-128"/>
            </a:rPr>
            <a:t>病床稼働率の回答方法</a:t>
          </a:r>
          <a:endParaRPr lang="en-US" altLang="ja-JP" sz="1400" b="1">
            <a:solidFill>
              <a:sysClr val="windowText" lastClr="000000"/>
            </a:solidFill>
            <a:effectLst/>
            <a:latin typeface="ＭＳ ゴシック" panose="020B0609070205080204" pitchFamily="49" charset="-128"/>
            <a:ea typeface="ＭＳ ゴシック" panose="020B0609070205080204" pitchFamily="49" charset="-128"/>
          </a:endParaRPr>
        </a:p>
        <a:p>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1200" b="1" u="sng">
              <a:solidFill>
                <a:sysClr val="windowText" lastClr="000000"/>
              </a:solidFill>
              <a:effectLst/>
              <a:latin typeface="ＭＳ ゴシック" panose="020B0609070205080204" pitchFamily="49" charset="-128"/>
              <a:ea typeface="ＭＳ ゴシック" panose="020B0609070205080204" pitchFamily="49" charset="-128"/>
              <a:cs typeface="+mn-cs"/>
            </a:rPr>
            <a:t>直近３か月間（</a:t>
          </a:r>
          <a:r>
            <a:rPr kumimoji="1" lang="en-US" altLang="ja-JP" sz="1200" b="1" u="sng">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b="1" u="sng">
              <a:solidFill>
                <a:sysClr val="windowText" lastClr="000000"/>
              </a:solidFill>
              <a:effectLst/>
              <a:latin typeface="ＭＳ ゴシック" panose="020B0609070205080204" pitchFamily="49" charset="-128"/>
              <a:ea typeface="ＭＳ ゴシック" panose="020B0609070205080204" pitchFamily="49" charset="-128"/>
              <a:cs typeface="+mn-cs"/>
            </a:rPr>
            <a:t>）の</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1200" b="1" u="sng">
              <a:solidFill>
                <a:sysClr val="windowText" lastClr="000000"/>
              </a:solidFill>
              <a:effectLst/>
              <a:latin typeface="ＭＳ ゴシック" panose="020B0609070205080204" pitchFamily="49" charset="-128"/>
              <a:ea typeface="ＭＳ ゴシック" panose="020B0609070205080204" pitchFamily="49" charset="-128"/>
              <a:cs typeface="+mn-cs"/>
            </a:rPr>
            <a:t>「（在院患者数＋退院患者数）／（許可病床数合計</a:t>
          </a:r>
          <a:r>
            <a:rPr kumimoji="1" lang="en-US" altLang="ja-JP" sz="1200" b="1" u="sng">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b="1" u="sng">
              <a:solidFill>
                <a:sysClr val="windowText" lastClr="000000"/>
              </a:solidFill>
              <a:effectLst/>
              <a:latin typeface="ＭＳ ゴシック" panose="020B0609070205080204" pitchFamily="49" charset="-128"/>
              <a:ea typeface="ＭＳ ゴシック" panose="020B0609070205080204" pitchFamily="49" charset="-128"/>
              <a:cs typeface="+mn-cs"/>
            </a:rPr>
            <a:t>３か月の日数）」</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 （在院患者数は入院延患者数と同義です。）</a:t>
          </a:r>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直近３か月間</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今後削減予定の場合：令和６年</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月、</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12</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月、令和７年１月の３か月間</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92</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日間）</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すでに削減済の場合：削減日の属する月の前月以前の３か月間（例えば令和７年１月に削減した場合は、令和６年</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10</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月、</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月、</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12</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月）</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383719</xdr:colOff>
      <xdr:row>116</xdr:row>
      <xdr:rowOff>144236</xdr:rowOff>
    </xdr:from>
    <xdr:to>
      <xdr:col>33</xdr:col>
      <xdr:colOff>195942</xdr:colOff>
      <xdr:row>132</xdr:row>
      <xdr:rowOff>21773</xdr:rowOff>
    </xdr:to>
    <xdr:sp macro="" textlink="">
      <xdr:nvSpPr>
        <xdr:cNvPr id="2" name="正方形/長方形 1"/>
        <xdr:cNvSpPr/>
      </xdr:nvSpPr>
      <xdr:spPr>
        <a:xfrm>
          <a:off x="5908219" y="61553816"/>
          <a:ext cx="9893483" cy="2567397"/>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作業手順（１１月１１日現在）</a:t>
          </a:r>
          <a:endParaRPr kumimoji="1" lang="en-US" altLang="ja-JP" sz="1400" b="1"/>
        </a:p>
        <a:p>
          <a:pPr algn="l"/>
          <a:r>
            <a:rPr kumimoji="1" lang="ja-JP" altLang="en-US" sz="1400"/>
            <a:t>（１）医療機関が回答した調査票（様式）を両面印刷し、様式右上隅と医療機関名の頭部に「整理番号」を記載し、番号順に綴る。</a:t>
          </a:r>
          <a:endParaRPr kumimoji="1" lang="en-US" altLang="ja-JP" sz="1400"/>
        </a:p>
        <a:p>
          <a:pPr algn="l"/>
          <a:r>
            <a:rPr kumimoji="1" lang="ja-JP" altLang="en-US" sz="1400"/>
            <a:t>（２）調査票の問</a:t>
          </a:r>
          <a:r>
            <a:rPr kumimoji="1" lang="en-US" altLang="ja-JP" sz="1400"/>
            <a:t>3</a:t>
          </a:r>
          <a:r>
            <a:rPr kumimoji="1" lang="ja-JP" altLang="en-US" sz="1400"/>
            <a:t>（</a:t>
          </a:r>
          <a:r>
            <a:rPr kumimoji="1" lang="en-US" altLang="ja-JP" sz="1400"/>
            <a:t>1</a:t>
          </a:r>
          <a:r>
            <a:rPr kumimoji="1" lang="ja-JP" altLang="en-US" sz="1400"/>
            <a:t>）（</a:t>
          </a:r>
          <a:r>
            <a:rPr kumimoji="1" lang="en-US" altLang="ja-JP" sz="1400"/>
            <a:t>2</a:t>
          </a:r>
          <a:r>
            <a:rPr kumimoji="1" lang="ja-JP" altLang="en-US" sz="1400"/>
            <a:t>）が変更あり</a:t>
          </a:r>
          <a:r>
            <a:rPr kumimoji="1" lang="en-US" altLang="ja-JP" sz="1400"/>
            <a:t>/</a:t>
          </a:r>
          <a:r>
            <a:rPr kumimoji="1" lang="ja-JP" altLang="en-US" sz="1400"/>
            <a:t>異なるの場合、Ｂ列・Ｃ列で”○”を選択する</a:t>
          </a:r>
          <a:endParaRPr kumimoji="1" lang="en-US" altLang="ja-JP" sz="1400"/>
        </a:p>
        <a:p>
          <a:pPr algn="l"/>
          <a:r>
            <a:rPr kumimoji="1" lang="ja-JP" altLang="en-US" sz="1400"/>
            <a:t>（３）整理番号と医療機関名により、回答あった調査票のＦ列からＡＺ列までをコピーし、集計表の当該部分に貼り付ける。</a:t>
          </a:r>
          <a:r>
            <a:rPr kumimoji="1" lang="en-US" altLang="ja-JP" sz="1400"/>
            <a:t/>
          </a:r>
          <a:br>
            <a:rPr kumimoji="1" lang="en-US" altLang="ja-JP" sz="1400"/>
          </a:br>
          <a:r>
            <a:rPr kumimoji="1" lang="ja-JP" altLang="en-US" sz="1400"/>
            <a:t>　　</a:t>
          </a:r>
          <a:r>
            <a:rPr kumimoji="1" lang="en-US" altLang="ja-JP" sz="1400"/>
            <a:t>※</a:t>
          </a:r>
          <a:r>
            <a:rPr kumimoji="1" lang="ja-JP" altLang="en-US" sz="1400"/>
            <a:t>１　回答あった修正箇所（黄色・ピンク）と、シート「判定」が一致するはず。</a:t>
          </a:r>
          <a:endParaRPr kumimoji="1" lang="en-US" altLang="ja-JP" sz="1400"/>
        </a:p>
        <a:p>
          <a:pPr algn="l"/>
          <a:r>
            <a:rPr kumimoji="1" lang="ja-JP" altLang="en-US" sz="1400"/>
            <a:t>　　</a:t>
          </a:r>
          <a:r>
            <a:rPr kumimoji="1" lang="en-US" altLang="ja-JP" sz="1400"/>
            <a:t>※</a:t>
          </a:r>
          <a:r>
            <a:rPr kumimoji="1" lang="ja-JP" altLang="en-US" sz="1400"/>
            <a:t>２　「実施状況」（ＢＡ列とＢＢ列）が正しく判定するはず。</a:t>
          </a:r>
          <a:endParaRPr kumimoji="1" lang="en-US" altLang="ja-JP" sz="1400"/>
        </a:p>
        <a:p>
          <a:pPr algn="l"/>
          <a:r>
            <a:rPr kumimoji="1" lang="ja-JP" altLang="en-US" sz="1400"/>
            <a:t>（４）入力が完了した記録として、「処理状況入力欄」（Ａ列）に「</a:t>
          </a:r>
          <a:r>
            <a:rPr kumimoji="1" lang="en-US" altLang="ja-JP" sz="1400"/>
            <a:t>1</a:t>
          </a:r>
          <a:r>
            <a:rPr kumimoji="1" lang="ja-JP" altLang="en-US" sz="1400"/>
            <a:t>」を入力する（医療機関名が着色される）</a:t>
          </a:r>
          <a:endParaRPr kumimoji="1" lang="en-US" altLang="ja-JP" sz="1400"/>
        </a:p>
        <a:p>
          <a:pPr algn="l"/>
          <a:r>
            <a:rPr kumimoji="1" lang="ja-JP" altLang="en-US" sz="1400"/>
            <a:t>（５）現状の病床数合計（Ｌ列）がシート「病院一覧」又は「診療所病床（一部のみ）」の合計と一致することを確認する。</a:t>
          </a:r>
          <a:endParaRPr kumimoji="1" lang="en-US" altLang="ja-JP" sz="1400"/>
        </a:p>
        <a:p>
          <a:pPr algn="l"/>
          <a:r>
            <a:rPr kumimoji="1" lang="ja-JP" altLang="en-US" sz="1400"/>
            <a:t>（６）調査票の問２（１）で「非稼働病棟を有する」を選択した医療機関について、シート「②非稼働病棟」に必要事項を入力する。</a:t>
          </a:r>
          <a:endParaRPr kumimoji="1" lang="en-US" altLang="ja-JP" sz="1400"/>
        </a:p>
      </xdr:txBody>
    </xdr:sp>
    <xdr:clientData/>
  </xdr:twoCellAnchor>
  <xdr:twoCellAnchor>
    <xdr:from>
      <xdr:col>1</xdr:col>
      <xdr:colOff>88367</xdr:colOff>
      <xdr:row>116</xdr:row>
      <xdr:rowOff>112058</xdr:rowOff>
    </xdr:from>
    <xdr:to>
      <xdr:col>7</xdr:col>
      <xdr:colOff>2613852</xdr:colOff>
      <xdr:row>133</xdr:row>
      <xdr:rowOff>141514</xdr:rowOff>
    </xdr:to>
    <xdr:sp macro="" textlink="">
      <xdr:nvSpPr>
        <xdr:cNvPr id="3" name="正方形/長方形 2"/>
        <xdr:cNvSpPr/>
      </xdr:nvSpPr>
      <xdr:spPr>
        <a:xfrm>
          <a:off x="271247" y="61521638"/>
          <a:ext cx="5070565" cy="2886956"/>
        </a:xfrm>
        <a:prstGeom prst="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C00000"/>
              </a:solidFill>
            </a:rPr>
            <a:t>更新箇所（</a:t>
          </a:r>
          <a:r>
            <a:rPr kumimoji="1" lang="en-US" altLang="ja-JP" sz="1400" b="1">
              <a:solidFill>
                <a:srgbClr val="C00000"/>
              </a:solidFill>
            </a:rPr>
            <a:t>R7.1.14</a:t>
          </a:r>
          <a:r>
            <a:rPr kumimoji="1" lang="ja-JP" altLang="en-US" sz="1400" b="1">
              <a:solidFill>
                <a:srgbClr val="C00000"/>
              </a:solidFill>
            </a:rPr>
            <a:t>以降）</a:t>
          </a:r>
          <a:endParaRPr kumimoji="1" lang="en-US" altLang="ja-JP" sz="1400" b="1">
            <a:solidFill>
              <a:srgbClr val="C00000"/>
            </a:solidFill>
          </a:endParaRPr>
        </a:p>
        <a:p>
          <a:pPr algn="l"/>
          <a:r>
            <a:rPr kumimoji="1" lang="en-US" altLang="ja-JP" sz="1400" b="0">
              <a:solidFill>
                <a:srgbClr val="C00000"/>
              </a:solidFill>
            </a:rPr>
            <a:t>1/15</a:t>
          </a:r>
          <a:r>
            <a:rPr kumimoji="1" lang="ja-JP" altLang="en-US" sz="1400" b="0">
              <a:solidFill>
                <a:srgbClr val="C00000"/>
              </a:solidFill>
            </a:rPr>
            <a:t>　</a:t>
          </a:r>
          <a:r>
            <a:rPr kumimoji="1" lang="en-US" altLang="ja-JP" sz="1400" b="0">
              <a:solidFill>
                <a:srgbClr val="C00000"/>
              </a:solidFill>
            </a:rPr>
            <a:t>52</a:t>
          </a:r>
          <a:r>
            <a:rPr kumimoji="1" lang="ja-JP" altLang="en-US" sz="1400" b="0">
              <a:solidFill>
                <a:srgbClr val="C00000"/>
              </a:solidFill>
            </a:rPr>
            <a:t>米沢市立病院（現状）</a:t>
          </a:r>
          <a:endParaRPr kumimoji="1" lang="en-US" altLang="ja-JP" sz="1400" b="0">
            <a:solidFill>
              <a:srgbClr val="C00000"/>
            </a:solidFill>
          </a:endParaRPr>
        </a:p>
        <a:p>
          <a:pPr algn="l"/>
          <a:r>
            <a:rPr kumimoji="1" lang="en-US" altLang="ja-JP" sz="1400" b="0">
              <a:solidFill>
                <a:srgbClr val="C00000"/>
              </a:solidFill>
            </a:rPr>
            <a:t>1/16</a:t>
          </a:r>
          <a:r>
            <a:rPr kumimoji="1" lang="ja-JP" altLang="en-US" sz="1400" b="0">
              <a:solidFill>
                <a:srgbClr val="C00000"/>
              </a:solidFill>
            </a:rPr>
            <a:t>　</a:t>
          </a:r>
          <a:r>
            <a:rPr kumimoji="1" lang="en-US" altLang="ja-JP" sz="1400" b="0">
              <a:solidFill>
                <a:srgbClr val="C00000"/>
              </a:solidFill>
            </a:rPr>
            <a:t>34</a:t>
          </a:r>
          <a:r>
            <a:rPr kumimoji="1" lang="ja-JP" altLang="en-US" sz="1400" b="0">
              <a:solidFill>
                <a:srgbClr val="C00000"/>
              </a:solidFill>
            </a:rPr>
            <a:t>高野せきね外科・眼科クリニック（変更無し）</a:t>
          </a:r>
          <a:endParaRPr kumimoji="1" lang="en-US" altLang="ja-JP" sz="1400" b="0">
            <a:solidFill>
              <a:srgbClr val="C00000"/>
            </a:solidFill>
          </a:endParaRPr>
        </a:p>
        <a:p>
          <a:pPr algn="l"/>
          <a:r>
            <a:rPr kumimoji="1" lang="en-US" altLang="ja-JP" sz="1400" b="0">
              <a:solidFill>
                <a:srgbClr val="C00000"/>
              </a:solidFill>
            </a:rPr>
            <a:t>1/17</a:t>
          </a:r>
          <a:r>
            <a:rPr kumimoji="1" lang="ja-JP" altLang="en-US" sz="1400" b="0">
              <a:solidFill>
                <a:srgbClr val="C00000"/>
              </a:solidFill>
            </a:rPr>
            <a:t>　</a:t>
          </a:r>
          <a:r>
            <a:rPr kumimoji="1" lang="en-US" altLang="ja-JP" sz="1400" b="0">
              <a:solidFill>
                <a:srgbClr val="C00000"/>
              </a:solidFill>
            </a:rPr>
            <a:t>51</a:t>
          </a:r>
          <a:r>
            <a:rPr kumimoji="1" lang="ja-JP" altLang="en-US" sz="1400" b="0">
              <a:solidFill>
                <a:srgbClr val="C00000"/>
              </a:solidFill>
            </a:rPr>
            <a:t>三條医院（現状）　　</a:t>
          </a:r>
          <a:r>
            <a:rPr kumimoji="1" lang="en-US" altLang="ja-JP" sz="1400" b="0">
              <a:solidFill>
                <a:srgbClr val="C00000"/>
              </a:solidFill>
            </a:rPr>
            <a:t>57</a:t>
          </a:r>
          <a:r>
            <a:rPr kumimoji="1" lang="ja-JP" altLang="en-US" sz="1400" b="0">
              <a:solidFill>
                <a:srgbClr val="C00000"/>
              </a:solidFill>
            </a:rPr>
            <a:t>吉川記念病院（現状）</a:t>
          </a:r>
          <a:endParaRPr kumimoji="1" lang="en-US" altLang="ja-JP" sz="1400" b="0">
            <a:solidFill>
              <a:srgbClr val="C00000"/>
            </a:solidFill>
          </a:endParaRPr>
        </a:p>
        <a:p>
          <a:pPr algn="l"/>
          <a:r>
            <a:rPr kumimoji="1" lang="en-US" altLang="ja-JP" sz="1400" b="0">
              <a:solidFill>
                <a:srgbClr val="C00000"/>
              </a:solidFill>
            </a:rPr>
            <a:t>1/18</a:t>
          </a:r>
          <a:r>
            <a:rPr kumimoji="1" lang="ja-JP" altLang="en-US" sz="1400" b="0">
              <a:solidFill>
                <a:srgbClr val="C00000"/>
              </a:solidFill>
            </a:rPr>
            <a:t>　</a:t>
          </a:r>
          <a:r>
            <a:rPr kumimoji="1" lang="en-US" altLang="ja-JP" sz="1400" b="0">
              <a:solidFill>
                <a:srgbClr val="C00000"/>
              </a:solidFill>
            </a:rPr>
            <a:t>90</a:t>
          </a:r>
          <a:r>
            <a:rPr kumimoji="1" lang="ja-JP" altLang="en-US" sz="1400" b="0">
              <a:solidFill>
                <a:srgbClr val="C00000"/>
              </a:solidFill>
            </a:rPr>
            <a:t>丸岡医院（変更なし）＋非稼働病棟あり</a:t>
          </a:r>
          <a:endParaRPr kumimoji="1" lang="en-US" altLang="ja-JP" sz="1400" b="0">
            <a:solidFill>
              <a:srgbClr val="C00000"/>
            </a:solidFill>
          </a:endParaRPr>
        </a:p>
        <a:p>
          <a:pPr algn="l"/>
          <a:r>
            <a:rPr kumimoji="1" lang="en-US" altLang="ja-JP" sz="1400" b="0">
              <a:solidFill>
                <a:srgbClr val="C00000"/>
              </a:solidFill>
            </a:rPr>
            <a:t>1/22</a:t>
          </a:r>
          <a:r>
            <a:rPr kumimoji="1" lang="ja-JP" altLang="en-US" sz="1400" b="0">
              <a:solidFill>
                <a:srgbClr val="C00000"/>
              </a:solidFill>
            </a:rPr>
            <a:t>　</a:t>
          </a:r>
          <a:r>
            <a:rPr kumimoji="1" lang="en-US" altLang="ja-JP" sz="1400" b="0">
              <a:solidFill>
                <a:srgbClr val="C00000"/>
              </a:solidFill>
            </a:rPr>
            <a:t>68</a:t>
          </a:r>
          <a:r>
            <a:rPr kumimoji="1" lang="ja-JP" altLang="en-US" sz="1400" b="0">
              <a:solidFill>
                <a:srgbClr val="C00000"/>
              </a:solidFill>
            </a:rPr>
            <a:t>松田外科医院（変更なし）</a:t>
          </a:r>
          <a:endParaRPr kumimoji="1" lang="en-US" altLang="ja-JP" sz="1400" b="0">
            <a:solidFill>
              <a:srgbClr val="C00000"/>
            </a:solidFill>
          </a:endParaRPr>
        </a:p>
        <a:p>
          <a:pPr algn="l"/>
          <a:r>
            <a:rPr kumimoji="1" lang="en-US" altLang="ja-JP" sz="1400" b="0">
              <a:solidFill>
                <a:srgbClr val="C00000"/>
              </a:solidFill>
            </a:rPr>
            <a:t>1/24</a:t>
          </a:r>
          <a:r>
            <a:rPr kumimoji="1" lang="ja-JP" altLang="en-US" sz="1400" b="0">
              <a:solidFill>
                <a:srgbClr val="C00000"/>
              </a:solidFill>
            </a:rPr>
            <a:t>　</a:t>
          </a:r>
          <a:r>
            <a:rPr kumimoji="1" lang="en-US" altLang="ja-JP" sz="1400" b="0">
              <a:solidFill>
                <a:srgbClr val="C00000"/>
              </a:solidFill>
            </a:rPr>
            <a:t>71</a:t>
          </a:r>
          <a:r>
            <a:rPr kumimoji="1" lang="ja-JP" altLang="en-US" sz="1400" b="0">
              <a:solidFill>
                <a:srgbClr val="C00000"/>
              </a:solidFill>
            </a:rPr>
            <a:t>白水堂齋藤医院（変更なし）</a:t>
          </a:r>
          <a:r>
            <a:rPr kumimoji="1" lang="en-US" altLang="ja-JP" sz="1400" b="0">
              <a:solidFill>
                <a:srgbClr val="C00000"/>
              </a:solidFill>
            </a:rPr>
            <a:t>+</a:t>
          </a:r>
          <a:r>
            <a:rPr kumimoji="1" lang="ja-JP" altLang="en-US" sz="1400" b="0">
              <a:solidFill>
                <a:srgbClr val="C00000"/>
              </a:solidFill>
            </a:rPr>
            <a:t>非稼働病棟あり</a:t>
          </a:r>
          <a:endParaRPr kumimoji="1" lang="en-US" altLang="ja-JP" sz="1400" b="0">
            <a:solidFill>
              <a:srgbClr val="C00000"/>
            </a:solidFill>
          </a:endParaRPr>
        </a:p>
        <a:p>
          <a:pPr algn="l"/>
          <a:r>
            <a:rPr kumimoji="1" lang="en-US" altLang="ja-JP" sz="1400" b="0">
              <a:solidFill>
                <a:srgbClr val="C00000"/>
              </a:solidFill>
            </a:rPr>
            <a:t>1/24</a:t>
          </a:r>
          <a:r>
            <a:rPr kumimoji="1" lang="ja-JP" altLang="en-US" sz="1400" b="0">
              <a:solidFill>
                <a:srgbClr val="C00000"/>
              </a:solidFill>
            </a:rPr>
            <a:t>　</a:t>
          </a:r>
          <a:r>
            <a:rPr kumimoji="1" lang="en-US" altLang="ja-JP" sz="1400" b="0">
              <a:solidFill>
                <a:srgbClr val="C00000"/>
              </a:solidFill>
            </a:rPr>
            <a:t>43</a:t>
          </a:r>
          <a:r>
            <a:rPr kumimoji="1" lang="ja-JP" altLang="en-US" sz="1400" b="0">
              <a:solidFill>
                <a:srgbClr val="C00000"/>
              </a:solidFill>
            </a:rPr>
            <a:t>すみや眼科クリニック（変更なし）</a:t>
          </a:r>
          <a:endParaRPr kumimoji="1" lang="en-US" altLang="ja-JP" sz="1400" b="0">
            <a:solidFill>
              <a:srgbClr val="C00000"/>
            </a:solidFill>
          </a:endParaRPr>
        </a:p>
        <a:p>
          <a:pPr algn="l"/>
          <a:r>
            <a:rPr kumimoji="1" lang="en-US" altLang="ja-JP" sz="1400" b="0">
              <a:solidFill>
                <a:srgbClr val="C00000"/>
              </a:solidFill>
            </a:rPr>
            <a:t>1/27</a:t>
          </a:r>
          <a:r>
            <a:rPr kumimoji="1" lang="ja-JP" altLang="en-US" sz="1400" b="0">
              <a:solidFill>
                <a:srgbClr val="C00000"/>
              </a:solidFill>
            </a:rPr>
            <a:t>　</a:t>
          </a:r>
          <a:r>
            <a:rPr kumimoji="1" lang="en-US" altLang="ja-JP" sz="1400" b="0">
              <a:solidFill>
                <a:srgbClr val="C00000"/>
              </a:solidFill>
            </a:rPr>
            <a:t>61</a:t>
          </a:r>
          <a:r>
            <a:rPr kumimoji="1" lang="ja-JP" altLang="en-US" sz="1400" b="0">
              <a:solidFill>
                <a:srgbClr val="C00000"/>
              </a:solidFill>
            </a:rPr>
            <a:t>置賜総合病院（</a:t>
          </a:r>
          <a:r>
            <a:rPr kumimoji="1" lang="en-US" altLang="ja-JP" sz="1400" b="0">
              <a:solidFill>
                <a:srgbClr val="C00000"/>
              </a:solidFill>
            </a:rPr>
            <a:t>R7,R9</a:t>
          </a:r>
          <a:r>
            <a:rPr kumimoji="1" lang="ja-JP" altLang="en-US" sz="1400" b="0">
              <a:solidFill>
                <a:srgbClr val="C00000"/>
              </a:solidFill>
            </a:rPr>
            <a:t>病床数の変更）</a:t>
          </a:r>
          <a:endParaRPr kumimoji="1" lang="en-US" altLang="ja-JP" sz="1400" b="0">
            <a:solidFill>
              <a:srgbClr val="C00000"/>
            </a:solidFill>
          </a:endParaRPr>
        </a:p>
        <a:p>
          <a:pPr algn="l"/>
          <a:r>
            <a:rPr kumimoji="1" lang="en-US" altLang="ja-JP" sz="1400" b="0">
              <a:solidFill>
                <a:srgbClr val="C00000"/>
              </a:solidFill>
            </a:rPr>
            <a:t>1/28</a:t>
          </a:r>
          <a:r>
            <a:rPr kumimoji="1" lang="ja-JP" altLang="en-US" sz="1400" b="0">
              <a:solidFill>
                <a:srgbClr val="C00000"/>
              </a:solidFill>
            </a:rPr>
            <a:t>　</a:t>
          </a:r>
          <a:r>
            <a:rPr kumimoji="1" lang="en-US" altLang="ja-JP" sz="1400" b="0">
              <a:solidFill>
                <a:srgbClr val="C00000"/>
              </a:solidFill>
            </a:rPr>
            <a:t>88</a:t>
          </a:r>
          <a:r>
            <a:rPr kumimoji="1" lang="ja-JP" altLang="en-US" sz="1400" b="0">
              <a:solidFill>
                <a:srgbClr val="C00000"/>
              </a:solidFill>
            </a:rPr>
            <a:t>藤吉内科医院（変更なし）</a:t>
          </a:r>
          <a:endParaRPr kumimoji="1" lang="en-US" altLang="ja-JP" sz="1400" b="0">
            <a:solidFill>
              <a:srgbClr val="C00000"/>
            </a:solidFill>
          </a:endParaRPr>
        </a:p>
        <a:p>
          <a:pPr algn="l"/>
          <a:r>
            <a:rPr kumimoji="1" lang="en-US" altLang="ja-JP" sz="1400" b="0">
              <a:solidFill>
                <a:srgbClr val="C00000"/>
              </a:solidFill>
            </a:rPr>
            <a:t>1/29</a:t>
          </a:r>
          <a:r>
            <a:rPr kumimoji="1" lang="ja-JP" altLang="en-US" sz="1400" b="0">
              <a:solidFill>
                <a:srgbClr val="C00000"/>
              </a:solidFill>
            </a:rPr>
            <a:t>　</a:t>
          </a:r>
          <a:r>
            <a:rPr kumimoji="1" lang="en-US" altLang="ja-JP" sz="1400" b="0">
              <a:solidFill>
                <a:srgbClr val="C00000"/>
              </a:solidFill>
            </a:rPr>
            <a:t>45</a:t>
          </a:r>
          <a:r>
            <a:rPr kumimoji="1" lang="ja-JP" altLang="en-US" sz="1400" b="0">
              <a:solidFill>
                <a:srgbClr val="C00000"/>
              </a:solidFill>
            </a:rPr>
            <a:t>吾妻クリニック（</a:t>
          </a:r>
          <a:r>
            <a:rPr kumimoji="1" lang="en-US" altLang="ja-JP" sz="1400" b="0">
              <a:solidFill>
                <a:srgbClr val="C00000"/>
              </a:solidFill>
            </a:rPr>
            <a:t>R7,R9</a:t>
          </a:r>
          <a:r>
            <a:rPr kumimoji="1" lang="ja-JP" altLang="en-US" sz="1400" b="0">
              <a:solidFill>
                <a:srgbClr val="C00000"/>
              </a:solidFill>
            </a:rPr>
            <a:t>を減床した</a:t>
          </a:r>
          <a:r>
            <a:rPr kumimoji="1" lang="en-US" altLang="ja-JP" sz="1400" b="0">
              <a:solidFill>
                <a:srgbClr val="C00000"/>
              </a:solidFill>
            </a:rPr>
            <a:t>10</a:t>
          </a:r>
          <a:r>
            <a:rPr kumimoji="1" lang="ja-JP" altLang="en-US" sz="1400" b="0">
              <a:solidFill>
                <a:srgbClr val="C00000"/>
              </a:solidFill>
            </a:rPr>
            <a:t>床に職権訂正）</a:t>
          </a:r>
          <a:endParaRPr kumimoji="1" lang="en-US" altLang="ja-JP" sz="1400" b="0">
            <a:solidFill>
              <a:srgbClr val="C00000"/>
            </a:solidFill>
          </a:endParaRPr>
        </a:p>
        <a:p>
          <a:pPr algn="l"/>
          <a:endParaRPr kumimoji="1" lang="en-US" altLang="ja-JP" sz="1400" b="0">
            <a:solidFill>
              <a:srgbClr val="C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4"/>
  <sheetViews>
    <sheetView showGridLines="0" zoomScale="85" zoomScaleNormal="85" workbookViewId="0">
      <pane xSplit="11" ySplit="7" topLeftCell="V36" activePane="bottomRight" state="frozen"/>
      <selection pane="topRight" activeCell="D1" sqref="D1"/>
      <selection pane="bottomLeft" activeCell="D45" sqref="D45"/>
      <selection pane="bottomRight" activeCell="D45" sqref="D45"/>
    </sheetView>
  </sheetViews>
  <sheetFormatPr defaultColWidth="9" defaultRowHeight="18.75" customHeight="1"/>
  <cols>
    <col min="1" max="1" width="12.59765625" style="24" hidden="1" customWidth="1"/>
    <col min="2" max="3" width="5.19921875" style="24" customWidth="1"/>
    <col min="4" max="8" width="8.59765625" style="24" customWidth="1"/>
    <col min="9" max="10" width="15.59765625" style="24" customWidth="1"/>
    <col min="11" max="11" width="25.59765625" style="24" customWidth="1"/>
    <col min="12" max="36" width="8.59765625" style="24" customWidth="1"/>
    <col min="37" max="38" width="9" style="24" customWidth="1"/>
    <col min="39" max="40" width="10.59765625" style="24" customWidth="1"/>
    <col min="41" max="41" width="9" style="24" bestFit="1"/>
    <col min="42" max="42" width="10.59765625" style="24" customWidth="1"/>
    <col min="43" max="16384" width="9" style="24"/>
  </cols>
  <sheetData>
    <row r="1" spans="1:42" ht="21.6">
      <c r="B1" s="26" t="s">
        <v>22</v>
      </c>
      <c r="C1" s="26"/>
    </row>
    <row r="2" spans="1:42" ht="27" thickBot="1">
      <c r="B2" s="459" t="s">
        <v>23</v>
      </c>
      <c r="C2" s="459"/>
      <c r="D2" s="459"/>
      <c r="E2" s="459"/>
      <c r="F2" s="459"/>
      <c r="G2" s="459"/>
      <c r="H2" s="459"/>
      <c r="I2" s="27"/>
      <c r="J2" s="28"/>
      <c r="K2" s="29"/>
      <c r="AP2" s="30"/>
    </row>
    <row r="3" spans="1:42" ht="36.75" customHeight="1">
      <c r="A3" s="460" t="s">
        <v>0</v>
      </c>
      <c r="B3" s="463" t="s">
        <v>1</v>
      </c>
      <c r="C3" s="466" t="s">
        <v>24</v>
      </c>
      <c r="D3" s="469" t="s">
        <v>25</v>
      </c>
      <c r="E3" s="470"/>
      <c r="F3" s="470"/>
      <c r="G3" s="470"/>
      <c r="H3" s="471"/>
      <c r="I3" s="475" t="s">
        <v>5</v>
      </c>
      <c r="J3" s="466" t="s">
        <v>6</v>
      </c>
      <c r="K3" s="481" t="s">
        <v>2</v>
      </c>
      <c r="L3" s="484" t="s">
        <v>7</v>
      </c>
      <c r="M3" s="485"/>
      <c r="N3" s="485"/>
      <c r="O3" s="485"/>
      <c r="P3" s="486" t="s">
        <v>8</v>
      </c>
      <c r="Q3" s="487"/>
      <c r="R3" s="487"/>
      <c r="S3" s="488"/>
      <c r="T3" s="484" t="s">
        <v>26</v>
      </c>
      <c r="U3" s="485"/>
      <c r="V3" s="485"/>
      <c r="W3" s="485"/>
      <c r="X3" s="484" t="s">
        <v>10</v>
      </c>
      <c r="Y3" s="485"/>
      <c r="Z3" s="485"/>
      <c r="AA3" s="485"/>
      <c r="AB3" s="507" t="s">
        <v>27</v>
      </c>
      <c r="AC3" s="508"/>
      <c r="AD3" s="508"/>
      <c r="AE3" s="508"/>
      <c r="AF3" s="508"/>
      <c r="AG3" s="508"/>
      <c r="AH3" s="508"/>
      <c r="AI3" s="508"/>
      <c r="AJ3" s="509"/>
      <c r="AK3" s="494" t="s">
        <v>28</v>
      </c>
      <c r="AL3" s="497" t="s">
        <v>29</v>
      </c>
      <c r="AM3" s="498" t="s">
        <v>30</v>
      </c>
      <c r="AN3" s="501" t="s">
        <v>12</v>
      </c>
      <c r="AO3" s="504" t="s">
        <v>31</v>
      </c>
      <c r="AP3" s="491" t="s">
        <v>14</v>
      </c>
    </row>
    <row r="4" spans="1:42" ht="9" customHeight="1">
      <c r="A4" s="461"/>
      <c r="B4" s="464"/>
      <c r="C4" s="467"/>
      <c r="D4" s="25"/>
      <c r="E4" s="25"/>
      <c r="F4" s="25"/>
      <c r="G4" s="474" t="s">
        <v>32</v>
      </c>
      <c r="H4" s="25"/>
      <c r="I4" s="476"/>
      <c r="J4" s="467"/>
      <c r="K4" s="482"/>
      <c r="L4" s="31"/>
      <c r="P4" s="32"/>
      <c r="T4" s="31"/>
      <c r="X4" s="31"/>
      <c r="AB4" s="33"/>
      <c r="AC4" s="34"/>
      <c r="AD4" s="34"/>
      <c r="AE4" s="34"/>
      <c r="AF4" s="34"/>
      <c r="AG4" s="34"/>
      <c r="AH4" s="34"/>
      <c r="AI4" s="35"/>
      <c r="AJ4" s="492" t="s">
        <v>18</v>
      </c>
      <c r="AK4" s="495"/>
      <c r="AL4" s="461"/>
      <c r="AM4" s="499"/>
      <c r="AN4" s="502"/>
      <c r="AO4" s="505"/>
      <c r="AP4" s="492"/>
    </row>
    <row r="5" spans="1:42" ht="58.5" customHeight="1">
      <c r="A5" s="461"/>
      <c r="B5" s="464"/>
      <c r="C5" s="467"/>
      <c r="D5" s="472" t="s">
        <v>33</v>
      </c>
      <c r="E5" s="467" t="s">
        <v>34</v>
      </c>
      <c r="F5" s="472" t="s">
        <v>3</v>
      </c>
      <c r="G5" s="472"/>
      <c r="H5" s="467" t="s">
        <v>35</v>
      </c>
      <c r="I5" s="476"/>
      <c r="J5" s="467"/>
      <c r="K5" s="482"/>
      <c r="L5" s="479" t="s">
        <v>15</v>
      </c>
      <c r="M5" s="478" t="s">
        <v>16</v>
      </c>
      <c r="N5" s="478" t="s">
        <v>17</v>
      </c>
      <c r="O5" s="489" t="s">
        <v>18</v>
      </c>
      <c r="P5" s="479" t="s">
        <v>19</v>
      </c>
      <c r="Q5" s="478" t="s">
        <v>20</v>
      </c>
      <c r="R5" s="478" t="s">
        <v>21</v>
      </c>
      <c r="S5" s="489" t="s">
        <v>18</v>
      </c>
      <c r="T5" s="479" t="s">
        <v>19</v>
      </c>
      <c r="U5" s="478" t="s">
        <v>20</v>
      </c>
      <c r="V5" s="478" t="s">
        <v>21</v>
      </c>
      <c r="W5" s="489" t="s">
        <v>18</v>
      </c>
      <c r="X5" s="479" t="s">
        <v>19</v>
      </c>
      <c r="Y5" s="478" t="s">
        <v>20</v>
      </c>
      <c r="Z5" s="478" t="s">
        <v>21</v>
      </c>
      <c r="AA5" s="489" t="s">
        <v>18</v>
      </c>
      <c r="AB5" s="515" t="s">
        <v>36</v>
      </c>
      <c r="AC5" s="510" t="s">
        <v>37</v>
      </c>
      <c r="AD5" s="510" t="s">
        <v>38</v>
      </c>
      <c r="AE5" s="510" t="s">
        <v>39</v>
      </c>
      <c r="AF5" s="514" t="s">
        <v>40</v>
      </c>
      <c r="AG5" s="510" t="s">
        <v>41</v>
      </c>
      <c r="AH5" s="510" t="s">
        <v>42</v>
      </c>
      <c r="AI5" s="511" t="s">
        <v>43</v>
      </c>
      <c r="AJ5" s="512"/>
      <c r="AK5" s="495"/>
      <c r="AL5" s="461"/>
      <c r="AM5" s="499"/>
      <c r="AN5" s="502"/>
      <c r="AO5" s="505"/>
      <c r="AP5" s="492"/>
    </row>
    <row r="6" spans="1:42" ht="86.25" customHeight="1" thickBot="1">
      <c r="A6" s="462"/>
      <c r="B6" s="465"/>
      <c r="C6" s="468"/>
      <c r="D6" s="473"/>
      <c r="E6" s="468"/>
      <c r="F6" s="473"/>
      <c r="G6" s="473"/>
      <c r="H6" s="468"/>
      <c r="I6" s="477"/>
      <c r="J6" s="468"/>
      <c r="K6" s="483"/>
      <c r="L6" s="480"/>
      <c r="M6" s="477"/>
      <c r="N6" s="477"/>
      <c r="O6" s="490"/>
      <c r="P6" s="480"/>
      <c r="Q6" s="477"/>
      <c r="R6" s="477"/>
      <c r="S6" s="490"/>
      <c r="T6" s="480"/>
      <c r="U6" s="477"/>
      <c r="V6" s="477"/>
      <c r="W6" s="490"/>
      <c r="X6" s="480"/>
      <c r="Y6" s="477"/>
      <c r="Z6" s="477"/>
      <c r="AA6" s="490"/>
      <c r="AB6" s="516"/>
      <c r="AC6" s="477"/>
      <c r="AD6" s="477"/>
      <c r="AE6" s="477"/>
      <c r="AF6" s="490"/>
      <c r="AG6" s="477"/>
      <c r="AH6" s="477"/>
      <c r="AI6" s="483"/>
      <c r="AJ6" s="513"/>
      <c r="AK6" s="496"/>
      <c r="AL6" s="462"/>
      <c r="AM6" s="500"/>
      <c r="AN6" s="503"/>
      <c r="AO6" s="506"/>
      <c r="AP6" s="493"/>
    </row>
    <row r="7" spans="1:42" ht="21" customHeight="1" thickBot="1">
      <c r="A7" s="36">
        <v>0</v>
      </c>
      <c r="B7" s="36">
        <v>1</v>
      </c>
      <c r="C7" s="37"/>
      <c r="D7" s="37">
        <v>4</v>
      </c>
      <c r="E7" s="37">
        <v>5</v>
      </c>
      <c r="F7" s="37"/>
      <c r="G7" s="37"/>
      <c r="H7" s="37">
        <v>6</v>
      </c>
      <c r="I7" s="37">
        <v>2</v>
      </c>
      <c r="J7" s="38"/>
      <c r="K7" s="39">
        <v>3</v>
      </c>
      <c r="L7" s="36">
        <v>4</v>
      </c>
      <c r="M7" s="37">
        <v>5</v>
      </c>
      <c r="N7" s="37">
        <v>6</v>
      </c>
      <c r="O7" s="40">
        <v>9</v>
      </c>
      <c r="P7" s="36">
        <v>11</v>
      </c>
      <c r="Q7" s="37">
        <v>12</v>
      </c>
      <c r="R7" s="37">
        <v>13</v>
      </c>
      <c r="S7" s="40">
        <v>15</v>
      </c>
      <c r="T7" s="36">
        <v>17</v>
      </c>
      <c r="U7" s="37">
        <v>18</v>
      </c>
      <c r="V7" s="37">
        <v>19</v>
      </c>
      <c r="W7" s="40">
        <v>22</v>
      </c>
      <c r="X7" s="36">
        <v>17</v>
      </c>
      <c r="Y7" s="37">
        <v>18</v>
      </c>
      <c r="Z7" s="37">
        <v>19</v>
      </c>
      <c r="AA7" s="40">
        <v>22</v>
      </c>
      <c r="AB7" s="41"/>
      <c r="AC7" s="37"/>
      <c r="AD7" s="37"/>
      <c r="AE7" s="37"/>
      <c r="AF7" s="40"/>
      <c r="AG7" s="37"/>
      <c r="AH7" s="37"/>
      <c r="AI7" s="39"/>
      <c r="AJ7" s="42">
        <v>24</v>
      </c>
      <c r="AK7" s="40">
        <v>31</v>
      </c>
      <c r="AL7" s="43"/>
      <c r="AM7" s="44">
        <v>32</v>
      </c>
      <c r="AN7" s="45">
        <v>33</v>
      </c>
      <c r="AO7" s="46">
        <v>34</v>
      </c>
      <c r="AP7" s="43">
        <v>37</v>
      </c>
    </row>
    <row r="8" spans="1:42" ht="39.9" customHeight="1">
      <c r="A8" s="47"/>
      <c r="B8" s="47">
        <v>1</v>
      </c>
      <c r="C8" s="48"/>
      <c r="D8" s="49"/>
      <c r="E8" s="49"/>
      <c r="F8" s="49"/>
      <c r="G8" s="49"/>
      <c r="H8" s="49"/>
      <c r="I8" s="50"/>
      <c r="J8" s="51"/>
      <c r="K8" s="52"/>
      <c r="L8" s="53"/>
      <c r="M8" s="54"/>
      <c r="N8" s="54"/>
      <c r="O8" s="55">
        <f t="shared" ref="O8:O37" si="0">SUM(L8:N8)</f>
        <v>0</v>
      </c>
      <c r="P8" s="53"/>
      <c r="Q8" s="54"/>
      <c r="R8" s="54"/>
      <c r="S8" s="55">
        <f t="shared" ref="S8:S37" si="1">SUM(P8:R8)</f>
        <v>0</v>
      </c>
      <c r="T8" s="56">
        <f t="shared" ref="T8:T37" si="2">L8-P8</f>
        <v>0</v>
      </c>
      <c r="U8" s="57">
        <f t="shared" ref="U8:U37" si="3">M8-Q8</f>
        <v>0</v>
      </c>
      <c r="V8" s="57">
        <f t="shared" ref="V8:V37" si="4">N8-R8</f>
        <v>0</v>
      </c>
      <c r="W8" s="55">
        <f t="shared" ref="W8:W37" si="5">SUM(T8:V8)</f>
        <v>0</v>
      </c>
      <c r="X8" s="58"/>
      <c r="Y8" s="59"/>
      <c r="Z8" s="59"/>
      <c r="AA8" s="55">
        <f t="shared" ref="AA8:AA37" si="6">SUM(X8:Z8)</f>
        <v>0</v>
      </c>
      <c r="AB8" s="53"/>
      <c r="AC8" s="54"/>
      <c r="AD8" s="54"/>
      <c r="AE8" s="54"/>
      <c r="AF8" s="60"/>
      <c r="AG8" s="54"/>
      <c r="AH8" s="54"/>
      <c r="AI8" s="61"/>
      <c r="AJ8" s="62">
        <f t="shared" ref="AJ8:AJ37" si="7">SUM(AB8:AI8)</f>
        <v>0</v>
      </c>
      <c r="AK8" s="63">
        <f t="shared" ref="AK8:AK37" si="8">W8-AJ8</f>
        <v>0</v>
      </c>
      <c r="AL8" s="64"/>
      <c r="AM8" s="65">
        <v>4094</v>
      </c>
      <c r="AN8" s="66">
        <f t="shared" ref="AN8:AN37" si="9">AK8*AM8</f>
        <v>0</v>
      </c>
      <c r="AO8" s="67"/>
      <c r="AP8" s="68">
        <f t="shared" ref="AP8:AP37" si="10">AN8-AO8</f>
        <v>0</v>
      </c>
    </row>
    <row r="9" spans="1:42" ht="39.9" customHeight="1">
      <c r="A9" s="69"/>
      <c r="B9" s="69">
        <v>2</v>
      </c>
      <c r="C9" s="70"/>
      <c r="D9" s="71"/>
      <c r="E9" s="71"/>
      <c r="F9" s="71"/>
      <c r="G9" s="71"/>
      <c r="H9" s="71"/>
      <c r="I9" s="72"/>
      <c r="J9" s="73"/>
      <c r="K9" s="74"/>
      <c r="L9" s="67"/>
      <c r="M9" s="75"/>
      <c r="N9" s="75"/>
      <c r="O9" s="76">
        <f t="shared" si="0"/>
        <v>0</v>
      </c>
      <c r="P9" s="67"/>
      <c r="Q9" s="75"/>
      <c r="R9" s="75"/>
      <c r="S9" s="76">
        <f t="shared" si="1"/>
        <v>0</v>
      </c>
      <c r="T9" s="77">
        <f t="shared" si="2"/>
        <v>0</v>
      </c>
      <c r="U9" s="78">
        <f t="shared" si="3"/>
        <v>0</v>
      </c>
      <c r="V9" s="78">
        <f t="shared" si="4"/>
        <v>0</v>
      </c>
      <c r="W9" s="76">
        <f t="shared" si="5"/>
        <v>0</v>
      </c>
      <c r="X9" s="79"/>
      <c r="Y9" s="75"/>
      <c r="Z9" s="75"/>
      <c r="AA9" s="76">
        <f t="shared" si="6"/>
        <v>0</v>
      </c>
      <c r="AB9" s="67"/>
      <c r="AC9" s="75"/>
      <c r="AD9" s="75"/>
      <c r="AE9" s="75"/>
      <c r="AF9" s="80"/>
      <c r="AG9" s="75"/>
      <c r="AH9" s="75"/>
      <c r="AI9" s="81"/>
      <c r="AJ9" s="62">
        <f t="shared" si="7"/>
        <v>0</v>
      </c>
      <c r="AK9" s="63">
        <f t="shared" si="8"/>
        <v>0</v>
      </c>
      <c r="AL9" s="64"/>
      <c r="AM9" s="65">
        <v>4094</v>
      </c>
      <c r="AN9" s="66">
        <f t="shared" si="9"/>
        <v>0</v>
      </c>
      <c r="AO9" s="67"/>
      <c r="AP9" s="68">
        <f t="shared" si="10"/>
        <v>0</v>
      </c>
    </row>
    <row r="10" spans="1:42" ht="39.9" customHeight="1">
      <c r="A10" s="69"/>
      <c r="B10" s="69">
        <v>3</v>
      </c>
      <c r="C10" s="70"/>
      <c r="D10" s="71"/>
      <c r="E10" s="71"/>
      <c r="F10" s="71"/>
      <c r="G10" s="71"/>
      <c r="H10" s="71"/>
      <c r="I10" s="72"/>
      <c r="J10" s="73"/>
      <c r="K10" s="74"/>
      <c r="L10" s="67"/>
      <c r="M10" s="75"/>
      <c r="N10" s="75"/>
      <c r="O10" s="76">
        <f t="shared" si="0"/>
        <v>0</v>
      </c>
      <c r="P10" s="67"/>
      <c r="Q10" s="75"/>
      <c r="R10" s="75"/>
      <c r="S10" s="76">
        <f t="shared" si="1"/>
        <v>0</v>
      </c>
      <c r="T10" s="77">
        <f t="shared" si="2"/>
        <v>0</v>
      </c>
      <c r="U10" s="78">
        <f t="shared" si="3"/>
        <v>0</v>
      </c>
      <c r="V10" s="78">
        <f t="shared" si="4"/>
        <v>0</v>
      </c>
      <c r="W10" s="76">
        <f t="shared" si="5"/>
        <v>0</v>
      </c>
      <c r="X10" s="79"/>
      <c r="Y10" s="75"/>
      <c r="Z10" s="75"/>
      <c r="AA10" s="76">
        <f t="shared" si="6"/>
        <v>0</v>
      </c>
      <c r="AB10" s="67"/>
      <c r="AC10" s="75"/>
      <c r="AD10" s="75"/>
      <c r="AE10" s="75"/>
      <c r="AF10" s="80"/>
      <c r="AG10" s="75"/>
      <c r="AH10" s="75"/>
      <c r="AI10" s="81"/>
      <c r="AJ10" s="62">
        <f t="shared" si="7"/>
        <v>0</v>
      </c>
      <c r="AK10" s="63">
        <f t="shared" si="8"/>
        <v>0</v>
      </c>
      <c r="AL10" s="64"/>
      <c r="AM10" s="65">
        <v>4094</v>
      </c>
      <c r="AN10" s="66">
        <f t="shared" si="9"/>
        <v>0</v>
      </c>
      <c r="AO10" s="67"/>
      <c r="AP10" s="68">
        <f t="shared" si="10"/>
        <v>0</v>
      </c>
    </row>
    <row r="11" spans="1:42" ht="39.9" customHeight="1">
      <c r="A11" s="69"/>
      <c r="B11" s="69">
        <v>4</v>
      </c>
      <c r="C11" s="70"/>
      <c r="D11" s="71"/>
      <c r="E11" s="71"/>
      <c r="F11" s="71"/>
      <c r="G11" s="71"/>
      <c r="H11" s="71"/>
      <c r="I11" s="72"/>
      <c r="J11" s="73"/>
      <c r="K11" s="74"/>
      <c r="L11" s="67"/>
      <c r="M11" s="75"/>
      <c r="N11" s="75"/>
      <c r="O11" s="76">
        <f t="shared" si="0"/>
        <v>0</v>
      </c>
      <c r="P11" s="67"/>
      <c r="Q11" s="75"/>
      <c r="R11" s="75"/>
      <c r="S11" s="76">
        <f t="shared" si="1"/>
        <v>0</v>
      </c>
      <c r="T11" s="77">
        <f t="shared" si="2"/>
        <v>0</v>
      </c>
      <c r="U11" s="78">
        <f t="shared" si="3"/>
        <v>0</v>
      </c>
      <c r="V11" s="78">
        <f t="shared" si="4"/>
        <v>0</v>
      </c>
      <c r="W11" s="76">
        <f t="shared" si="5"/>
        <v>0</v>
      </c>
      <c r="X11" s="79"/>
      <c r="Y11" s="75"/>
      <c r="Z11" s="75"/>
      <c r="AA11" s="76">
        <f t="shared" si="6"/>
        <v>0</v>
      </c>
      <c r="AB11" s="67"/>
      <c r="AC11" s="75"/>
      <c r="AD11" s="75"/>
      <c r="AE11" s="75"/>
      <c r="AF11" s="80"/>
      <c r="AG11" s="75"/>
      <c r="AH11" s="75"/>
      <c r="AI11" s="81"/>
      <c r="AJ11" s="62">
        <f t="shared" si="7"/>
        <v>0</v>
      </c>
      <c r="AK11" s="63">
        <f t="shared" si="8"/>
        <v>0</v>
      </c>
      <c r="AL11" s="64"/>
      <c r="AM11" s="65">
        <v>4094</v>
      </c>
      <c r="AN11" s="66">
        <f t="shared" si="9"/>
        <v>0</v>
      </c>
      <c r="AO11" s="67"/>
      <c r="AP11" s="68">
        <f t="shared" si="10"/>
        <v>0</v>
      </c>
    </row>
    <row r="12" spans="1:42" ht="39.9" customHeight="1">
      <c r="A12" s="69"/>
      <c r="B12" s="69">
        <v>5</v>
      </c>
      <c r="C12" s="70"/>
      <c r="D12" s="71"/>
      <c r="E12" s="71"/>
      <c r="F12" s="71"/>
      <c r="G12" s="71"/>
      <c r="H12" s="71"/>
      <c r="I12" s="72"/>
      <c r="J12" s="73"/>
      <c r="K12" s="74"/>
      <c r="L12" s="67"/>
      <c r="M12" s="75"/>
      <c r="N12" s="75"/>
      <c r="O12" s="76">
        <f t="shared" si="0"/>
        <v>0</v>
      </c>
      <c r="P12" s="67"/>
      <c r="Q12" s="75"/>
      <c r="R12" s="75"/>
      <c r="S12" s="76">
        <f t="shared" si="1"/>
        <v>0</v>
      </c>
      <c r="T12" s="77">
        <f t="shared" si="2"/>
        <v>0</v>
      </c>
      <c r="U12" s="78">
        <f t="shared" si="3"/>
        <v>0</v>
      </c>
      <c r="V12" s="78">
        <f t="shared" si="4"/>
        <v>0</v>
      </c>
      <c r="W12" s="76">
        <f t="shared" si="5"/>
        <v>0</v>
      </c>
      <c r="X12" s="79"/>
      <c r="Y12" s="75"/>
      <c r="Z12" s="75"/>
      <c r="AA12" s="76">
        <f t="shared" si="6"/>
        <v>0</v>
      </c>
      <c r="AB12" s="67"/>
      <c r="AC12" s="75"/>
      <c r="AD12" s="75"/>
      <c r="AE12" s="75"/>
      <c r="AF12" s="80"/>
      <c r="AG12" s="75"/>
      <c r="AH12" s="75"/>
      <c r="AI12" s="81"/>
      <c r="AJ12" s="62">
        <f t="shared" si="7"/>
        <v>0</v>
      </c>
      <c r="AK12" s="63">
        <f t="shared" si="8"/>
        <v>0</v>
      </c>
      <c r="AL12" s="64"/>
      <c r="AM12" s="65">
        <v>4094</v>
      </c>
      <c r="AN12" s="66">
        <f t="shared" si="9"/>
        <v>0</v>
      </c>
      <c r="AO12" s="67"/>
      <c r="AP12" s="68">
        <f t="shared" si="10"/>
        <v>0</v>
      </c>
    </row>
    <row r="13" spans="1:42" ht="39.9" customHeight="1">
      <c r="A13" s="69"/>
      <c r="B13" s="69">
        <v>6</v>
      </c>
      <c r="C13" s="70"/>
      <c r="D13" s="71"/>
      <c r="E13" s="71"/>
      <c r="F13" s="71"/>
      <c r="G13" s="71"/>
      <c r="H13" s="71"/>
      <c r="I13" s="72"/>
      <c r="J13" s="73"/>
      <c r="K13" s="74"/>
      <c r="L13" s="67"/>
      <c r="M13" s="75"/>
      <c r="N13" s="75"/>
      <c r="O13" s="76">
        <f t="shared" si="0"/>
        <v>0</v>
      </c>
      <c r="P13" s="67"/>
      <c r="Q13" s="75"/>
      <c r="R13" s="75"/>
      <c r="S13" s="76">
        <f t="shared" si="1"/>
        <v>0</v>
      </c>
      <c r="T13" s="77">
        <f t="shared" si="2"/>
        <v>0</v>
      </c>
      <c r="U13" s="78">
        <f t="shared" si="3"/>
        <v>0</v>
      </c>
      <c r="V13" s="78">
        <f t="shared" si="4"/>
        <v>0</v>
      </c>
      <c r="W13" s="76">
        <f t="shared" si="5"/>
        <v>0</v>
      </c>
      <c r="X13" s="79"/>
      <c r="Y13" s="75"/>
      <c r="Z13" s="75"/>
      <c r="AA13" s="76">
        <f t="shared" si="6"/>
        <v>0</v>
      </c>
      <c r="AB13" s="67"/>
      <c r="AC13" s="75"/>
      <c r="AD13" s="75"/>
      <c r="AE13" s="75"/>
      <c r="AF13" s="80"/>
      <c r="AG13" s="75"/>
      <c r="AH13" s="75"/>
      <c r="AI13" s="81"/>
      <c r="AJ13" s="62">
        <f t="shared" si="7"/>
        <v>0</v>
      </c>
      <c r="AK13" s="63">
        <f t="shared" si="8"/>
        <v>0</v>
      </c>
      <c r="AL13" s="64"/>
      <c r="AM13" s="65">
        <v>4094</v>
      </c>
      <c r="AN13" s="66">
        <f t="shared" si="9"/>
        <v>0</v>
      </c>
      <c r="AO13" s="67"/>
      <c r="AP13" s="68">
        <f t="shared" si="10"/>
        <v>0</v>
      </c>
    </row>
    <row r="14" spans="1:42" ht="39.9" customHeight="1">
      <c r="A14" s="69"/>
      <c r="B14" s="69">
        <v>7</v>
      </c>
      <c r="C14" s="70"/>
      <c r="D14" s="71"/>
      <c r="E14" s="71"/>
      <c r="F14" s="71"/>
      <c r="G14" s="71"/>
      <c r="H14" s="71"/>
      <c r="I14" s="72"/>
      <c r="J14" s="73"/>
      <c r="K14" s="74"/>
      <c r="L14" s="67"/>
      <c r="M14" s="75"/>
      <c r="N14" s="75"/>
      <c r="O14" s="76">
        <f t="shared" si="0"/>
        <v>0</v>
      </c>
      <c r="P14" s="67"/>
      <c r="Q14" s="75"/>
      <c r="R14" s="75"/>
      <c r="S14" s="76">
        <f t="shared" si="1"/>
        <v>0</v>
      </c>
      <c r="T14" s="77">
        <f t="shared" si="2"/>
        <v>0</v>
      </c>
      <c r="U14" s="78">
        <f t="shared" si="3"/>
        <v>0</v>
      </c>
      <c r="V14" s="78">
        <f t="shared" si="4"/>
        <v>0</v>
      </c>
      <c r="W14" s="76">
        <f t="shared" si="5"/>
        <v>0</v>
      </c>
      <c r="X14" s="79"/>
      <c r="Y14" s="75"/>
      <c r="Z14" s="75"/>
      <c r="AA14" s="76">
        <f t="shared" si="6"/>
        <v>0</v>
      </c>
      <c r="AB14" s="67"/>
      <c r="AC14" s="75"/>
      <c r="AD14" s="75"/>
      <c r="AE14" s="75"/>
      <c r="AF14" s="80"/>
      <c r="AG14" s="75"/>
      <c r="AH14" s="75"/>
      <c r="AI14" s="81"/>
      <c r="AJ14" s="62">
        <f t="shared" si="7"/>
        <v>0</v>
      </c>
      <c r="AK14" s="63">
        <f t="shared" si="8"/>
        <v>0</v>
      </c>
      <c r="AL14" s="64"/>
      <c r="AM14" s="65">
        <v>4094</v>
      </c>
      <c r="AN14" s="66">
        <f t="shared" si="9"/>
        <v>0</v>
      </c>
      <c r="AO14" s="67"/>
      <c r="AP14" s="68">
        <f t="shared" si="10"/>
        <v>0</v>
      </c>
    </row>
    <row r="15" spans="1:42" ht="39.9" customHeight="1">
      <c r="A15" s="69"/>
      <c r="B15" s="69">
        <v>8</v>
      </c>
      <c r="C15" s="70"/>
      <c r="D15" s="71"/>
      <c r="E15" s="71"/>
      <c r="F15" s="71"/>
      <c r="G15" s="71"/>
      <c r="H15" s="71"/>
      <c r="I15" s="72"/>
      <c r="J15" s="73"/>
      <c r="K15" s="74"/>
      <c r="L15" s="67"/>
      <c r="M15" s="75"/>
      <c r="N15" s="75"/>
      <c r="O15" s="76">
        <f t="shared" si="0"/>
        <v>0</v>
      </c>
      <c r="P15" s="67"/>
      <c r="Q15" s="75"/>
      <c r="R15" s="75"/>
      <c r="S15" s="76">
        <f t="shared" si="1"/>
        <v>0</v>
      </c>
      <c r="T15" s="77">
        <f t="shared" si="2"/>
        <v>0</v>
      </c>
      <c r="U15" s="78">
        <f t="shared" si="3"/>
        <v>0</v>
      </c>
      <c r="V15" s="78">
        <f t="shared" si="4"/>
        <v>0</v>
      </c>
      <c r="W15" s="76">
        <f t="shared" si="5"/>
        <v>0</v>
      </c>
      <c r="X15" s="79"/>
      <c r="Y15" s="75"/>
      <c r="Z15" s="75"/>
      <c r="AA15" s="76">
        <f t="shared" si="6"/>
        <v>0</v>
      </c>
      <c r="AB15" s="67"/>
      <c r="AC15" s="75"/>
      <c r="AD15" s="75"/>
      <c r="AE15" s="75"/>
      <c r="AF15" s="80"/>
      <c r="AG15" s="75"/>
      <c r="AH15" s="75"/>
      <c r="AI15" s="81"/>
      <c r="AJ15" s="62">
        <f t="shared" si="7"/>
        <v>0</v>
      </c>
      <c r="AK15" s="63">
        <f t="shared" si="8"/>
        <v>0</v>
      </c>
      <c r="AL15" s="64"/>
      <c r="AM15" s="65">
        <v>4094</v>
      </c>
      <c r="AN15" s="66">
        <f t="shared" si="9"/>
        <v>0</v>
      </c>
      <c r="AO15" s="67"/>
      <c r="AP15" s="68">
        <f t="shared" si="10"/>
        <v>0</v>
      </c>
    </row>
    <row r="16" spans="1:42" ht="39.9" customHeight="1">
      <c r="A16" s="69"/>
      <c r="B16" s="69">
        <v>9</v>
      </c>
      <c r="C16" s="70"/>
      <c r="D16" s="71"/>
      <c r="E16" s="71"/>
      <c r="F16" s="71"/>
      <c r="G16" s="71"/>
      <c r="H16" s="71"/>
      <c r="I16" s="72"/>
      <c r="J16" s="73"/>
      <c r="K16" s="74"/>
      <c r="L16" s="67"/>
      <c r="M16" s="75"/>
      <c r="N16" s="75"/>
      <c r="O16" s="76">
        <f t="shared" si="0"/>
        <v>0</v>
      </c>
      <c r="P16" s="67"/>
      <c r="Q16" s="75"/>
      <c r="R16" s="75"/>
      <c r="S16" s="76">
        <f t="shared" si="1"/>
        <v>0</v>
      </c>
      <c r="T16" s="77">
        <f t="shared" si="2"/>
        <v>0</v>
      </c>
      <c r="U16" s="78">
        <f t="shared" si="3"/>
        <v>0</v>
      </c>
      <c r="V16" s="78">
        <f t="shared" si="4"/>
        <v>0</v>
      </c>
      <c r="W16" s="76">
        <f t="shared" si="5"/>
        <v>0</v>
      </c>
      <c r="X16" s="79"/>
      <c r="Y16" s="75"/>
      <c r="Z16" s="75"/>
      <c r="AA16" s="76">
        <f t="shared" si="6"/>
        <v>0</v>
      </c>
      <c r="AB16" s="67"/>
      <c r="AC16" s="75"/>
      <c r="AD16" s="75"/>
      <c r="AE16" s="75"/>
      <c r="AF16" s="80"/>
      <c r="AG16" s="75"/>
      <c r="AH16" s="75"/>
      <c r="AI16" s="81"/>
      <c r="AJ16" s="62">
        <f t="shared" si="7"/>
        <v>0</v>
      </c>
      <c r="AK16" s="63">
        <f t="shared" si="8"/>
        <v>0</v>
      </c>
      <c r="AL16" s="64"/>
      <c r="AM16" s="65">
        <v>4094</v>
      </c>
      <c r="AN16" s="66">
        <f t="shared" si="9"/>
        <v>0</v>
      </c>
      <c r="AO16" s="67"/>
      <c r="AP16" s="68">
        <f t="shared" si="10"/>
        <v>0</v>
      </c>
    </row>
    <row r="17" spans="1:42" ht="39.9" customHeight="1">
      <c r="A17" s="69"/>
      <c r="B17" s="69">
        <v>10</v>
      </c>
      <c r="C17" s="70"/>
      <c r="D17" s="71"/>
      <c r="E17" s="71"/>
      <c r="F17" s="71"/>
      <c r="G17" s="71"/>
      <c r="H17" s="71"/>
      <c r="I17" s="72"/>
      <c r="J17" s="73"/>
      <c r="K17" s="74"/>
      <c r="L17" s="67"/>
      <c r="M17" s="75"/>
      <c r="N17" s="75"/>
      <c r="O17" s="76">
        <f t="shared" si="0"/>
        <v>0</v>
      </c>
      <c r="P17" s="67"/>
      <c r="Q17" s="75"/>
      <c r="R17" s="75"/>
      <c r="S17" s="76">
        <f t="shared" si="1"/>
        <v>0</v>
      </c>
      <c r="T17" s="77">
        <f t="shared" si="2"/>
        <v>0</v>
      </c>
      <c r="U17" s="78">
        <f t="shared" si="3"/>
        <v>0</v>
      </c>
      <c r="V17" s="78">
        <f t="shared" si="4"/>
        <v>0</v>
      </c>
      <c r="W17" s="76">
        <f t="shared" si="5"/>
        <v>0</v>
      </c>
      <c r="X17" s="79"/>
      <c r="Y17" s="75"/>
      <c r="Z17" s="75"/>
      <c r="AA17" s="76">
        <f t="shared" si="6"/>
        <v>0</v>
      </c>
      <c r="AB17" s="67"/>
      <c r="AC17" s="75"/>
      <c r="AD17" s="75"/>
      <c r="AE17" s="75"/>
      <c r="AF17" s="80"/>
      <c r="AG17" s="75"/>
      <c r="AH17" s="75"/>
      <c r="AI17" s="81"/>
      <c r="AJ17" s="62">
        <f t="shared" si="7"/>
        <v>0</v>
      </c>
      <c r="AK17" s="63">
        <f t="shared" si="8"/>
        <v>0</v>
      </c>
      <c r="AL17" s="64"/>
      <c r="AM17" s="65">
        <v>4094</v>
      </c>
      <c r="AN17" s="66">
        <f t="shared" si="9"/>
        <v>0</v>
      </c>
      <c r="AO17" s="67"/>
      <c r="AP17" s="68">
        <f t="shared" si="10"/>
        <v>0</v>
      </c>
    </row>
    <row r="18" spans="1:42" ht="39.9" customHeight="1">
      <c r="A18" s="69"/>
      <c r="B18" s="69">
        <v>11</v>
      </c>
      <c r="C18" s="70"/>
      <c r="D18" s="71"/>
      <c r="E18" s="71"/>
      <c r="F18" s="71"/>
      <c r="G18" s="71"/>
      <c r="H18" s="71"/>
      <c r="I18" s="72"/>
      <c r="J18" s="73"/>
      <c r="K18" s="74"/>
      <c r="L18" s="67"/>
      <c r="M18" s="75"/>
      <c r="N18" s="75"/>
      <c r="O18" s="76">
        <f t="shared" si="0"/>
        <v>0</v>
      </c>
      <c r="P18" s="67"/>
      <c r="Q18" s="75"/>
      <c r="R18" s="75"/>
      <c r="S18" s="76">
        <f t="shared" si="1"/>
        <v>0</v>
      </c>
      <c r="T18" s="77">
        <f t="shared" si="2"/>
        <v>0</v>
      </c>
      <c r="U18" s="78">
        <f t="shared" si="3"/>
        <v>0</v>
      </c>
      <c r="V18" s="78">
        <f t="shared" si="4"/>
        <v>0</v>
      </c>
      <c r="W18" s="76">
        <f t="shared" si="5"/>
        <v>0</v>
      </c>
      <c r="X18" s="79"/>
      <c r="Y18" s="75"/>
      <c r="Z18" s="75"/>
      <c r="AA18" s="76">
        <f t="shared" si="6"/>
        <v>0</v>
      </c>
      <c r="AB18" s="67"/>
      <c r="AC18" s="75"/>
      <c r="AD18" s="75"/>
      <c r="AE18" s="75"/>
      <c r="AF18" s="80"/>
      <c r="AG18" s="75"/>
      <c r="AH18" s="75"/>
      <c r="AI18" s="81"/>
      <c r="AJ18" s="62">
        <f t="shared" si="7"/>
        <v>0</v>
      </c>
      <c r="AK18" s="63">
        <f t="shared" si="8"/>
        <v>0</v>
      </c>
      <c r="AL18" s="64"/>
      <c r="AM18" s="65">
        <v>4094</v>
      </c>
      <c r="AN18" s="66">
        <f t="shared" si="9"/>
        <v>0</v>
      </c>
      <c r="AO18" s="67"/>
      <c r="AP18" s="68">
        <f t="shared" si="10"/>
        <v>0</v>
      </c>
    </row>
    <row r="19" spans="1:42" ht="39.9" customHeight="1">
      <c r="A19" s="69"/>
      <c r="B19" s="69">
        <v>12</v>
      </c>
      <c r="C19" s="70"/>
      <c r="D19" s="71"/>
      <c r="E19" s="71"/>
      <c r="F19" s="71"/>
      <c r="G19" s="71"/>
      <c r="H19" s="71"/>
      <c r="I19" s="72"/>
      <c r="J19" s="73"/>
      <c r="K19" s="74"/>
      <c r="L19" s="67"/>
      <c r="M19" s="75"/>
      <c r="N19" s="75"/>
      <c r="O19" s="76">
        <f t="shared" si="0"/>
        <v>0</v>
      </c>
      <c r="P19" s="67"/>
      <c r="Q19" s="75"/>
      <c r="R19" s="75"/>
      <c r="S19" s="76">
        <f t="shared" si="1"/>
        <v>0</v>
      </c>
      <c r="T19" s="77">
        <f t="shared" si="2"/>
        <v>0</v>
      </c>
      <c r="U19" s="78">
        <f t="shared" si="3"/>
        <v>0</v>
      </c>
      <c r="V19" s="78">
        <f t="shared" si="4"/>
        <v>0</v>
      </c>
      <c r="W19" s="76">
        <f t="shared" si="5"/>
        <v>0</v>
      </c>
      <c r="X19" s="79"/>
      <c r="Y19" s="75"/>
      <c r="Z19" s="75"/>
      <c r="AA19" s="76">
        <f t="shared" si="6"/>
        <v>0</v>
      </c>
      <c r="AB19" s="67"/>
      <c r="AC19" s="75"/>
      <c r="AD19" s="75"/>
      <c r="AE19" s="75"/>
      <c r="AF19" s="80"/>
      <c r="AG19" s="75"/>
      <c r="AH19" s="75"/>
      <c r="AI19" s="81"/>
      <c r="AJ19" s="62">
        <f t="shared" si="7"/>
        <v>0</v>
      </c>
      <c r="AK19" s="63">
        <f t="shared" si="8"/>
        <v>0</v>
      </c>
      <c r="AL19" s="64"/>
      <c r="AM19" s="65">
        <v>4094</v>
      </c>
      <c r="AN19" s="66">
        <f t="shared" si="9"/>
        <v>0</v>
      </c>
      <c r="AO19" s="67"/>
      <c r="AP19" s="68">
        <f t="shared" si="10"/>
        <v>0</v>
      </c>
    </row>
    <row r="20" spans="1:42" ht="39.9" customHeight="1">
      <c r="A20" s="69"/>
      <c r="B20" s="69">
        <v>13</v>
      </c>
      <c r="C20" s="70"/>
      <c r="D20" s="71"/>
      <c r="E20" s="71"/>
      <c r="F20" s="71"/>
      <c r="G20" s="71"/>
      <c r="H20" s="71"/>
      <c r="I20" s="72"/>
      <c r="J20" s="73"/>
      <c r="K20" s="74"/>
      <c r="L20" s="67"/>
      <c r="M20" s="75"/>
      <c r="N20" s="75"/>
      <c r="O20" s="76">
        <f t="shared" si="0"/>
        <v>0</v>
      </c>
      <c r="P20" s="67"/>
      <c r="Q20" s="75"/>
      <c r="R20" s="75"/>
      <c r="S20" s="76">
        <f t="shared" si="1"/>
        <v>0</v>
      </c>
      <c r="T20" s="77">
        <f t="shared" si="2"/>
        <v>0</v>
      </c>
      <c r="U20" s="78">
        <f t="shared" si="3"/>
        <v>0</v>
      </c>
      <c r="V20" s="78">
        <f t="shared" si="4"/>
        <v>0</v>
      </c>
      <c r="W20" s="76">
        <f t="shared" si="5"/>
        <v>0</v>
      </c>
      <c r="X20" s="79"/>
      <c r="Y20" s="75"/>
      <c r="Z20" s="75"/>
      <c r="AA20" s="76">
        <f t="shared" si="6"/>
        <v>0</v>
      </c>
      <c r="AB20" s="67"/>
      <c r="AC20" s="75"/>
      <c r="AD20" s="75"/>
      <c r="AE20" s="75"/>
      <c r="AF20" s="80"/>
      <c r="AG20" s="75"/>
      <c r="AH20" s="75"/>
      <c r="AI20" s="81"/>
      <c r="AJ20" s="62">
        <f t="shared" si="7"/>
        <v>0</v>
      </c>
      <c r="AK20" s="63">
        <f t="shared" si="8"/>
        <v>0</v>
      </c>
      <c r="AL20" s="64"/>
      <c r="AM20" s="65">
        <v>4094</v>
      </c>
      <c r="AN20" s="66">
        <f t="shared" si="9"/>
        <v>0</v>
      </c>
      <c r="AO20" s="67"/>
      <c r="AP20" s="68">
        <f t="shared" si="10"/>
        <v>0</v>
      </c>
    </row>
    <row r="21" spans="1:42" ht="39.9" customHeight="1">
      <c r="A21" s="69"/>
      <c r="B21" s="69">
        <v>14</v>
      </c>
      <c r="C21" s="70"/>
      <c r="D21" s="71"/>
      <c r="E21" s="71"/>
      <c r="F21" s="71"/>
      <c r="G21" s="71"/>
      <c r="H21" s="71"/>
      <c r="I21" s="72"/>
      <c r="J21" s="73"/>
      <c r="K21" s="74"/>
      <c r="L21" s="67"/>
      <c r="M21" s="75"/>
      <c r="N21" s="75"/>
      <c r="O21" s="76">
        <f t="shared" si="0"/>
        <v>0</v>
      </c>
      <c r="P21" s="67"/>
      <c r="Q21" s="75"/>
      <c r="R21" s="75"/>
      <c r="S21" s="76">
        <f t="shared" si="1"/>
        <v>0</v>
      </c>
      <c r="T21" s="77">
        <f t="shared" si="2"/>
        <v>0</v>
      </c>
      <c r="U21" s="78">
        <f t="shared" si="3"/>
        <v>0</v>
      </c>
      <c r="V21" s="78">
        <f t="shared" si="4"/>
        <v>0</v>
      </c>
      <c r="W21" s="76">
        <f t="shared" si="5"/>
        <v>0</v>
      </c>
      <c r="X21" s="79"/>
      <c r="Y21" s="75"/>
      <c r="Z21" s="75"/>
      <c r="AA21" s="76">
        <f t="shared" si="6"/>
        <v>0</v>
      </c>
      <c r="AB21" s="67"/>
      <c r="AC21" s="75"/>
      <c r="AD21" s="75"/>
      <c r="AE21" s="75"/>
      <c r="AF21" s="80"/>
      <c r="AG21" s="75"/>
      <c r="AH21" s="75"/>
      <c r="AI21" s="81"/>
      <c r="AJ21" s="62">
        <f t="shared" si="7"/>
        <v>0</v>
      </c>
      <c r="AK21" s="63">
        <f t="shared" si="8"/>
        <v>0</v>
      </c>
      <c r="AL21" s="64"/>
      <c r="AM21" s="65">
        <v>4094</v>
      </c>
      <c r="AN21" s="66">
        <f t="shared" si="9"/>
        <v>0</v>
      </c>
      <c r="AO21" s="67"/>
      <c r="AP21" s="68">
        <f t="shared" si="10"/>
        <v>0</v>
      </c>
    </row>
    <row r="22" spans="1:42" ht="39.9" customHeight="1">
      <c r="A22" s="69"/>
      <c r="B22" s="69">
        <v>15</v>
      </c>
      <c r="C22" s="70"/>
      <c r="D22" s="71"/>
      <c r="E22" s="71"/>
      <c r="F22" s="71"/>
      <c r="G22" s="71"/>
      <c r="H22" s="71"/>
      <c r="I22" s="72"/>
      <c r="J22" s="73"/>
      <c r="K22" s="74"/>
      <c r="L22" s="67"/>
      <c r="M22" s="75"/>
      <c r="N22" s="75"/>
      <c r="O22" s="76">
        <f t="shared" si="0"/>
        <v>0</v>
      </c>
      <c r="P22" s="67"/>
      <c r="Q22" s="75"/>
      <c r="R22" s="75"/>
      <c r="S22" s="76">
        <f t="shared" si="1"/>
        <v>0</v>
      </c>
      <c r="T22" s="77">
        <f t="shared" si="2"/>
        <v>0</v>
      </c>
      <c r="U22" s="78">
        <f t="shared" si="3"/>
        <v>0</v>
      </c>
      <c r="V22" s="78">
        <f t="shared" si="4"/>
        <v>0</v>
      </c>
      <c r="W22" s="76">
        <f t="shared" si="5"/>
        <v>0</v>
      </c>
      <c r="X22" s="79"/>
      <c r="Y22" s="75"/>
      <c r="Z22" s="75"/>
      <c r="AA22" s="76">
        <f t="shared" si="6"/>
        <v>0</v>
      </c>
      <c r="AB22" s="67"/>
      <c r="AC22" s="75"/>
      <c r="AD22" s="75"/>
      <c r="AE22" s="75"/>
      <c r="AF22" s="80"/>
      <c r="AG22" s="75"/>
      <c r="AH22" s="75"/>
      <c r="AI22" s="81"/>
      <c r="AJ22" s="62">
        <f t="shared" si="7"/>
        <v>0</v>
      </c>
      <c r="AK22" s="63">
        <f t="shared" si="8"/>
        <v>0</v>
      </c>
      <c r="AL22" s="64"/>
      <c r="AM22" s="65">
        <v>4094</v>
      </c>
      <c r="AN22" s="66">
        <f t="shared" si="9"/>
        <v>0</v>
      </c>
      <c r="AO22" s="67"/>
      <c r="AP22" s="68">
        <f t="shared" si="10"/>
        <v>0</v>
      </c>
    </row>
    <row r="23" spans="1:42" ht="39.9" customHeight="1">
      <c r="A23" s="69"/>
      <c r="B23" s="69">
        <v>16</v>
      </c>
      <c r="C23" s="70"/>
      <c r="D23" s="71"/>
      <c r="E23" s="71"/>
      <c r="F23" s="71"/>
      <c r="G23" s="71"/>
      <c r="H23" s="71"/>
      <c r="I23" s="72"/>
      <c r="J23" s="73"/>
      <c r="K23" s="74"/>
      <c r="L23" s="67"/>
      <c r="M23" s="75"/>
      <c r="N23" s="75"/>
      <c r="O23" s="76">
        <f t="shared" si="0"/>
        <v>0</v>
      </c>
      <c r="P23" s="67"/>
      <c r="Q23" s="75"/>
      <c r="R23" s="75"/>
      <c r="S23" s="76">
        <f t="shared" si="1"/>
        <v>0</v>
      </c>
      <c r="T23" s="77">
        <f t="shared" si="2"/>
        <v>0</v>
      </c>
      <c r="U23" s="78">
        <f t="shared" si="3"/>
        <v>0</v>
      </c>
      <c r="V23" s="78">
        <f t="shared" si="4"/>
        <v>0</v>
      </c>
      <c r="W23" s="76">
        <f t="shared" si="5"/>
        <v>0</v>
      </c>
      <c r="X23" s="79"/>
      <c r="Y23" s="75"/>
      <c r="Z23" s="75"/>
      <c r="AA23" s="76">
        <f t="shared" si="6"/>
        <v>0</v>
      </c>
      <c r="AB23" s="67"/>
      <c r="AC23" s="75"/>
      <c r="AD23" s="75"/>
      <c r="AE23" s="75"/>
      <c r="AF23" s="80"/>
      <c r="AG23" s="75"/>
      <c r="AH23" s="75"/>
      <c r="AI23" s="81"/>
      <c r="AJ23" s="62">
        <f t="shared" si="7"/>
        <v>0</v>
      </c>
      <c r="AK23" s="63">
        <f t="shared" si="8"/>
        <v>0</v>
      </c>
      <c r="AL23" s="64"/>
      <c r="AM23" s="65">
        <v>4094</v>
      </c>
      <c r="AN23" s="66">
        <f t="shared" si="9"/>
        <v>0</v>
      </c>
      <c r="AO23" s="67"/>
      <c r="AP23" s="68">
        <f t="shared" si="10"/>
        <v>0</v>
      </c>
    </row>
    <row r="24" spans="1:42" ht="39.9" customHeight="1">
      <c r="A24" s="69"/>
      <c r="B24" s="69">
        <v>17</v>
      </c>
      <c r="C24" s="70"/>
      <c r="D24" s="71"/>
      <c r="E24" s="71"/>
      <c r="F24" s="71"/>
      <c r="G24" s="71"/>
      <c r="H24" s="71"/>
      <c r="I24" s="72"/>
      <c r="J24" s="73"/>
      <c r="K24" s="74"/>
      <c r="L24" s="67"/>
      <c r="M24" s="75"/>
      <c r="N24" s="75"/>
      <c r="O24" s="76">
        <f t="shared" si="0"/>
        <v>0</v>
      </c>
      <c r="P24" s="67"/>
      <c r="Q24" s="75"/>
      <c r="R24" s="75"/>
      <c r="S24" s="76">
        <f t="shared" si="1"/>
        <v>0</v>
      </c>
      <c r="T24" s="77">
        <f t="shared" si="2"/>
        <v>0</v>
      </c>
      <c r="U24" s="78">
        <f t="shared" si="3"/>
        <v>0</v>
      </c>
      <c r="V24" s="78">
        <f t="shared" si="4"/>
        <v>0</v>
      </c>
      <c r="W24" s="76">
        <f t="shared" si="5"/>
        <v>0</v>
      </c>
      <c r="X24" s="79"/>
      <c r="Y24" s="75"/>
      <c r="Z24" s="75"/>
      <c r="AA24" s="76">
        <f t="shared" si="6"/>
        <v>0</v>
      </c>
      <c r="AB24" s="67"/>
      <c r="AC24" s="75"/>
      <c r="AD24" s="75"/>
      <c r="AE24" s="75"/>
      <c r="AF24" s="80"/>
      <c r="AG24" s="75"/>
      <c r="AH24" s="75"/>
      <c r="AI24" s="81"/>
      <c r="AJ24" s="62">
        <f t="shared" si="7"/>
        <v>0</v>
      </c>
      <c r="AK24" s="63">
        <f t="shared" si="8"/>
        <v>0</v>
      </c>
      <c r="AL24" s="64"/>
      <c r="AM24" s="65">
        <v>4094</v>
      </c>
      <c r="AN24" s="66">
        <f t="shared" si="9"/>
        <v>0</v>
      </c>
      <c r="AO24" s="67"/>
      <c r="AP24" s="68">
        <f t="shared" si="10"/>
        <v>0</v>
      </c>
    </row>
    <row r="25" spans="1:42" ht="39.9" customHeight="1">
      <c r="A25" s="69"/>
      <c r="B25" s="69">
        <v>18</v>
      </c>
      <c r="C25" s="70"/>
      <c r="D25" s="71"/>
      <c r="E25" s="71"/>
      <c r="F25" s="71"/>
      <c r="G25" s="71"/>
      <c r="H25" s="71"/>
      <c r="I25" s="72"/>
      <c r="J25" s="73"/>
      <c r="K25" s="74"/>
      <c r="L25" s="67"/>
      <c r="M25" s="75"/>
      <c r="N25" s="75"/>
      <c r="O25" s="76">
        <f t="shared" si="0"/>
        <v>0</v>
      </c>
      <c r="P25" s="67"/>
      <c r="Q25" s="75"/>
      <c r="R25" s="75"/>
      <c r="S25" s="76">
        <f t="shared" si="1"/>
        <v>0</v>
      </c>
      <c r="T25" s="77">
        <f t="shared" si="2"/>
        <v>0</v>
      </c>
      <c r="U25" s="78">
        <f t="shared" si="3"/>
        <v>0</v>
      </c>
      <c r="V25" s="78">
        <f t="shared" si="4"/>
        <v>0</v>
      </c>
      <c r="W25" s="76">
        <f t="shared" si="5"/>
        <v>0</v>
      </c>
      <c r="X25" s="79"/>
      <c r="Y25" s="75"/>
      <c r="Z25" s="75"/>
      <c r="AA25" s="76">
        <f t="shared" si="6"/>
        <v>0</v>
      </c>
      <c r="AB25" s="67"/>
      <c r="AC25" s="75"/>
      <c r="AD25" s="75"/>
      <c r="AE25" s="75"/>
      <c r="AF25" s="80"/>
      <c r="AG25" s="75"/>
      <c r="AH25" s="75"/>
      <c r="AI25" s="81"/>
      <c r="AJ25" s="62">
        <f t="shared" si="7"/>
        <v>0</v>
      </c>
      <c r="AK25" s="63">
        <f t="shared" si="8"/>
        <v>0</v>
      </c>
      <c r="AL25" s="64"/>
      <c r="AM25" s="65">
        <v>4094</v>
      </c>
      <c r="AN25" s="66">
        <f t="shared" si="9"/>
        <v>0</v>
      </c>
      <c r="AO25" s="67"/>
      <c r="AP25" s="68">
        <f t="shared" si="10"/>
        <v>0</v>
      </c>
    </row>
    <row r="26" spans="1:42" ht="39.9" customHeight="1">
      <c r="A26" s="69"/>
      <c r="B26" s="69">
        <v>19</v>
      </c>
      <c r="C26" s="70"/>
      <c r="D26" s="71"/>
      <c r="E26" s="71"/>
      <c r="F26" s="71"/>
      <c r="G26" s="71"/>
      <c r="H26" s="71"/>
      <c r="I26" s="72"/>
      <c r="J26" s="73"/>
      <c r="K26" s="74"/>
      <c r="L26" s="67"/>
      <c r="M26" s="75"/>
      <c r="N26" s="75"/>
      <c r="O26" s="76">
        <f t="shared" si="0"/>
        <v>0</v>
      </c>
      <c r="P26" s="67"/>
      <c r="Q26" s="75"/>
      <c r="R26" s="75"/>
      <c r="S26" s="76">
        <f t="shared" si="1"/>
        <v>0</v>
      </c>
      <c r="T26" s="77">
        <f t="shared" si="2"/>
        <v>0</v>
      </c>
      <c r="U26" s="78">
        <f t="shared" si="3"/>
        <v>0</v>
      </c>
      <c r="V26" s="78">
        <f t="shared" si="4"/>
        <v>0</v>
      </c>
      <c r="W26" s="76">
        <f t="shared" si="5"/>
        <v>0</v>
      </c>
      <c r="X26" s="79"/>
      <c r="Y26" s="75"/>
      <c r="Z26" s="75"/>
      <c r="AA26" s="76">
        <f t="shared" si="6"/>
        <v>0</v>
      </c>
      <c r="AB26" s="67"/>
      <c r="AC26" s="75"/>
      <c r="AD26" s="75"/>
      <c r="AE26" s="75"/>
      <c r="AF26" s="80"/>
      <c r="AG26" s="75"/>
      <c r="AH26" s="75"/>
      <c r="AI26" s="81"/>
      <c r="AJ26" s="62">
        <f t="shared" si="7"/>
        <v>0</v>
      </c>
      <c r="AK26" s="63">
        <f t="shared" si="8"/>
        <v>0</v>
      </c>
      <c r="AL26" s="64"/>
      <c r="AM26" s="65">
        <v>4094</v>
      </c>
      <c r="AN26" s="66">
        <f t="shared" si="9"/>
        <v>0</v>
      </c>
      <c r="AO26" s="67"/>
      <c r="AP26" s="68">
        <f t="shared" si="10"/>
        <v>0</v>
      </c>
    </row>
    <row r="27" spans="1:42" ht="39.9" customHeight="1">
      <c r="A27" s="69"/>
      <c r="B27" s="69">
        <v>20</v>
      </c>
      <c r="C27" s="70"/>
      <c r="D27" s="71"/>
      <c r="E27" s="71"/>
      <c r="F27" s="71"/>
      <c r="G27" s="71"/>
      <c r="H27" s="71"/>
      <c r="I27" s="72"/>
      <c r="J27" s="73"/>
      <c r="K27" s="74"/>
      <c r="L27" s="67"/>
      <c r="M27" s="75"/>
      <c r="N27" s="75"/>
      <c r="O27" s="76">
        <f t="shared" si="0"/>
        <v>0</v>
      </c>
      <c r="P27" s="67"/>
      <c r="Q27" s="75"/>
      <c r="R27" s="75"/>
      <c r="S27" s="76">
        <f t="shared" si="1"/>
        <v>0</v>
      </c>
      <c r="T27" s="77">
        <f t="shared" si="2"/>
        <v>0</v>
      </c>
      <c r="U27" s="78">
        <f t="shared" si="3"/>
        <v>0</v>
      </c>
      <c r="V27" s="78">
        <f t="shared" si="4"/>
        <v>0</v>
      </c>
      <c r="W27" s="76">
        <f t="shared" si="5"/>
        <v>0</v>
      </c>
      <c r="X27" s="79"/>
      <c r="Y27" s="75"/>
      <c r="Z27" s="75"/>
      <c r="AA27" s="76">
        <f t="shared" si="6"/>
        <v>0</v>
      </c>
      <c r="AB27" s="67"/>
      <c r="AC27" s="75"/>
      <c r="AD27" s="75"/>
      <c r="AE27" s="75"/>
      <c r="AF27" s="80"/>
      <c r="AG27" s="75"/>
      <c r="AH27" s="75"/>
      <c r="AI27" s="81"/>
      <c r="AJ27" s="62">
        <f t="shared" si="7"/>
        <v>0</v>
      </c>
      <c r="AK27" s="63">
        <f t="shared" si="8"/>
        <v>0</v>
      </c>
      <c r="AL27" s="64"/>
      <c r="AM27" s="65">
        <v>4094</v>
      </c>
      <c r="AN27" s="66">
        <f t="shared" si="9"/>
        <v>0</v>
      </c>
      <c r="AO27" s="67"/>
      <c r="AP27" s="68">
        <f t="shared" si="10"/>
        <v>0</v>
      </c>
    </row>
    <row r="28" spans="1:42" ht="39.9" customHeight="1">
      <c r="A28" s="69"/>
      <c r="B28" s="69">
        <v>21</v>
      </c>
      <c r="C28" s="70"/>
      <c r="D28" s="71"/>
      <c r="E28" s="71"/>
      <c r="F28" s="71"/>
      <c r="G28" s="71"/>
      <c r="H28" s="71"/>
      <c r="I28" s="72"/>
      <c r="J28" s="73"/>
      <c r="K28" s="74"/>
      <c r="L28" s="67"/>
      <c r="M28" s="75"/>
      <c r="N28" s="75"/>
      <c r="O28" s="76">
        <f t="shared" si="0"/>
        <v>0</v>
      </c>
      <c r="P28" s="67"/>
      <c r="Q28" s="75"/>
      <c r="R28" s="75"/>
      <c r="S28" s="76">
        <f t="shared" si="1"/>
        <v>0</v>
      </c>
      <c r="T28" s="77">
        <f t="shared" si="2"/>
        <v>0</v>
      </c>
      <c r="U28" s="78">
        <f t="shared" si="3"/>
        <v>0</v>
      </c>
      <c r="V28" s="78">
        <f t="shared" si="4"/>
        <v>0</v>
      </c>
      <c r="W28" s="76">
        <f t="shared" si="5"/>
        <v>0</v>
      </c>
      <c r="X28" s="79"/>
      <c r="Y28" s="75"/>
      <c r="Z28" s="75"/>
      <c r="AA28" s="76">
        <f t="shared" si="6"/>
        <v>0</v>
      </c>
      <c r="AB28" s="67"/>
      <c r="AC28" s="75"/>
      <c r="AD28" s="75"/>
      <c r="AE28" s="75"/>
      <c r="AF28" s="80"/>
      <c r="AG28" s="75"/>
      <c r="AH28" s="75"/>
      <c r="AI28" s="81"/>
      <c r="AJ28" s="62">
        <f t="shared" si="7"/>
        <v>0</v>
      </c>
      <c r="AK28" s="63">
        <f t="shared" si="8"/>
        <v>0</v>
      </c>
      <c r="AL28" s="64"/>
      <c r="AM28" s="65">
        <v>4094</v>
      </c>
      <c r="AN28" s="66">
        <f t="shared" si="9"/>
        <v>0</v>
      </c>
      <c r="AO28" s="67"/>
      <c r="AP28" s="68">
        <f t="shared" si="10"/>
        <v>0</v>
      </c>
    </row>
    <row r="29" spans="1:42" ht="39.9" customHeight="1">
      <c r="A29" s="69"/>
      <c r="B29" s="69">
        <v>22</v>
      </c>
      <c r="C29" s="70"/>
      <c r="D29" s="71"/>
      <c r="E29" s="71"/>
      <c r="F29" s="71"/>
      <c r="G29" s="71"/>
      <c r="H29" s="71"/>
      <c r="I29" s="72"/>
      <c r="J29" s="73"/>
      <c r="K29" s="74"/>
      <c r="L29" s="67"/>
      <c r="M29" s="75"/>
      <c r="N29" s="75"/>
      <c r="O29" s="76">
        <f t="shared" si="0"/>
        <v>0</v>
      </c>
      <c r="P29" s="67"/>
      <c r="Q29" s="75"/>
      <c r="R29" s="75"/>
      <c r="S29" s="76">
        <f t="shared" si="1"/>
        <v>0</v>
      </c>
      <c r="T29" s="77">
        <f t="shared" si="2"/>
        <v>0</v>
      </c>
      <c r="U29" s="78">
        <f t="shared" si="3"/>
        <v>0</v>
      </c>
      <c r="V29" s="78">
        <f t="shared" si="4"/>
        <v>0</v>
      </c>
      <c r="W29" s="76">
        <f t="shared" si="5"/>
        <v>0</v>
      </c>
      <c r="X29" s="79"/>
      <c r="Y29" s="75"/>
      <c r="Z29" s="75"/>
      <c r="AA29" s="76">
        <f t="shared" si="6"/>
        <v>0</v>
      </c>
      <c r="AB29" s="67"/>
      <c r="AC29" s="75"/>
      <c r="AD29" s="75"/>
      <c r="AE29" s="75"/>
      <c r="AF29" s="80"/>
      <c r="AG29" s="75"/>
      <c r="AH29" s="75"/>
      <c r="AI29" s="81"/>
      <c r="AJ29" s="62">
        <f t="shared" si="7"/>
        <v>0</v>
      </c>
      <c r="AK29" s="63">
        <f t="shared" si="8"/>
        <v>0</v>
      </c>
      <c r="AL29" s="64"/>
      <c r="AM29" s="65">
        <v>4094</v>
      </c>
      <c r="AN29" s="66">
        <f t="shared" si="9"/>
        <v>0</v>
      </c>
      <c r="AO29" s="67"/>
      <c r="AP29" s="68">
        <f t="shared" si="10"/>
        <v>0</v>
      </c>
    </row>
    <row r="30" spans="1:42" ht="39.9" customHeight="1">
      <c r="A30" s="69"/>
      <c r="B30" s="69">
        <v>23</v>
      </c>
      <c r="C30" s="70"/>
      <c r="D30" s="71"/>
      <c r="E30" s="71"/>
      <c r="F30" s="71"/>
      <c r="G30" s="71"/>
      <c r="H30" s="71"/>
      <c r="I30" s="72"/>
      <c r="J30" s="73"/>
      <c r="K30" s="74"/>
      <c r="L30" s="67"/>
      <c r="M30" s="75"/>
      <c r="N30" s="75"/>
      <c r="O30" s="76">
        <f t="shared" si="0"/>
        <v>0</v>
      </c>
      <c r="P30" s="67"/>
      <c r="Q30" s="75"/>
      <c r="R30" s="75"/>
      <c r="S30" s="76">
        <f t="shared" si="1"/>
        <v>0</v>
      </c>
      <c r="T30" s="77">
        <f t="shared" si="2"/>
        <v>0</v>
      </c>
      <c r="U30" s="78">
        <f t="shared" si="3"/>
        <v>0</v>
      </c>
      <c r="V30" s="78">
        <f t="shared" si="4"/>
        <v>0</v>
      </c>
      <c r="W30" s="76">
        <f t="shared" si="5"/>
        <v>0</v>
      </c>
      <c r="X30" s="79"/>
      <c r="Y30" s="75"/>
      <c r="Z30" s="75"/>
      <c r="AA30" s="76">
        <f t="shared" si="6"/>
        <v>0</v>
      </c>
      <c r="AB30" s="67"/>
      <c r="AC30" s="75"/>
      <c r="AD30" s="75"/>
      <c r="AE30" s="75"/>
      <c r="AF30" s="80"/>
      <c r="AG30" s="75"/>
      <c r="AH30" s="75"/>
      <c r="AI30" s="81"/>
      <c r="AJ30" s="62">
        <f t="shared" si="7"/>
        <v>0</v>
      </c>
      <c r="AK30" s="63">
        <f t="shared" si="8"/>
        <v>0</v>
      </c>
      <c r="AL30" s="64"/>
      <c r="AM30" s="65">
        <v>4094</v>
      </c>
      <c r="AN30" s="66">
        <f t="shared" si="9"/>
        <v>0</v>
      </c>
      <c r="AO30" s="67"/>
      <c r="AP30" s="68">
        <f t="shared" si="10"/>
        <v>0</v>
      </c>
    </row>
    <row r="31" spans="1:42" ht="39.9" customHeight="1">
      <c r="A31" s="69"/>
      <c r="B31" s="69">
        <v>24</v>
      </c>
      <c r="C31" s="70"/>
      <c r="D31" s="71"/>
      <c r="E31" s="71"/>
      <c r="F31" s="71"/>
      <c r="G31" s="71"/>
      <c r="H31" s="71"/>
      <c r="I31" s="72"/>
      <c r="J31" s="73"/>
      <c r="K31" s="74"/>
      <c r="L31" s="67"/>
      <c r="M31" s="75"/>
      <c r="N31" s="75"/>
      <c r="O31" s="76">
        <f t="shared" si="0"/>
        <v>0</v>
      </c>
      <c r="P31" s="67"/>
      <c r="Q31" s="75"/>
      <c r="R31" s="75"/>
      <c r="S31" s="76">
        <f t="shared" si="1"/>
        <v>0</v>
      </c>
      <c r="T31" s="77">
        <f t="shared" si="2"/>
        <v>0</v>
      </c>
      <c r="U31" s="78">
        <f t="shared" si="3"/>
        <v>0</v>
      </c>
      <c r="V31" s="78">
        <f t="shared" si="4"/>
        <v>0</v>
      </c>
      <c r="W31" s="76">
        <f t="shared" si="5"/>
        <v>0</v>
      </c>
      <c r="X31" s="79"/>
      <c r="Y31" s="75"/>
      <c r="Z31" s="75"/>
      <c r="AA31" s="76">
        <f t="shared" si="6"/>
        <v>0</v>
      </c>
      <c r="AB31" s="67"/>
      <c r="AC31" s="75"/>
      <c r="AD31" s="75"/>
      <c r="AE31" s="75"/>
      <c r="AF31" s="80"/>
      <c r="AG31" s="75"/>
      <c r="AH31" s="75"/>
      <c r="AI31" s="81"/>
      <c r="AJ31" s="62">
        <f t="shared" si="7"/>
        <v>0</v>
      </c>
      <c r="AK31" s="63">
        <f t="shared" si="8"/>
        <v>0</v>
      </c>
      <c r="AL31" s="64"/>
      <c r="AM31" s="65">
        <v>4094</v>
      </c>
      <c r="AN31" s="66">
        <f t="shared" si="9"/>
        <v>0</v>
      </c>
      <c r="AO31" s="67"/>
      <c r="AP31" s="68">
        <f t="shared" si="10"/>
        <v>0</v>
      </c>
    </row>
    <row r="32" spans="1:42" ht="39.9" customHeight="1">
      <c r="A32" s="69"/>
      <c r="B32" s="69">
        <v>25</v>
      </c>
      <c r="C32" s="70"/>
      <c r="D32" s="71"/>
      <c r="E32" s="71"/>
      <c r="F32" s="71"/>
      <c r="G32" s="71"/>
      <c r="H32" s="71"/>
      <c r="I32" s="72"/>
      <c r="J32" s="73"/>
      <c r="K32" s="74"/>
      <c r="L32" s="67"/>
      <c r="M32" s="75"/>
      <c r="N32" s="75"/>
      <c r="O32" s="76">
        <f t="shared" si="0"/>
        <v>0</v>
      </c>
      <c r="P32" s="67"/>
      <c r="Q32" s="75"/>
      <c r="R32" s="75"/>
      <c r="S32" s="76">
        <f t="shared" si="1"/>
        <v>0</v>
      </c>
      <c r="T32" s="77">
        <f t="shared" si="2"/>
        <v>0</v>
      </c>
      <c r="U32" s="78">
        <f t="shared" si="3"/>
        <v>0</v>
      </c>
      <c r="V32" s="78">
        <f t="shared" si="4"/>
        <v>0</v>
      </c>
      <c r="W32" s="76">
        <f t="shared" si="5"/>
        <v>0</v>
      </c>
      <c r="X32" s="79"/>
      <c r="Y32" s="75"/>
      <c r="Z32" s="75"/>
      <c r="AA32" s="76">
        <f t="shared" si="6"/>
        <v>0</v>
      </c>
      <c r="AB32" s="67"/>
      <c r="AC32" s="75"/>
      <c r="AD32" s="75"/>
      <c r="AE32" s="75"/>
      <c r="AF32" s="80"/>
      <c r="AG32" s="75"/>
      <c r="AH32" s="75"/>
      <c r="AI32" s="81"/>
      <c r="AJ32" s="62">
        <f t="shared" si="7"/>
        <v>0</v>
      </c>
      <c r="AK32" s="63">
        <f t="shared" si="8"/>
        <v>0</v>
      </c>
      <c r="AL32" s="64"/>
      <c r="AM32" s="65">
        <v>4094</v>
      </c>
      <c r="AN32" s="66">
        <f t="shared" si="9"/>
        <v>0</v>
      </c>
      <c r="AO32" s="67"/>
      <c r="AP32" s="68">
        <f t="shared" si="10"/>
        <v>0</v>
      </c>
    </row>
    <row r="33" spans="1:42" ht="39.9" customHeight="1">
      <c r="A33" s="69"/>
      <c r="B33" s="69">
        <v>26</v>
      </c>
      <c r="C33" s="70"/>
      <c r="D33" s="71"/>
      <c r="E33" s="71"/>
      <c r="F33" s="71"/>
      <c r="G33" s="71"/>
      <c r="H33" s="71"/>
      <c r="I33" s="72"/>
      <c r="J33" s="73"/>
      <c r="K33" s="74"/>
      <c r="L33" s="67"/>
      <c r="M33" s="75"/>
      <c r="N33" s="75"/>
      <c r="O33" s="76">
        <f t="shared" si="0"/>
        <v>0</v>
      </c>
      <c r="P33" s="67"/>
      <c r="Q33" s="75"/>
      <c r="R33" s="75"/>
      <c r="S33" s="76">
        <f t="shared" si="1"/>
        <v>0</v>
      </c>
      <c r="T33" s="77">
        <f t="shared" si="2"/>
        <v>0</v>
      </c>
      <c r="U33" s="78">
        <f t="shared" si="3"/>
        <v>0</v>
      </c>
      <c r="V33" s="78">
        <f t="shared" si="4"/>
        <v>0</v>
      </c>
      <c r="W33" s="76">
        <f t="shared" si="5"/>
        <v>0</v>
      </c>
      <c r="X33" s="79"/>
      <c r="Y33" s="75"/>
      <c r="Z33" s="75"/>
      <c r="AA33" s="76">
        <f t="shared" si="6"/>
        <v>0</v>
      </c>
      <c r="AB33" s="67"/>
      <c r="AC33" s="75"/>
      <c r="AD33" s="75"/>
      <c r="AE33" s="75"/>
      <c r="AF33" s="80"/>
      <c r="AG33" s="75"/>
      <c r="AH33" s="75"/>
      <c r="AI33" s="81"/>
      <c r="AJ33" s="62">
        <f t="shared" si="7"/>
        <v>0</v>
      </c>
      <c r="AK33" s="63">
        <f t="shared" si="8"/>
        <v>0</v>
      </c>
      <c r="AL33" s="64"/>
      <c r="AM33" s="65">
        <v>4094</v>
      </c>
      <c r="AN33" s="66">
        <f t="shared" si="9"/>
        <v>0</v>
      </c>
      <c r="AO33" s="67"/>
      <c r="AP33" s="68">
        <f t="shared" si="10"/>
        <v>0</v>
      </c>
    </row>
    <row r="34" spans="1:42" ht="39.9" customHeight="1">
      <c r="A34" s="69"/>
      <c r="B34" s="69">
        <v>27</v>
      </c>
      <c r="C34" s="70"/>
      <c r="D34" s="71"/>
      <c r="E34" s="71"/>
      <c r="F34" s="71"/>
      <c r="G34" s="71"/>
      <c r="H34" s="71"/>
      <c r="I34" s="72"/>
      <c r="J34" s="73"/>
      <c r="K34" s="74"/>
      <c r="L34" s="67"/>
      <c r="M34" s="75"/>
      <c r="N34" s="75"/>
      <c r="O34" s="76">
        <f t="shared" si="0"/>
        <v>0</v>
      </c>
      <c r="P34" s="67"/>
      <c r="Q34" s="75"/>
      <c r="R34" s="75"/>
      <c r="S34" s="76">
        <f t="shared" si="1"/>
        <v>0</v>
      </c>
      <c r="T34" s="77">
        <f t="shared" si="2"/>
        <v>0</v>
      </c>
      <c r="U34" s="78">
        <f t="shared" si="3"/>
        <v>0</v>
      </c>
      <c r="V34" s="78">
        <f t="shared" si="4"/>
        <v>0</v>
      </c>
      <c r="W34" s="76">
        <f t="shared" si="5"/>
        <v>0</v>
      </c>
      <c r="X34" s="79"/>
      <c r="Y34" s="75"/>
      <c r="Z34" s="75"/>
      <c r="AA34" s="76">
        <f t="shared" si="6"/>
        <v>0</v>
      </c>
      <c r="AB34" s="67"/>
      <c r="AC34" s="75"/>
      <c r="AD34" s="75"/>
      <c r="AE34" s="75"/>
      <c r="AF34" s="80"/>
      <c r="AG34" s="75"/>
      <c r="AH34" s="75"/>
      <c r="AI34" s="81"/>
      <c r="AJ34" s="62">
        <f t="shared" si="7"/>
        <v>0</v>
      </c>
      <c r="AK34" s="63">
        <f t="shared" si="8"/>
        <v>0</v>
      </c>
      <c r="AL34" s="64"/>
      <c r="AM34" s="65">
        <v>4094</v>
      </c>
      <c r="AN34" s="66">
        <f t="shared" si="9"/>
        <v>0</v>
      </c>
      <c r="AO34" s="67"/>
      <c r="AP34" s="68">
        <f t="shared" si="10"/>
        <v>0</v>
      </c>
    </row>
    <row r="35" spans="1:42" ht="39.9" customHeight="1">
      <c r="A35" s="69"/>
      <c r="B35" s="69">
        <v>28</v>
      </c>
      <c r="C35" s="70"/>
      <c r="D35" s="71"/>
      <c r="E35" s="71"/>
      <c r="F35" s="71"/>
      <c r="G35" s="71"/>
      <c r="H35" s="71"/>
      <c r="I35" s="72"/>
      <c r="J35" s="73"/>
      <c r="K35" s="74"/>
      <c r="L35" s="67"/>
      <c r="M35" s="75"/>
      <c r="N35" s="75"/>
      <c r="O35" s="76">
        <f t="shared" si="0"/>
        <v>0</v>
      </c>
      <c r="P35" s="67"/>
      <c r="Q35" s="75"/>
      <c r="R35" s="75"/>
      <c r="S35" s="76">
        <f t="shared" si="1"/>
        <v>0</v>
      </c>
      <c r="T35" s="77">
        <f t="shared" si="2"/>
        <v>0</v>
      </c>
      <c r="U35" s="78">
        <f t="shared" si="3"/>
        <v>0</v>
      </c>
      <c r="V35" s="78">
        <f t="shared" si="4"/>
        <v>0</v>
      </c>
      <c r="W35" s="76">
        <f t="shared" si="5"/>
        <v>0</v>
      </c>
      <c r="X35" s="79"/>
      <c r="Y35" s="75"/>
      <c r="Z35" s="75"/>
      <c r="AA35" s="76">
        <f t="shared" si="6"/>
        <v>0</v>
      </c>
      <c r="AB35" s="67"/>
      <c r="AC35" s="75"/>
      <c r="AD35" s="75"/>
      <c r="AE35" s="75"/>
      <c r="AF35" s="80"/>
      <c r="AG35" s="75"/>
      <c r="AH35" s="75"/>
      <c r="AI35" s="81"/>
      <c r="AJ35" s="62">
        <f t="shared" si="7"/>
        <v>0</v>
      </c>
      <c r="AK35" s="63">
        <f t="shared" si="8"/>
        <v>0</v>
      </c>
      <c r="AL35" s="64"/>
      <c r="AM35" s="65">
        <v>4094</v>
      </c>
      <c r="AN35" s="66">
        <f t="shared" si="9"/>
        <v>0</v>
      </c>
      <c r="AO35" s="67"/>
      <c r="AP35" s="68">
        <f t="shared" si="10"/>
        <v>0</v>
      </c>
    </row>
    <row r="36" spans="1:42" ht="39.9" customHeight="1">
      <c r="A36" s="69"/>
      <c r="B36" s="69">
        <v>29</v>
      </c>
      <c r="C36" s="70"/>
      <c r="D36" s="71"/>
      <c r="E36" s="71"/>
      <c r="F36" s="71"/>
      <c r="G36" s="71"/>
      <c r="H36" s="71"/>
      <c r="I36" s="72"/>
      <c r="J36" s="73"/>
      <c r="K36" s="74"/>
      <c r="L36" s="67"/>
      <c r="M36" s="75"/>
      <c r="N36" s="75"/>
      <c r="O36" s="76">
        <f t="shared" si="0"/>
        <v>0</v>
      </c>
      <c r="P36" s="67"/>
      <c r="Q36" s="75"/>
      <c r="R36" s="75"/>
      <c r="S36" s="76">
        <f t="shared" si="1"/>
        <v>0</v>
      </c>
      <c r="T36" s="77">
        <f t="shared" si="2"/>
        <v>0</v>
      </c>
      <c r="U36" s="78">
        <f t="shared" si="3"/>
        <v>0</v>
      </c>
      <c r="V36" s="78">
        <f t="shared" si="4"/>
        <v>0</v>
      </c>
      <c r="W36" s="76">
        <f t="shared" si="5"/>
        <v>0</v>
      </c>
      <c r="X36" s="79"/>
      <c r="Y36" s="75"/>
      <c r="Z36" s="75"/>
      <c r="AA36" s="76">
        <f t="shared" si="6"/>
        <v>0</v>
      </c>
      <c r="AB36" s="67"/>
      <c r="AC36" s="75"/>
      <c r="AD36" s="75"/>
      <c r="AE36" s="75"/>
      <c r="AF36" s="80"/>
      <c r="AG36" s="75"/>
      <c r="AH36" s="75"/>
      <c r="AI36" s="81"/>
      <c r="AJ36" s="62">
        <f t="shared" si="7"/>
        <v>0</v>
      </c>
      <c r="AK36" s="63">
        <f t="shared" si="8"/>
        <v>0</v>
      </c>
      <c r="AL36" s="64"/>
      <c r="AM36" s="65">
        <v>4094</v>
      </c>
      <c r="AN36" s="66">
        <f t="shared" si="9"/>
        <v>0</v>
      </c>
      <c r="AO36" s="67"/>
      <c r="AP36" s="68">
        <f t="shared" si="10"/>
        <v>0</v>
      </c>
    </row>
    <row r="37" spans="1:42" ht="39.9" customHeight="1" thickBot="1">
      <c r="A37" s="82"/>
      <c r="B37" s="82">
        <v>30</v>
      </c>
      <c r="C37" s="83"/>
      <c r="D37" s="84"/>
      <c r="E37" s="85"/>
      <c r="F37" s="85"/>
      <c r="G37" s="85"/>
      <c r="H37" s="85"/>
      <c r="I37" s="86"/>
      <c r="J37" s="87"/>
      <c r="K37" s="88"/>
      <c r="L37" s="89"/>
      <c r="M37" s="90"/>
      <c r="N37" s="90"/>
      <c r="O37" s="91">
        <f t="shared" si="0"/>
        <v>0</v>
      </c>
      <c r="P37" s="89"/>
      <c r="Q37" s="90"/>
      <c r="R37" s="90"/>
      <c r="S37" s="91">
        <f t="shared" si="1"/>
        <v>0</v>
      </c>
      <c r="T37" s="92">
        <f t="shared" si="2"/>
        <v>0</v>
      </c>
      <c r="U37" s="93">
        <f t="shared" si="3"/>
        <v>0</v>
      </c>
      <c r="V37" s="93">
        <f t="shared" si="4"/>
        <v>0</v>
      </c>
      <c r="W37" s="94">
        <f t="shared" si="5"/>
        <v>0</v>
      </c>
      <c r="X37" s="95"/>
      <c r="Y37" s="96"/>
      <c r="Z37" s="96"/>
      <c r="AA37" s="94">
        <f t="shared" si="6"/>
        <v>0</v>
      </c>
      <c r="AB37" s="89"/>
      <c r="AC37" s="90"/>
      <c r="AD37" s="90"/>
      <c r="AE37" s="90"/>
      <c r="AF37" s="97"/>
      <c r="AG37" s="54"/>
      <c r="AH37" s="54"/>
      <c r="AI37" s="61"/>
      <c r="AJ37" s="62">
        <f t="shared" si="7"/>
        <v>0</v>
      </c>
      <c r="AK37" s="98">
        <f t="shared" si="8"/>
        <v>0</v>
      </c>
      <c r="AL37" s="99"/>
      <c r="AM37" s="100">
        <v>4094</v>
      </c>
      <c r="AN37" s="101">
        <f t="shared" si="9"/>
        <v>0</v>
      </c>
      <c r="AO37" s="102"/>
      <c r="AP37" s="103">
        <f t="shared" si="10"/>
        <v>0</v>
      </c>
    </row>
    <row r="38" spans="1:42" ht="39.9" customHeight="1" thickTop="1" thickBot="1">
      <c r="A38" s="104"/>
      <c r="B38" s="105" t="s">
        <v>18</v>
      </c>
      <c r="C38" s="106"/>
      <c r="D38" s="107"/>
      <c r="E38" s="107"/>
      <c r="F38" s="107"/>
      <c r="G38" s="107"/>
      <c r="H38" s="107"/>
      <c r="I38" s="107"/>
      <c r="J38" s="108"/>
      <c r="K38" s="109"/>
      <c r="L38" s="110">
        <f t="shared" ref="L38:AI38" si="11">SUBTOTAL(9,L8:L37)</f>
        <v>0</v>
      </c>
      <c r="M38" s="111">
        <f t="shared" si="11"/>
        <v>0</v>
      </c>
      <c r="N38" s="111">
        <f t="shared" si="11"/>
        <v>0</v>
      </c>
      <c r="O38" s="112">
        <f t="shared" si="11"/>
        <v>0</v>
      </c>
      <c r="P38" s="110">
        <f t="shared" si="11"/>
        <v>0</v>
      </c>
      <c r="Q38" s="111">
        <f t="shared" si="11"/>
        <v>0</v>
      </c>
      <c r="R38" s="111">
        <f t="shared" si="11"/>
        <v>0</v>
      </c>
      <c r="S38" s="112">
        <f t="shared" si="11"/>
        <v>0</v>
      </c>
      <c r="T38" s="110">
        <f t="shared" si="11"/>
        <v>0</v>
      </c>
      <c r="U38" s="111">
        <f t="shared" si="11"/>
        <v>0</v>
      </c>
      <c r="V38" s="111">
        <f t="shared" si="11"/>
        <v>0</v>
      </c>
      <c r="W38" s="113">
        <f t="shared" si="11"/>
        <v>0</v>
      </c>
      <c r="X38" s="110">
        <f t="shared" si="11"/>
        <v>0</v>
      </c>
      <c r="Y38" s="111">
        <f t="shared" si="11"/>
        <v>0</v>
      </c>
      <c r="Z38" s="111">
        <f t="shared" si="11"/>
        <v>0</v>
      </c>
      <c r="AA38" s="113">
        <f t="shared" si="11"/>
        <v>0</v>
      </c>
      <c r="AB38" s="110">
        <f t="shared" si="11"/>
        <v>0</v>
      </c>
      <c r="AC38" s="114">
        <f t="shared" si="11"/>
        <v>0</v>
      </c>
      <c r="AD38" s="114">
        <f t="shared" si="11"/>
        <v>0</v>
      </c>
      <c r="AE38" s="114">
        <f t="shared" si="11"/>
        <v>0</v>
      </c>
      <c r="AF38" s="114">
        <f t="shared" si="11"/>
        <v>0</v>
      </c>
      <c r="AG38" s="114">
        <f t="shared" si="11"/>
        <v>0</v>
      </c>
      <c r="AH38" s="114">
        <f t="shared" si="11"/>
        <v>0</v>
      </c>
      <c r="AI38" s="115">
        <f t="shared" si="11"/>
        <v>0</v>
      </c>
      <c r="AJ38" s="114">
        <f>SUBTOTAL(9,AJ9:AJ37)</f>
        <v>0</v>
      </c>
      <c r="AK38" s="116">
        <f>SUBTOTAL(9,AK8:AK37)</f>
        <v>0</v>
      </c>
      <c r="AL38" s="117"/>
      <c r="AM38" s="118"/>
      <c r="AN38" s="119">
        <f>SUBTOTAL(9,AN8:AN37)</f>
        <v>0</v>
      </c>
      <c r="AO38" s="120">
        <f>SUBTOTAL(9,AO8:AO37)</f>
        <v>0</v>
      </c>
      <c r="AP38" s="121">
        <f>SUBTOTAL(9,AP8:AP37)</f>
        <v>0</v>
      </c>
    </row>
    <row r="39" spans="1:42" ht="17.399999999999999">
      <c r="D39" s="24" t="s">
        <v>44</v>
      </c>
    </row>
    <row r="40" spans="1:42" ht="17.399999999999999">
      <c r="D40" s="24" t="s">
        <v>45</v>
      </c>
    </row>
    <row r="41" spans="1:42" ht="17.399999999999999">
      <c r="D41" s="24" t="s">
        <v>46</v>
      </c>
    </row>
    <row r="42" spans="1:42" ht="17.399999999999999">
      <c r="D42" s="24" t="s">
        <v>47</v>
      </c>
    </row>
    <row r="43" spans="1:42" ht="17.399999999999999">
      <c r="D43" s="24" t="s">
        <v>48</v>
      </c>
    </row>
    <row r="44" spans="1:42" ht="18.75" customHeight="1">
      <c r="D44" s="24" t="s">
        <v>49</v>
      </c>
    </row>
  </sheetData>
  <autoFilter ref="A7:AP7"/>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formula1>"○,×"</formula1>
    </dataValidation>
    <dataValidation imeMode="disabled" allowBlank="1" showInputMessage="1" showErrorMessage="1" sqref="L8:AP37"/>
  </dataValidations>
  <printOptions horizontalCentered="1"/>
  <pageMargins left="0.70866141732283472" right="0.70866141732283472" top="0.74803149606299213" bottom="0.74803149606299213" header="0.31496062992125984" footer="0.31496062992125984"/>
  <pageSetup paperSize="8" scale="46"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5" sqref="C5"/>
    </sheetView>
  </sheetViews>
  <sheetFormatPr defaultColWidth="9" defaultRowHeight="17.399999999999999"/>
  <cols>
    <col min="1" max="2" width="9" style="1"/>
    <col min="3" max="3" width="18.19921875" style="1" customWidth="1"/>
    <col min="4" max="16384" width="9" style="1"/>
  </cols>
  <sheetData>
    <row r="1" spans="1:3" ht="56.25" customHeight="1">
      <c r="A1" s="517" t="s">
        <v>50</v>
      </c>
      <c r="B1" s="517"/>
      <c r="C1" s="4" t="s">
        <v>51</v>
      </c>
    </row>
    <row r="2" spans="1:3">
      <c r="A2" s="5" t="s">
        <v>52</v>
      </c>
      <c r="B2" s="6" t="s">
        <v>53</v>
      </c>
      <c r="C2" s="7" t="s">
        <v>54</v>
      </c>
    </row>
    <row r="3" spans="1:3">
      <c r="A3" s="8">
        <v>0</v>
      </c>
      <c r="B3" s="9">
        <f>A4</f>
        <v>0.5</v>
      </c>
      <c r="C3" s="17">
        <v>1140</v>
      </c>
    </row>
    <row r="4" spans="1:3">
      <c r="A4" s="12">
        <v>0.5</v>
      </c>
      <c r="B4" s="10">
        <f>A5</f>
        <v>0.6</v>
      </c>
      <c r="C4" s="18">
        <v>1368</v>
      </c>
    </row>
    <row r="5" spans="1:3">
      <c r="A5" s="12">
        <v>0.6</v>
      </c>
      <c r="B5" s="10">
        <f>A6</f>
        <v>0.7</v>
      </c>
      <c r="C5" s="18">
        <v>1596</v>
      </c>
    </row>
    <row r="6" spans="1:3">
      <c r="A6" s="12">
        <v>0.7</v>
      </c>
      <c r="B6" s="10">
        <f>A7</f>
        <v>0.8</v>
      </c>
      <c r="C6" s="18">
        <v>1824</v>
      </c>
    </row>
    <row r="7" spans="1:3">
      <c r="A7" s="12">
        <v>0.8</v>
      </c>
      <c r="B7" s="10">
        <f>A8</f>
        <v>0.9</v>
      </c>
      <c r="C7" s="18">
        <v>2052</v>
      </c>
    </row>
    <row r="8" spans="1:3">
      <c r="A8" s="13">
        <v>0.9</v>
      </c>
      <c r="B8" s="11">
        <v>1</v>
      </c>
      <c r="C8" s="19">
        <v>2280</v>
      </c>
    </row>
  </sheetData>
  <mergeCells count="1">
    <mergeCell ref="A1:B1"/>
  </mergeCells>
  <phoneticPr fontId="2"/>
  <dataValidations count="1">
    <dataValidation imeMode="disabled" allowBlank="1" showInputMessage="1" showErrorMessage="1" sqref="A4:A8 C8"/>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Y49"/>
  <sheetViews>
    <sheetView showGridLines="0" topLeftCell="B7" zoomScale="85" zoomScaleNormal="85" workbookViewId="0">
      <selection activeCell="K6" sqref="K6"/>
    </sheetView>
  </sheetViews>
  <sheetFormatPr defaultColWidth="9" defaultRowHeight="18.75" customHeight="1"/>
  <cols>
    <col min="1" max="1" width="12.59765625" style="1" hidden="1" customWidth="1"/>
    <col min="2" max="2" width="8.5" style="1" bestFit="1" customWidth="1"/>
    <col min="3" max="3" width="25.59765625" style="1" customWidth="1"/>
    <col min="4" max="8" width="10.59765625" style="1" customWidth="1"/>
    <col min="9" max="9" width="12.69921875" style="1" customWidth="1"/>
    <col min="10" max="10" width="10.5" style="1" hidden="1" customWidth="1"/>
    <col min="11" max="11" width="15" style="1" customWidth="1"/>
    <col min="12" max="12" width="27.796875" style="1" bestFit="1" customWidth="1"/>
    <col min="13" max="13" width="11.09765625" style="1" bestFit="1" customWidth="1"/>
    <col min="14" max="14" width="15.59765625" style="1" hidden="1" customWidth="1"/>
    <col min="15" max="18" width="6.8984375" style="1" customWidth="1"/>
    <col min="19" max="22" width="8.59765625" style="1" hidden="1" customWidth="1"/>
    <col min="23" max="45" width="6.8984375" style="1" customWidth="1"/>
    <col min="46" max="46" width="14.3984375" style="1" customWidth="1"/>
    <col min="47" max="48" width="10.59765625" style="1" customWidth="1"/>
    <col min="49" max="49" width="10.8984375" style="1" hidden="1" customWidth="1"/>
    <col min="50" max="50" width="10.59765625" style="1" hidden="1" customWidth="1"/>
    <col min="51" max="16384" width="9" style="1"/>
  </cols>
  <sheetData>
    <row r="1" spans="1:50" ht="33.6" customHeight="1">
      <c r="B1" s="562" t="s">
        <v>135</v>
      </c>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c r="AW1" s="562"/>
      <c r="AX1" s="562"/>
    </row>
    <row r="2" spans="1:50" ht="24" customHeight="1">
      <c r="B2" s="128"/>
      <c r="C2" s="136" t="s">
        <v>83</v>
      </c>
      <c r="D2" s="128"/>
      <c r="E2" s="128"/>
      <c r="F2" s="128"/>
      <c r="G2" s="188"/>
      <c r="H2" s="188"/>
      <c r="I2" s="128"/>
      <c r="J2" s="128"/>
      <c r="K2" s="128"/>
      <c r="L2" s="128"/>
      <c r="M2" s="128"/>
      <c r="N2" s="128"/>
      <c r="O2" s="128"/>
      <c r="P2" s="128"/>
      <c r="Q2" s="128"/>
      <c r="R2" s="128"/>
      <c r="S2" s="128"/>
      <c r="T2" s="128"/>
      <c r="U2" s="128"/>
      <c r="V2" s="128"/>
      <c r="W2" s="128"/>
      <c r="X2" s="128"/>
      <c r="Y2" s="128"/>
      <c r="Z2" s="128"/>
      <c r="AA2" s="128"/>
      <c r="AB2" s="128"/>
      <c r="AC2" s="128"/>
      <c r="AD2" s="128"/>
      <c r="AE2" s="189"/>
      <c r="AF2" s="189"/>
      <c r="AG2" s="189"/>
      <c r="AH2" s="189"/>
      <c r="AI2" s="189"/>
      <c r="AJ2" s="189"/>
      <c r="AK2" s="189"/>
      <c r="AL2" s="189"/>
      <c r="AM2" s="188"/>
      <c r="AN2" s="189"/>
      <c r="AO2" s="188"/>
      <c r="AP2" s="189"/>
      <c r="AQ2" s="188"/>
      <c r="AR2" s="189"/>
      <c r="AS2" s="188"/>
      <c r="AT2" s="128"/>
      <c r="AU2" s="128"/>
      <c r="AV2" s="128"/>
      <c r="AW2" s="128"/>
      <c r="AX2" s="127"/>
    </row>
    <row r="3" spans="1:50" ht="24" customHeight="1">
      <c r="B3" s="128"/>
      <c r="C3" s="150" t="s">
        <v>84</v>
      </c>
      <c r="D3" s="151"/>
      <c r="E3" s="151"/>
      <c r="F3" s="128"/>
      <c r="G3" s="188"/>
      <c r="H3" s="188"/>
      <c r="I3" s="128"/>
      <c r="J3" s="128"/>
      <c r="K3" s="128"/>
      <c r="L3" s="128"/>
      <c r="M3" s="128"/>
      <c r="N3" s="128"/>
      <c r="O3" s="128"/>
      <c r="P3" s="128"/>
      <c r="Q3" s="128"/>
      <c r="R3" s="128"/>
      <c r="S3" s="128"/>
      <c r="T3" s="128"/>
      <c r="U3" s="128"/>
      <c r="V3" s="128"/>
      <c r="W3" s="128"/>
      <c r="X3" s="128"/>
      <c r="Y3" s="128"/>
      <c r="Z3" s="128"/>
      <c r="AA3" s="128"/>
      <c r="AB3" s="128"/>
      <c r="AC3" s="128"/>
      <c r="AD3" s="128"/>
      <c r="AE3" s="189"/>
      <c r="AF3" s="189"/>
      <c r="AG3" s="189"/>
      <c r="AH3" s="189"/>
      <c r="AI3" s="189"/>
      <c r="AJ3" s="189"/>
      <c r="AK3" s="189"/>
      <c r="AL3" s="189"/>
      <c r="AM3" s="188"/>
      <c r="AN3" s="189"/>
      <c r="AO3" s="188"/>
      <c r="AP3" s="189"/>
      <c r="AQ3" s="188"/>
      <c r="AR3" s="189"/>
      <c r="AS3" s="188"/>
      <c r="AT3" s="128"/>
      <c r="AU3" s="128"/>
      <c r="AV3" s="128"/>
      <c r="AW3" s="128"/>
      <c r="AX3" s="127"/>
    </row>
    <row r="4" spans="1:50" ht="24" customHeight="1">
      <c r="B4" s="178"/>
      <c r="C4" s="150" t="s">
        <v>98</v>
      </c>
      <c r="D4" s="151"/>
      <c r="E4" s="151"/>
      <c r="F4" s="178"/>
      <c r="G4" s="188"/>
      <c r="H4" s="188"/>
      <c r="I4" s="178"/>
      <c r="J4" s="178"/>
      <c r="K4" s="178"/>
      <c r="L4" s="178"/>
      <c r="M4" s="178"/>
      <c r="N4" s="178"/>
      <c r="O4" s="178"/>
      <c r="P4" s="178"/>
      <c r="Q4" s="178"/>
      <c r="R4" s="178"/>
      <c r="S4" s="178"/>
      <c r="T4" s="178"/>
      <c r="U4" s="178"/>
      <c r="V4" s="178"/>
      <c r="W4" s="178"/>
      <c r="X4" s="178"/>
      <c r="Y4" s="178"/>
      <c r="Z4" s="178"/>
      <c r="AA4" s="178"/>
      <c r="AB4" s="178"/>
      <c r="AC4" s="178"/>
      <c r="AD4" s="178"/>
      <c r="AE4" s="189"/>
      <c r="AF4" s="189"/>
      <c r="AG4" s="189"/>
      <c r="AH4" s="189"/>
      <c r="AI4" s="189"/>
      <c r="AJ4" s="189"/>
      <c r="AK4" s="189"/>
      <c r="AL4" s="189"/>
      <c r="AM4" s="188"/>
      <c r="AN4" s="189"/>
      <c r="AO4" s="188"/>
      <c r="AP4" s="189"/>
      <c r="AQ4" s="188"/>
      <c r="AR4" s="189"/>
      <c r="AS4" s="188"/>
      <c r="AT4" s="178"/>
      <c r="AU4" s="178"/>
      <c r="AV4" s="178"/>
      <c r="AW4" s="178"/>
      <c r="AX4" s="127"/>
    </row>
    <row r="5" spans="1:50" ht="24" customHeight="1">
      <c r="B5" s="128"/>
      <c r="C5" s="148" t="s">
        <v>87</v>
      </c>
      <c r="D5" s="149"/>
      <c r="E5" s="149"/>
      <c r="F5" s="149"/>
      <c r="G5" s="149"/>
      <c r="H5" s="188"/>
      <c r="I5" s="128"/>
      <c r="J5" s="128"/>
      <c r="K5" s="128"/>
      <c r="L5" s="128"/>
      <c r="M5" s="128"/>
      <c r="N5" s="128"/>
      <c r="O5" s="128"/>
      <c r="P5" s="128"/>
      <c r="Q5" s="128"/>
      <c r="R5" s="128"/>
      <c r="S5" s="128"/>
      <c r="T5" s="128"/>
      <c r="U5" s="128"/>
      <c r="V5" s="128"/>
      <c r="W5" s="128"/>
      <c r="X5" s="128"/>
      <c r="Y5" s="128"/>
      <c r="Z5" s="128"/>
      <c r="AA5" s="128"/>
      <c r="AB5" s="128"/>
      <c r="AC5" s="128"/>
      <c r="AD5" s="128"/>
      <c r="AE5" s="189"/>
      <c r="AF5" s="189"/>
      <c r="AG5" s="189"/>
      <c r="AH5" s="189"/>
      <c r="AI5" s="189"/>
      <c r="AJ5" s="189"/>
      <c r="AK5" s="189"/>
      <c r="AL5" s="189"/>
      <c r="AM5" s="188"/>
      <c r="AN5" s="189"/>
      <c r="AO5" s="188"/>
      <c r="AP5" s="189"/>
      <c r="AQ5" s="188"/>
      <c r="AR5" s="189"/>
      <c r="AS5" s="188"/>
      <c r="AT5" s="128"/>
      <c r="AU5" s="128"/>
      <c r="AV5" s="128"/>
      <c r="AW5" s="128"/>
      <c r="AX5" s="127"/>
    </row>
    <row r="6" spans="1:50" ht="24" customHeight="1">
      <c r="B6" s="189"/>
      <c r="C6" s="213" t="s">
        <v>154</v>
      </c>
      <c r="D6" s="212"/>
      <c r="E6" s="212"/>
      <c r="F6" s="212"/>
      <c r="G6" s="212"/>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27"/>
    </row>
    <row r="7" spans="1:50" ht="12" customHeight="1">
      <c r="B7" s="128"/>
      <c r="C7" s="150"/>
      <c r="D7" s="151"/>
      <c r="E7" s="151"/>
      <c r="F7" s="128"/>
      <c r="G7" s="188"/>
      <c r="H7" s="188"/>
      <c r="I7" s="128"/>
      <c r="J7" s="128"/>
      <c r="K7" s="128"/>
      <c r="L7" s="128"/>
      <c r="M7" s="128"/>
      <c r="N7" s="128"/>
      <c r="O7" s="128"/>
      <c r="P7" s="128"/>
      <c r="Q7" s="128"/>
      <c r="R7" s="128"/>
      <c r="S7" s="128"/>
      <c r="T7" s="128"/>
      <c r="U7" s="128"/>
      <c r="V7" s="128"/>
      <c r="W7" s="128"/>
      <c r="X7" s="128"/>
      <c r="Y7" s="128"/>
      <c r="Z7" s="128"/>
      <c r="AA7" s="128"/>
      <c r="AB7" s="128"/>
      <c r="AC7" s="128"/>
      <c r="AD7" s="128"/>
      <c r="AE7" s="189"/>
      <c r="AF7" s="189"/>
      <c r="AG7" s="189"/>
      <c r="AH7" s="189"/>
      <c r="AI7" s="189"/>
      <c r="AJ7" s="189"/>
      <c r="AK7" s="189"/>
      <c r="AL7" s="189"/>
      <c r="AM7" s="188"/>
      <c r="AN7" s="189"/>
      <c r="AO7" s="188"/>
      <c r="AP7" s="189"/>
      <c r="AQ7" s="188"/>
      <c r="AR7" s="189"/>
      <c r="AS7" s="188"/>
      <c r="AT7" s="128"/>
      <c r="AU7" s="128"/>
      <c r="AV7" s="128"/>
      <c r="AW7" s="128"/>
      <c r="AX7" s="127"/>
    </row>
    <row r="8" spans="1:50" ht="26.4">
      <c r="B8" s="16"/>
      <c r="C8" s="176" t="s">
        <v>55</v>
      </c>
      <c r="D8" s="592"/>
      <c r="E8" s="592"/>
      <c r="F8" s="592"/>
      <c r="G8" s="592"/>
      <c r="H8" s="191"/>
      <c r="I8" s="191"/>
      <c r="J8" s="191"/>
    </row>
    <row r="9" spans="1:50" ht="26.4">
      <c r="B9" s="16"/>
      <c r="C9" s="214" t="s">
        <v>125</v>
      </c>
      <c r="D9" s="592"/>
      <c r="E9" s="592"/>
      <c r="F9" s="592"/>
      <c r="G9" s="592"/>
      <c r="H9" s="191"/>
      <c r="I9" s="191"/>
      <c r="J9" s="191"/>
    </row>
    <row r="10" spans="1:50" ht="26.4">
      <c r="B10" s="16"/>
      <c r="C10" s="177" t="s">
        <v>56</v>
      </c>
      <c r="D10" s="592"/>
      <c r="E10" s="592"/>
      <c r="F10" s="592"/>
      <c r="G10" s="592"/>
      <c r="H10" s="191"/>
      <c r="I10" s="191"/>
      <c r="J10" s="191"/>
    </row>
    <row r="11" spans="1:50" ht="26.4">
      <c r="B11" s="16"/>
      <c r="C11" s="177" t="s">
        <v>57</v>
      </c>
      <c r="D11" s="592"/>
      <c r="E11" s="592"/>
      <c r="F11" s="592"/>
      <c r="G11" s="592"/>
      <c r="H11" s="191"/>
      <c r="I11" s="191"/>
      <c r="J11" s="191"/>
    </row>
    <row r="12" spans="1:50" ht="27" thickBot="1">
      <c r="B12" s="16"/>
      <c r="C12" s="177" t="s">
        <v>58</v>
      </c>
      <c r="D12" s="592"/>
      <c r="E12" s="592"/>
      <c r="F12" s="592"/>
      <c r="G12" s="592"/>
      <c r="H12" s="191"/>
      <c r="I12" s="191"/>
      <c r="J12" s="191"/>
      <c r="AE12" s="529" t="s">
        <v>131</v>
      </c>
      <c r="AF12" s="529"/>
      <c r="AG12" s="529"/>
      <c r="AH12" s="529"/>
      <c r="AI12" s="529"/>
      <c r="AJ12" s="529"/>
      <c r="AK12" s="529"/>
      <c r="AL12" s="529"/>
      <c r="AM12" s="529"/>
      <c r="AN12" s="529"/>
      <c r="AO12" s="529"/>
      <c r="AP12" s="529"/>
      <c r="AQ12" s="529"/>
      <c r="AR12" s="529"/>
      <c r="AS12" s="529"/>
      <c r="AT12" s="518" t="s">
        <v>133</v>
      </c>
    </row>
    <row r="13" spans="1:50" ht="27" thickBot="1">
      <c r="B13" s="174"/>
      <c r="C13" s="174"/>
      <c r="D13" s="124"/>
      <c r="E13" s="124"/>
      <c r="F13" s="124"/>
      <c r="G13" s="529" t="s">
        <v>131</v>
      </c>
      <c r="H13" s="529"/>
      <c r="I13" s="529"/>
      <c r="J13" s="23"/>
      <c r="K13" s="22"/>
      <c r="L13" s="16"/>
      <c r="M13" s="16"/>
      <c r="R13" s="458"/>
      <c r="W13" s="530" t="s">
        <v>136</v>
      </c>
      <c r="X13" s="531"/>
      <c r="Y13" s="531"/>
      <c r="Z13" s="531"/>
      <c r="AA13" s="531"/>
      <c r="AB13" s="531"/>
      <c r="AC13" s="531"/>
      <c r="AD13" s="532"/>
      <c r="AE13" s="536" t="s">
        <v>138</v>
      </c>
      <c r="AF13" s="537"/>
      <c r="AG13" s="537"/>
      <c r="AH13" s="537"/>
      <c r="AI13" s="537"/>
      <c r="AJ13" s="537"/>
      <c r="AK13" s="537"/>
      <c r="AL13" s="537"/>
      <c r="AM13" s="537"/>
      <c r="AN13" s="537"/>
      <c r="AO13" s="537"/>
      <c r="AP13" s="537"/>
      <c r="AQ13" s="537"/>
      <c r="AR13" s="537"/>
      <c r="AS13" s="538"/>
      <c r="AT13" s="519"/>
      <c r="AV13" s="196" t="s">
        <v>134</v>
      </c>
      <c r="AW13" s="15"/>
      <c r="AX13" s="15"/>
    </row>
    <row r="14" spans="1:50" ht="36" customHeight="1">
      <c r="A14" s="563" t="s">
        <v>0</v>
      </c>
      <c r="B14" s="125"/>
      <c r="C14" s="566" t="s">
        <v>2</v>
      </c>
      <c r="D14" s="567" t="s">
        <v>90</v>
      </c>
      <c r="E14" s="569" t="s">
        <v>91</v>
      </c>
      <c r="F14" s="569" t="s">
        <v>92</v>
      </c>
      <c r="G14" s="596" t="s">
        <v>128</v>
      </c>
      <c r="H14" s="597"/>
      <c r="I14" s="598"/>
      <c r="J14" s="569" t="s">
        <v>3</v>
      </c>
      <c r="K14" s="569" t="s">
        <v>93</v>
      </c>
      <c r="L14" s="569" t="s">
        <v>4</v>
      </c>
      <c r="M14" s="593" t="s">
        <v>97</v>
      </c>
      <c r="N14" s="594" t="s">
        <v>6</v>
      </c>
      <c r="O14" s="587" t="s">
        <v>140</v>
      </c>
      <c r="P14" s="588"/>
      <c r="Q14" s="588"/>
      <c r="R14" s="588"/>
      <c r="S14" s="584" t="s">
        <v>8</v>
      </c>
      <c r="T14" s="585"/>
      <c r="U14" s="585"/>
      <c r="V14" s="586"/>
      <c r="W14" s="587" t="s">
        <v>9</v>
      </c>
      <c r="X14" s="588"/>
      <c r="Y14" s="588"/>
      <c r="Z14" s="589"/>
      <c r="AA14" s="588" t="s">
        <v>142</v>
      </c>
      <c r="AB14" s="588"/>
      <c r="AC14" s="588"/>
      <c r="AD14" s="588"/>
      <c r="AE14" s="533" t="s">
        <v>141</v>
      </c>
      <c r="AF14" s="523"/>
      <c r="AG14" s="523"/>
      <c r="AH14" s="524"/>
      <c r="AI14" s="523" t="s">
        <v>143</v>
      </c>
      <c r="AJ14" s="523"/>
      <c r="AK14" s="523"/>
      <c r="AL14" s="524"/>
      <c r="AM14" s="539" t="s">
        <v>156</v>
      </c>
      <c r="AN14" s="540"/>
      <c r="AO14" s="540"/>
      <c r="AP14" s="540"/>
      <c r="AQ14" s="540"/>
      <c r="AR14" s="540"/>
      <c r="AS14" s="541"/>
      <c r="AT14" s="590" t="s">
        <v>82</v>
      </c>
      <c r="AU14" s="574" t="s">
        <v>11</v>
      </c>
      <c r="AV14" s="571" t="s">
        <v>12</v>
      </c>
      <c r="AW14" s="577" t="s">
        <v>13</v>
      </c>
      <c r="AX14" s="580" t="s">
        <v>14</v>
      </c>
    </row>
    <row r="15" spans="1:50" ht="9" customHeight="1">
      <c r="A15" s="564"/>
      <c r="B15" s="126"/>
      <c r="C15" s="528"/>
      <c r="D15" s="568"/>
      <c r="E15" s="570"/>
      <c r="F15" s="570"/>
      <c r="G15" s="215"/>
      <c r="H15" s="216"/>
      <c r="I15" s="568" t="s">
        <v>129</v>
      </c>
      <c r="J15" s="545"/>
      <c r="K15" s="570"/>
      <c r="L15" s="570"/>
      <c r="M15" s="528"/>
      <c r="N15" s="595"/>
      <c r="O15" s="14"/>
      <c r="S15" s="20"/>
      <c r="W15" s="14"/>
      <c r="Z15" s="209"/>
      <c r="AA15" s="134"/>
      <c r="AE15" s="20"/>
      <c r="AF15" s="134"/>
      <c r="AG15" s="134"/>
      <c r="AH15" s="209"/>
      <c r="AI15" s="190"/>
      <c r="AJ15" s="134"/>
      <c r="AK15" s="134"/>
      <c r="AL15" s="209"/>
      <c r="AM15" s="134"/>
      <c r="AN15" s="134"/>
      <c r="AS15" s="521" t="s">
        <v>155</v>
      </c>
      <c r="AT15" s="564"/>
      <c r="AU15" s="575"/>
      <c r="AV15" s="572"/>
      <c r="AW15" s="578"/>
      <c r="AX15" s="581"/>
    </row>
    <row r="16" spans="1:50" ht="35.4" customHeight="1">
      <c r="A16" s="564"/>
      <c r="B16" s="126"/>
      <c r="C16" s="528"/>
      <c r="D16" s="568"/>
      <c r="E16" s="570"/>
      <c r="F16" s="570"/>
      <c r="G16" s="576" t="s">
        <v>127</v>
      </c>
      <c r="H16" s="576" t="s">
        <v>130</v>
      </c>
      <c r="I16" s="568"/>
      <c r="J16" s="545"/>
      <c r="K16" s="570"/>
      <c r="L16" s="570"/>
      <c r="M16" s="528"/>
      <c r="N16" s="595"/>
      <c r="O16" s="534" t="s">
        <v>15</v>
      </c>
      <c r="P16" s="527" t="s">
        <v>16</v>
      </c>
      <c r="Q16" s="527" t="s">
        <v>17</v>
      </c>
      <c r="R16" s="583" t="s">
        <v>18</v>
      </c>
      <c r="S16" s="534" t="s">
        <v>19</v>
      </c>
      <c r="T16" s="527" t="s">
        <v>20</v>
      </c>
      <c r="U16" s="527" t="s">
        <v>21</v>
      </c>
      <c r="V16" s="583" t="s">
        <v>18</v>
      </c>
      <c r="W16" s="534" t="s">
        <v>19</v>
      </c>
      <c r="X16" s="527" t="s">
        <v>20</v>
      </c>
      <c r="Y16" s="527" t="s">
        <v>21</v>
      </c>
      <c r="Z16" s="526" t="s">
        <v>18</v>
      </c>
      <c r="AA16" s="525" t="s">
        <v>19</v>
      </c>
      <c r="AB16" s="527" t="s">
        <v>20</v>
      </c>
      <c r="AC16" s="527" t="s">
        <v>21</v>
      </c>
      <c r="AD16" s="591" t="s">
        <v>18</v>
      </c>
      <c r="AE16" s="534" t="s">
        <v>19</v>
      </c>
      <c r="AF16" s="527" t="s">
        <v>20</v>
      </c>
      <c r="AG16" s="527" t="s">
        <v>21</v>
      </c>
      <c r="AH16" s="528" t="s">
        <v>18</v>
      </c>
      <c r="AI16" s="525" t="s">
        <v>19</v>
      </c>
      <c r="AJ16" s="527" t="s">
        <v>20</v>
      </c>
      <c r="AK16" s="527" t="s">
        <v>21</v>
      </c>
      <c r="AL16" s="528" t="s">
        <v>18</v>
      </c>
      <c r="AM16" s="542" t="s">
        <v>144</v>
      </c>
      <c r="AN16" s="544" t="s">
        <v>146</v>
      </c>
      <c r="AO16" s="544" t="s">
        <v>148</v>
      </c>
      <c r="AP16" s="544" t="s">
        <v>150</v>
      </c>
      <c r="AQ16" s="544" t="s">
        <v>158</v>
      </c>
      <c r="AR16" s="520" t="s">
        <v>18</v>
      </c>
      <c r="AS16" s="522"/>
      <c r="AT16" s="564"/>
      <c r="AU16" s="575"/>
      <c r="AV16" s="572"/>
      <c r="AW16" s="578"/>
      <c r="AX16" s="581"/>
    </row>
    <row r="17" spans="1:51" ht="35.4" customHeight="1" thickBot="1">
      <c r="A17" s="565"/>
      <c r="B17" s="431"/>
      <c r="C17" s="528"/>
      <c r="D17" s="568"/>
      <c r="E17" s="570"/>
      <c r="F17" s="570"/>
      <c r="G17" s="576"/>
      <c r="H17" s="576"/>
      <c r="I17" s="568"/>
      <c r="J17" s="545"/>
      <c r="K17" s="570"/>
      <c r="L17" s="570"/>
      <c r="M17" s="528"/>
      <c r="N17" s="595"/>
      <c r="O17" s="535"/>
      <c r="P17" s="528"/>
      <c r="Q17" s="528"/>
      <c r="R17" s="583"/>
      <c r="S17" s="535"/>
      <c r="T17" s="528"/>
      <c r="U17" s="528"/>
      <c r="V17" s="583"/>
      <c r="W17" s="535"/>
      <c r="X17" s="528"/>
      <c r="Y17" s="528"/>
      <c r="Z17" s="526"/>
      <c r="AA17" s="526"/>
      <c r="AB17" s="528"/>
      <c r="AC17" s="528"/>
      <c r="AD17" s="591"/>
      <c r="AE17" s="535"/>
      <c r="AF17" s="528"/>
      <c r="AG17" s="528"/>
      <c r="AH17" s="528"/>
      <c r="AI17" s="526"/>
      <c r="AJ17" s="528"/>
      <c r="AK17" s="528"/>
      <c r="AL17" s="528"/>
      <c r="AM17" s="543"/>
      <c r="AN17" s="545"/>
      <c r="AO17" s="545"/>
      <c r="AP17" s="545"/>
      <c r="AQ17" s="545"/>
      <c r="AR17" s="520"/>
      <c r="AS17" s="522"/>
      <c r="AT17" s="564"/>
      <c r="AU17" s="525"/>
      <c r="AV17" s="573"/>
      <c r="AW17" s="579"/>
      <c r="AX17" s="582"/>
    </row>
    <row r="18" spans="1:51" ht="18" thickBot="1">
      <c r="A18" s="434"/>
      <c r="B18" s="445" t="s">
        <v>408</v>
      </c>
      <c r="C18" s="446">
        <v>1</v>
      </c>
      <c r="D18" s="447">
        <v>2</v>
      </c>
      <c r="E18" s="447">
        <v>3</v>
      </c>
      <c r="F18" s="447">
        <v>4</v>
      </c>
      <c r="G18" s="449">
        <v>5</v>
      </c>
      <c r="H18" s="449">
        <v>6</v>
      </c>
      <c r="I18" s="450">
        <v>7</v>
      </c>
      <c r="J18" s="451"/>
      <c r="K18" s="447">
        <v>8</v>
      </c>
      <c r="L18" s="447">
        <v>9</v>
      </c>
      <c r="M18" s="446">
        <v>10</v>
      </c>
      <c r="N18" s="452"/>
      <c r="O18" s="453">
        <v>11</v>
      </c>
      <c r="P18" s="446">
        <v>12</v>
      </c>
      <c r="Q18" s="446">
        <v>13</v>
      </c>
      <c r="R18" s="454">
        <v>14</v>
      </c>
      <c r="S18" s="453"/>
      <c r="T18" s="446"/>
      <c r="U18" s="446"/>
      <c r="V18" s="454"/>
      <c r="W18" s="445">
        <v>15</v>
      </c>
      <c r="X18" s="446">
        <v>16</v>
      </c>
      <c r="Y18" s="446">
        <v>17</v>
      </c>
      <c r="Z18" s="446">
        <v>18</v>
      </c>
      <c r="AA18" s="446">
        <v>19</v>
      </c>
      <c r="AB18" s="446">
        <v>20</v>
      </c>
      <c r="AC18" s="446">
        <v>21</v>
      </c>
      <c r="AD18" s="455">
        <v>22</v>
      </c>
      <c r="AE18" s="445">
        <v>23</v>
      </c>
      <c r="AF18" s="446">
        <v>24</v>
      </c>
      <c r="AG18" s="446">
        <v>25</v>
      </c>
      <c r="AH18" s="446">
        <v>26</v>
      </c>
      <c r="AI18" s="446">
        <v>27</v>
      </c>
      <c r="AJ18" s="446">
        <v>28</v>
      </c>
      <c r="AK18" s="446">
        <v>29</v>
      </c>
      <c r="AL18" s="446">
        <v>30</v>
      </c>
      <c r="AM18" s="446">
        <v>31</v>
      </c>
      <c r="AN18" s="446">
        <v>32</v>
      </c>
      <c r="AO18" s="446">
        <v>33</v>
      </c>
      <c r="AP18" s="446">
        <v>34</v>
      </c>
      <c r="AQ18" s="446">
        <v>35</v>
      </c>
      <c r="AR18" s="446">
        <v>36</v>
      </c>
      <c r="AS18" s="455">
        <v>37</v>
      </c>
      <c r="AT18" s="457">
        <v>38</v>
      </c>
      <c r="AU18" s="456">
        <v>39</v>
      </c>
      <c r="AV18" s="448">
        <v>40</v>
      </c>
      <c r="AW18" s="435"/>
      <c r="AX18" s="20"/>
    </row>
    <row r="19" spans="1:51" ht="46.2" customHeight="1" thickBot="1">
      <c r="A19" s="21"/>
      <c r="B19" s="145" t="s">
        <v>59</v>
      </c>
      <c r="C19" s="137" t="s">
        <v>60</v>
      </c>
      <c r="D19" s="436">
        <v>-5000</v>
      </c>
      <c r="E19" s="437">
        <v>-10000</v>
      </c>
      <c r="F19" s="437">
        <v>-15000</v>
      </c>
      <c r="G19" s="438">
        <f>7.5*AL19</f>
        <v>562.5</v>
      </c>
      <c r="H19" s="438">
        <v>0</v>
      </c>
      <c r="I19" s="438">
        <f>SUM(G19:H19)</f>
        <v>562.5</v>
      </c>
      <c r="J19" s="439"/>
      <c r="K19" s="440">
        <v>45838</v>
      </c>
      <c r="L19" s="441" t="s">
        <v>65</v>
      </c>
      <c r="M19" s="138" t="s">
        <v>77</v>
      </c>
      <c r="N19" s="139">
        <v>123456789</v>
      </c>
      <c r="O19" s="442">
        <v>100</v>
      </c>
      <c r="P19" s="142">
        <v>50</v>
      </c>
      <c r="Q19" s="142">
        <v>0</v>
      </c>
      <c r="R19" s="443">
        <f t="shared" ref="R19" si="0">SUM(O19:Q19)</f>
        <v>150</v>
      </c>
      <c r="S19" s="442"/>
      <c r="T19" s="142"/>
      <c r="U19" s="142"/>
      <c r="V19" s="140">
        <f t="shared" ref="V19" si="1">SUM(S19:U19)</f>
        <v>0</v>
      </c>
      <c r="W19" s="141">
        <v>20</v>
      </c>
      <c r="X19" s="142">
        <v>10</v>
      </c>
      <c r="Y19" s="142">
        <v>0</v>
      </c>
      <c r="Z19" s="142">
        <f t="shared" ref="Z19" si="2">SUM(W19:Y19)</f>
        <v>30</v>
      </c>
      <c r="AA19" s="197">
        <v>0</v>
      </c>
      <c r="AB19" s="142">
        <v>10</v>
      </c>
      <c r="AC19" s="142">
        <v>0</v>
      </c>
      <c r="AD19" s="140">
        <f t="shared" ref="AD19" si="3">SUM(AA19:AC19)</f>
        <v>10</v>
      </c>
      <c r="AE19" s="442">
        <f t="shared" ref="AE19:AG20" si="4">O19-W19</f>
        <v>80</v>
      </c>
      <c r="AF19" s="142">
        <f t="shared" si="4"/>
        <v>40</v>
      </c>
      <c r="AG19" s="142">
        <f t="shared" si="4"/>
        <v>0</v>
      </c>
      <c r="AH19" s="142">
        <f t="shared" ref="AH19:AH20" si="5">SUM(AE19:AG19)</f>
        <v>120</v>
      </c>
      <c r="AI19" s="186">
        <v>40</v>
      </c>
      <c r="AJ19" s="142">
        <v>35</v>
      </c>
      <c r="AK19" s="142">
        <f>U19-AC19</f>
        <v>0</v>
      </c>
      <c r="AL19" s="142">
        <f t="shared" ref="AL19:AL20" si="6">SUM(AI19:AK19)</f>
        <v>75</v>
      </c>
      <c r="AM19" s="197">
        <v>0</v>
      </c>
      <c r="AN19" s="197">
        <v>40</v>
      </c>
      <c r="AO19" s="142">
        <v>40</v>
      </c>
      <c r="AP19" s="142">
        <v>0</v>
      </c>
      <c r="AQ19" s="142">
        <v>40</v>
      </c>
      <c r="AR19" s="140">
        <f>SUM(AM19:AQ19)</f>
        <v>120</v>
      </c>
      <c r="AS19" s="432" t="str">
        <f>IF(AR19=SUM(AE19:AF19),"○","入力に誤りあり")</f>
        <v>○</v>
      </c>
      <c r="AT19" s="200">
        <f>(9200+2760)/(150*92)</f>
        <v>0.8666666666666667</v>
      </c>
      <c r="AU19" s="143">
        <v>4104</v>
      </c>
      <c r="AV19" s="444">
        <f>Z19*AU19</f>
        <v>123120</v>
      </c>
      <c r="AW19" s="186"/>
      <c r="AX19" s="144">
        <f>AV19-AW19</f>
        <v>123120</v>
      </c>
      <c r="AY19" s="14"/>
    </row>
    <row r="20" spans="1:51" ht="46.2" customHeight="1" thickBot="1">
      <c r="A20" s="2"/>
      <c r="B20" s="3">
        <v>1</v>
      </c>
      <c r="C20" s="175"/>
      <c r="D20" s="152"/>
      <c r="E20" s="153"/>
      <c r="F20" s="153"/>
      <c r="G20" s="430" t="str">
        <f>IF(D9="病院",AL20*8.5,IF(D9="有床診療所",AL20*7.5+20,""))</f>
        <v/>
      </c>
      <c r="H20" s="193"/>
      <c r="I20" s="192">
        <f>SUM(G20:H20)</f>
        <v>0</v>
      </c>
      <c r="J20" s="154"/>
      <c r="K20" s="155"/>
      <c r="L20" s="156"/>
      <c r="M20" s="157"/>
      <c r="N20" s="158"/>
      <c r="O20" s="159"/>
      <c r="P20" s="160"/>
      <c r="Q20" s="160"/>
      <c r="R20" s="161">
        <f t="shared" ref="R20" si="7">SUM(O20:Q20)</f>
        <v>0</v>
      </c>
      <c r="S20" s="162"/>
      <c r="T20" s="163"/>
      <c r="U20" s="163"/>
      <c r="V20" s="161">
        <f t="shared" ref="V20" si="8">SUM(S20:U20)</f>
        <v>0</v>
      </c>
      <c r="W20" s="170"/>
      <c r="X20" s="170"/>
      <c r="Y20" s="170"/>
      <c r="Z20" s="208">
        <f t="shared" ref="Z20" si="9">SUM(W20:Y20)</f>
        <v>0</v>
      </c>
      <c r="AA20" s="204"/>
      <c r="AB20" s="170"/>
      <c r="AC20" s="170"/>
      <c r="AD20" s="171">
        <f t="shared" ref="AD20" si="10">SUM(AA20:AC20)</f>
        <v>0</v>
      </c>
      <c r="AE20" s="202">
        <f t="shared" si="4"/>
        <v>0</v>
      </c>
      <c r="AF20" s="203">
        <f t="shared" si="4"/>
        <v>0</v>
      </c>
      <c r="AG20" s="203">
        <f t="shared" si="4"/>
        <v>0</v>
      </c>
      <c r="AH20" s="211">
        <f t="shared" si="5"/>
        <v>0</v>
      </c>
      <c r="AI20" s="210"/>
      <c r="AJ20" s="160"/>
      <c r="AK20" s="160"/>
      <c r="AL20" s="211">
        <f t="shared" si="6"/>
        <v>0</v>
      </c>
      <c r="AM20" s="204"/>
      <c r="AN20" s="170"/>
      <c r="AO20" s="170"/>
      <c r="AP20" s="170"/>
      <c r="AQ20" s="170"/>
      <c r="AR20" s="207">
        <f>SUM(AM20:AQ20)</f>
        <v>0</v>
      </c>
      <c r="AS20" s="433" t="str">
        <f>IF(AR20=SUM(AE20:AF20),"○","入力に誤りあり")</f>
        <v>○</v>
      </c>
      <c r="AT20" s="201"/>
      <c r="AU20" s="173">
        <v>4104</v>
      </c>
      <c r="AV20" s="187">
        <f>Z20*AU20</f>
        <v>0</v>
      </c>
      <c r="AW20" s="172"/>
      <c r="AX20" s="164">
        <f>AV20-AW20</f>
        <v>0</v>
      </c>
      <c r="AY20" s="14"/>
    </row>
    <row r="21" spans="1:51" s="147" customFormat="1" ht="310.8" customHeight="1" thickBot="1">
      <c r="A21" s="146"/>
      <c r="B21" s="551" t="s">
        <v>88</v>
      </c>
      <c r="C21" s="551"/>
      <c r="D21" s="165" t="s">
        <v>61</v>
      </c>
      <c r="E21" s="165" t="s">
        <v>89</v>
      </c>
      <c r="F21" s="165" t="s">
        <v>89</v>
      </c>
      <c r="G21" s="198" t="s">
        <v>406</v>
      </c>
      <c r="H21" s="198" t="s">
        <v>407</v>
      </c>
      <c r="I21" s="166" t="s">
        <v>85</v>
      </c>
      <c r="J21" s="167"/>
      <c r="K21" s="165" t="s">
        <v>137</v>
      </c>
      <c r="L21" s="181" t="s">
        <v>95</v>
      </c>
      <c r="M21" s="165" t="s">
        <v>96</v>
      </c>
      <c r="N21" s="180" t="s">
        <v>94</v>
      </c>
      <c r="O21" s="552" t="s">
        <v>123</v>
      </c>
      <c r="P21" s="553"/>
      <c r="Q21" s="553"/>
      <c r="R21" s="553"/>
      <c r="S21" s="554" t="s">
        <v>81</v>
      </c>
      <c r="T21" s="554"/>
      <c r="U21" s="554"/>
      <c r="V21" s="555"/>
      <c r="W21" s="556" t="s">
        <v>99</v>
      </c>
      <c r="X21" s="547"/>
      <c r="Y21" s="547"/>
      <c r="Z21" s="547"/>
      <c r="AA21" s="546" t="s">
        <v>124</v>
      </c>
      <c r="AB21" s="547"/>
      <c r="AC21" s="547"/>
      <c r="AD21" s="548"/>
      <c r="AE21" s="552" t="s">
        <v>139</v>
      </c>
      <c r="AF21" s="553"/>
      <c r="AG21" s="553"/>
      <c r="AH21" s="553"/>
      <c r="AI21" s="560" t="s">
        <v>159</v>
      </c>
      <c r="AJ21" s="561"/>
      <c r="AK21" s="561"/>
      <c r="AL21" s="561"/>
      <c r="AM21" s="557" t="s">
        <v>425</v>
      </c>
      <c r="AN21" s="557"/>
      <c r="AO21" s="558"/>
      <c r="AP21" s="558"/>
      <c r="AQ21" s="558"/>
      <c r="AR21" s="559"/>
      <c r="AS21" s="559"/>
      <c r="AT21" s="199" t="s">
        <v>153</v>
      </c>
      <c r="AU21" s="549" t="s">
        <v>86</v>
      </c>
      <c r="AV21" s="550"/>
      <c r="AW21" s="168"/>
      <c r="AX21" s="169"/>
    </row>
    <row r="22" spans="1:51" ht="39.9" customHeight="1">
      <c r="A22" s="129"/>
      <c r="B22" s="179"/>
      <c r="C22" s="130"/>
      <c r="D22" s="130"/>
      <c r="E22" s="130"/>
      <c r="F22" s="130"/>
      <c r="G22" s="130"/>
      <c r="H22" s="130"/>
      <c r="I22" s="130"/>
      <c r="J22" s="130"/>
      <c r="K22" s="130"/>
      <c r="L22" s="131"/>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2"/>
      <c r="AV22" s="132"/>
      <c r="AW22" s="130"/>
      <c r="AX22" s="133"/>
    </row>
    <row r="23" spans="1:51" ht="39.9" customHeight="1">
      <c r="A23" s="129"/>
      <c r="B23" s="129"/>
      <c r="C23" s="130"/>
      <c r="D23" s="130"/>
      <c r="E23" s="130"/>
      <c r="F23" s="130"/>
      <c r="G23" s="130"/>
      <c r="H23" s="130"/>
      <c r="I23" s="130"/>
      <c r="J23" s="130"/>
      <c r="K23" s="130"/>
      <c r="L23" s="131"/>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2"/>
      <c r="AV23" s="132"/>
      <c r="AW23" s="130"/>
      <c r="AX23" s="133"/>
    </row>
    <row r="24" spans="1:51" ht="17.399999999999999">
      <c r="D24" s="194" t="s">
        <v>126</v>
      </c>
      <c r="E24" s="194"/>
      <c r="F24" s="194"/>
      <c r="G24" s="194"/>
      <c r="H24" s="194"/>
      <c r="I24" s="194"/>
      <c r="J24" s="194"/>
      <c r="K24" s="194"/>
      <c r="L24" s="135" t="s">
        <v>62</v>
      </c>
      <c r="M24" s="122" t="s">
        <v>77</v>
      </c>
      <c r="P24" s="123"/>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U24" s="134"/>
      <c r="AV24" s="134"/>
      <c r="AW24" s="134"/>
    </row>
    <row r="25" spans="1:51" ht="17.399999999999999">
      <c r="D25" s="195" t="s">
        <v>132</v>
      </c>
      <c r="E25" s="195"/>
      <c r="F25" s="195"/>
      <c r="G25" s="195"/>
      <c r="H25" s="195"/>
      <c r="I25" s="195"/>
      <c r="J25" s="195"/>
      <c r="K25" s="195"/>
      <c r="L25" s="135" t="s">
        <v>63</v>
      </c>
      <c r="M25" s="122" t="s">
        <v>78</v>
      </c>
    </row>
    <row r="26" spans="1:51" ht="17.399999999999999">
      <c r="L26" s="135" t="s">
        <v>64</v>
      </c>
      <c r="M26" s="122" t="s">
        <v>79</v>
      </c>
      <c r="P26" s="123"/>
    </row>
    <row r="27" spans="1:51" ht="17.399999999999999">
      <c r="L27" s="135" t="s">
        <v>65</v>
      </c>
      <c r="M27" s="122" t="s">
        <v>80</v>
      </c>
      <c r="P27" s="123"/>
    </row>
    <row r="28" spans="1:51" ht="18.75" customHeight="1">
      <c r="L28" s="135" t="s">
        <v>66</v>
      </c>
      <c r="M28" s="122"/>
      <c r="P28" s="123"/>
    </row>
    <row r="29" spans="1:51" ht="18.75" customHeight="1">
      <c r="L29" s="135" t="s">
        <v>67</v>
      </c>
      <c r="M29" s="122"/>
      <c r="P29" s="123"/>
    </row>
    <row r="30" spans="1:51" ht="18.75" customHeight="1">
      <c r="L30" s="135" t="s">
        <v>68</v>
      </c>
      <c r="M30" s="122"/>
      <c r="P30" s="123"/>
    </row>
    <row r="31" spans="1:51" ht="18.75" customHeight="1">
      <c r="L31" s="135" t="s">
        <v>69</v>
      </c>
      <c r="M31" s="122"/>
      <c r="P31" s="123"/>
    </row>
    <row r="32" spans="1:51" ht="18.75" customHeight="1">
      <c r="L32" s="135" t="s">
        <v>70</v>
      </c>
      <c r="M32" s="122"/>
      <c r="P32" s="123"/>
    </row>
    <row r="33" spans="12:16" ht="18.75" customHeight="1">
      <c r="L33" s="135" t="s">
        <v>71</v>
      </c>
      <c r="M33" s="122"/>
      <c r="P33" s="123"/>
    </row>
    <row r="34" spans="12:16" ht="18.75" customHeight="1">
      <c r="L34" s="135" t="s">
        <v>72</v>
      </c>
      <c r="M34" s="122"/>
      <c r="P34" s="123"/>
    </row>
    <row r="35" spans="12:16" ht="18.75" customHeight="1">
      <c r="L35" s="135" t="s">
        <v>73</v>
      </c>
      <c r="M35" s="122"/>
      <c r="P35" s="123"/>
    </row>
    <row r="36" spans="12:16" ht="18.75" customHeight="1">
      <c r="L36" s="135" t="s">
        <v>74</v>
      </c>
      <c r="M36" s="122"/>
      <c r="P36" s="123"/>
    </row>
    <row r="37" spans="12:16" ht="18.75" customHeight="1">
      <c r="L37" s="135" t="s">
        <v>75</v>
      </c>
      <c r="M37" s="122"/>
      <c r="P37" s="123"/>
    </row>
    <row r="38" spans="12:16" ht="18.75" customHeight="1">
      <c r="L38" s="135" t="s">
        <v>76</v>
      </c>
      <c r="M38" s="122"/>
      <c r="P38" s="123"/>
    </row>
    <row r="39" spans="12:16" ht="18.75" customHeight="1">
      <c r="M39" s="122"/>
      <c r="P39" s="123"/>
    </row>
    <row r="40" spans="12:16" ht="18.75" customHeight="1">
      <c r="M40" s="122"/>
      <c r="P40" s="123"/>
    </row>
    <row r="41" spans="12:16" ht="18.75" customHeight="1">
      <c r="M41" s="122"/>
      <c r="P41" s="123"/>
    </row>
    <row r="42" spans="12:16" ht="18.75" customHeight="1">
      <c r="M42" s="122"/>
      <c r="P42" s="123"/>
    </row>
    <row r="43" spans="12:16" ht="18.75" customHeight="1">
      <c r="M43" s="122"/>
      <c r="P43" s="123"/>
    </row>
    <row r="44" spans="12:16" ht="18.75" customHeight="1">
      <c r="M44" s="122"/>
      <c r="P44" s="123"/>
    </row>
    <row r="45" spans="12:16" ht="18.75" customHeight="1">
      <c r="M45" s="122"/>
      <c r="P45" s="123"/>
    </row>
    <row r="46" spans="12:16" ht="18.75" customHeight="1">
      <c r="M46" s="122"/>
      <c r="P46" s="123"/>
    </row>
    <row r="47" spans="12:16" ht="18.75" customHeight="1">
      <c r="M47" s="122"/>
      <c r="P47" s="123"/>
    </row>
    <row r="48" spans="12:16" ht="18.75" customHeight="1">
      <c r="M48" s="122"/>
      <c r="P48" s="123"/>
    </row>
    <row r="49" spans="13:16" ht="18.75" customHeight="1">
      <c r="M49" s="122"/>
      <c r="P49" s="123"/>
    </row>
  </sheetData>
  <mergeCells count="77">
    <mergeCell ref="I15:I17"/>
    <mergeCell ref="G13:I13"/>
    <mergeCell ref="G16:G17"/>
    <mergeCell ref="G14:I14"/>
    <mergeCell ref="J14:J17"/>
    <mergeCell ref="K14:K17"/>
    <mergeCell ref="L14:L17"/>
    <mergeCell ref="M14:M17"/>
    <mergeCell ref="N14:N17"/>
    <mergeCell ref="D8:G8"/>
    <mergeCell ref="D9:G9"/>
    <mergeCell ref="D10:G10"/>
    <mergeCell ref="D11:G11"/>
    <mergeCell ref="D12:G12"/>
    <mergeCell ref="AW14:AW17"/>
    <mergeCell ref="AX14:AX17"/>
    <mergeCell ref="O16:O17"/>
    <mergeCell ref="P16:P17"/>
    <mergeCell ref="Q16:Q17"/>
    <mergeCell ref="R16:R17"/>
    <mergeCell ref="S16:S17"/>
    <mergeCell ref="T16:T17"/>
    <mergeCell ref="U16:U17"/>
    <mergeCell ref="V16:V17"/>
    <mergeCell ref="S14:V14"/>
    <mergeCell ref="W14:Z14"/>
    <mergeCell ref="AA14:AD14"/>
    <mergeCell ref="AT14:AT17"/>
    <mergeCell ref="AD16:AD17"/>
    <mergeCell ref="O14:R14"/>
    <mergeCell ref="B1:AX1"/>
    <mergeCell ref="A14:A17"/>
    <mergeCell ref="C14:C17"/>
    <mergeCell ref="D14:D17"/>
    <mergeCell ref="E14:E17"/>
    <mergeCell ref="F14:F17"/>
    <mergeCell ref="AV14:AV17"/>
    <mergeCell ref="W16:W17"/>
    <mergeCell ref="X16:X17"/>
    <mergeCell ref="Y16:Y17"/>
    <mergeCell ref="Z16:Z17"/>
    <mergeCell ref="AA16:AA17"/>
    <mergeCell ref="AB16:AB17"/>
    <mergeCell ref="AC16:AC17"/>
    <mergeCell ref="AU14:AU17"/>
    <mergeCell ref="H16:H17"/>
    <mergeCell ref="AA21:AD21"/>
    <mergeCell ref="AU21:AV21"/>
    <mergeCell ref="B21:C21"/>
    <mergeCell ref="O21:R21"/>
    <mergeCell ref="S21:V21"/>
    <mergeCell ref="W21:Z21"/>
    <mergeCell ref="AM21:AS21"/>
    <mergeCell ref="AE21:AH21"/>
    <mergeCell ref="AI21:AL21"/>
    <mergeCell ref="W13:AD13"/>
    <mergeCell ref="AE14:AH14"/>
    <mergeCell ref="AE16:AE17"/>
    <mergeCell ref="AF16:AF17"/>
    <mergeCell ref="AG16:AG17"/>
    <mergeCell ref="AH16:AH17"/>
    <mergeCell ref="AE13:AS13"/>
    <mergeCell ref="AM14:AS14"/>
    <mergeCell ref="AM16:AM17"/>
    <mergeCell ref="AN16:AN17"/>
    <mergeCell ref="AO16:AO17"/>
    <mergeCell ref="AP16:AP17"/>
    <mergeCell ref="AQ16:AQ17"/>
    <mergeCell ref="AT12:AT13"/>
    <mergeCell ref="AR16:AR17"/>
    <mergeCell ref="AS15:AS17"/>
    <mergeCell ref="AI14:AL14"/>
    <mergeCell ref="AI16:AI17"/>
    <mergeCell ref="AJ16:AJ17"/>
    <mergeCell ref="AK16:AK17"/>
    <mergeCell ref="AL16:AL17"/>
    <mergeCell ref="AE12:AS12"/>
  </mergeCells>
  <phoneticPr fontId="2"/>
  <dataValidations count="7">
    <dataValidation type="date" imeMode="disabled" allowBlank="1" showInputMessage="1" showErrorMessage="1" sqref="K19:K20">
      <formula1>45643</formula1>
      <formula2>45930</formula2>
    </dataValidation>
    <dataValidation imeMode="disabled" allowBlank="1" showInputMessage="1" showErrorMessage="1" sqref="AT19 AU19:AX20 O19:AS20 D19:I20"/>
    <dataValidation type="list" imeMode="disabled" allowBlank="1" showInputMessage="1" showErrorMessage="1" sqref="J19:J20">
      <formula1>"○,×"</formula1>
    </dataValidation>
    <dataValidation type="list" allowBlank="1" showInputMessage="1" showErrorMessage="1" sqref="L19:L20">
      <formula1>$L$24:$L$38</formula1>
    </dataValidation>
    <dataValidation type="list" imeMode="disabled" allowBlank="1" showInputMessage="1" showErrorMessage="1" sqref="L19:L20">
      <formula1>$L$24:$L$38</formula1>
    </dataValidation>
    <dataValidation type="list" allowBlank="1" showInputMessage="1" showErrorMessage="1" sqref="M19:M20">
      <formula1>$M$24:$M$27</formula1>
    </dataValidation>
    <dataValidation type="list" allowBlank="1" showInputMessage="1" showErrorMessage="1" sqref="D9:G9">
      <formula1>$D$24:$D$25</formula1>
    </dataValidation>
  </dataValidations>
  <printOptions horizontalCentered="1"/>
  <pageMargins left="0.51181102362204722" right="0.51181102362204722" top="0.55118110236220474" bottom="0.55118110236220474" header="0.31496062992125984" footer="0.31496062992125984"/>
  <pageSetup paperSize="8" scale="48" fitToHeight="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21"/>
  <sheetViews>
    <sheetView tabSelected="1" view="pageBreakPreview" zoomScale="85" zoomScaleNormal="100" zoomScaleSheetLayoutView="85" workbookViewId="0">
      <selection activeCell="B22" sqref="B22"/>
    </sheetView>
  </sheetViews>
  <sheetFormatPr defaultRowHeight="18"/>
  <cols>
    <col min="1" max="1" width="5" bestFit="1" customWidth="1"/>
    <col min="2" max="2" width="56.796875" customWidth="1"/>
    <col min="3" max="3" width="86.3984375" customWidth="1"/>
  </cols>
  <sheetData>
    <row r="2" spans="1:3" ht="19.2">
      <c r="A2" s="599" t="s">
        <v>100</v>
      </c>
      <c r="B2" s="599"/>
      <c r="C2" s="599"/>
    </row>
    <row r="3" spans="1:3">
      <c r="C3" s="633" t="s">
        <v>409</v>
      </c>
    </row>
    <row r="4" spans="1:3">
      <c r="A4" s="182" t="s">
        <v>101</v>
      </c>
      <c r="B4" s="182" t="s">
        <v>102</v>
      </c>
      <c r="C4" s="182" t="s">
        <v>103</v>
      </c>
    </row>
    <row r="5" spans="1:3" ht="32.4" customHeight="1">
      <c r="A5" s="183">
        <v>1</v>
      </c>
      <c r="B5" s="184" t="s">
        <v>104</v>
      </c>
      <c r="C5" s="185" t="s">
        <v>410</v>
      </c>
    </row>
    <row r="6" spans="1:3" ht="32.4" customHeight="1">
      <c r="A6" s="183">
        <v>2</v>
      </c>
      <c r="B6" s="184" t="s">
        <v>105</v>
      </c>
      <c r="C6" s="185" t="s">
        <v>106</v>
      </c>
    </row>
    <row r="7" spans="1:3" ht="32.4" customHeight="1">
      <c r="A7" s="183">
        <v>3</v>
      </c>
      <c r="B7" s="184" t="s">
        <v>107</v>
      </c>
      <c r="C7" s="185" t="s">
        <v>108</v>
      </c>
    </row>
    <row r="8" spans="1:3" ht="32.4" customHeight="1">
      <c r="A8" s="183">
        <v>4</v>
      </c>
      <c r="B8" s="184" t="s">
        <v>109</v>
      </c>
      <c r="C8" s="185" t="s">
        <v>110</v>
      </c>
    </row>
    <row r="9" spans="1:3" ht="32.4" customHeight="1">
      <c r="A9" s="183">
        <v>5</v>
      </c>
      <c r="B9" s="184" t="s">
        <v>111</v>
      </c>
      <c r="C9" s="184" t="s">
        <v>112</v>
      </c>
    </row>
    <row r="10" spans="1:3" ht="32.4" customHeight="1">
      <c r="A10" s="183">
        <v>6</v>
      </c>
      <c r="B10" s="184" t="s">
        <v>113</v>
      </c>
      <c r="C10" s="184" t="s">
        <v>114</v>
      </c>
    </row>
    <row r="11" spans="1:3" ht="32.4" customHeight="1">
      <c r="A11" s="183">
        <v>7</v>
      </c>
      <c r="B11" s="184" t="s">
        <v>115</v>
      </c>
      <c r="C11" s="185" t="s">
        <v>116</v>
      </c>
    </row>
    <row r="12" spans="1:3" ht="32.4" customHeight="1">
      <c r="A12" s="183">
        <v>8</v>
      </c>
      <c r="B12" s="184" t="s">
        <v>117</v>
      </c>
      <c r="C12" s="185" t="s">
        <v>118</v>
      </c>
    </row>
    <row r="13" spans="1:3" ht="32.4" customHeight="1">
      <c r="A13" s="183">
        <v>9</v>
      </c>
      <c r="B13" s="184" t="s">
        <v>119</v>
      </c>
      <c r="C13" s="185" t="s">
        <v>120</v>
      </c>
    </row>
    <row r="14" spans="1:3" ht="32.4" customHeight="1">
      <c r="A14" s="183">
        <v>10</v>
      </c>
      <c r="B14" s="184" t="s">
        <v>121</v>
      </c>
      <c r="C14" s="185" t="s">
        <v>122</v>
      </c>
    </row>
    <row r="15" spans="1:3" ht="28.8">
      <c r="A15" s="183">
        <v>11</v>
      </c>
      <c r="B15" s="185" t="s">
        <v>411</v>
      </c>
      <c r="C15" s="185" t="s">
        <v>412</v>
      </c>
    </row>
    <row r="16" spans="1:3" ht="28.8">
      <c r="A16" s="183">
        <v>12</v>
      </c>
      <c r="B16" s="185" t="s">
        <v>413</v>
      </c>
      <c r="C16" s="634" t="s">
        <v>414</v>
      </c>
    </row>
    <row r="17" spans="1:3" ht="69.599999999999994" customHeight="1">
      <c r="A17" s="183">
        <v>13</v>
      </c>
      <c r="B17" s="185" t="s">
        <v>415</v>
      </c>
      <c r="C17" s="634" t="s">
        <v>416</v>
      </c>
    </row>
    <row r="18" spans="1:3" ht="28.8">
      <c r="A18" s="183">
        <v>14</v>
      </c>
      <c r="B18" s="185" t="s">
        <v>417</v>
      </c>
      <c r="C18" s="634" t="s">
        <v>418</v>
      </c>
    </row>
    <row r="19" spans="1:3" ht="50.4" customHeight="1">
      <c r="A19" s="183">
        <v>15</v>
      </c>
      <c r="B19" s="634" t="s">
        <v>419</v>
      </c>
      <c r="C19" s="634" t="s">
        <v>420</v>
      </c>
    </row>
    <row r="20" spans="1:3" ht="43.2">
      <c r="A20" s="183">
        <v>16</v>
      </c>
      <c r="B20" s="634" t="s">
        <v>421</v>
      </c>
      <c r="C20" s="634" t="s">
        <v>422</v>
      </c>
    </row>
    <row r="21" spans="1:3" ht="100.8">
      <c r="A21" s="183">
        <v>17</v>
      </c>
      <c r="B21" s="634" t="s">
        <v>423</v>
      </c>
      <c r="C21" s="634" t="s">
        <v>424</v>
      </c>
    </row>
  </sheetData>
  <mergeCells count="1">
    <mergeCell ref="A2:C2"/>
  </mergeCells>
  <phoneticPr fontId="2"/>
  <pageMargins left="0.7" right="0.7" top="0.75" bottom="0.75" header="0.3" footer="0.3"/>
  <pageSetup paperSize="9" scale="8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BF119"/>
  <sheetViews>
    <sheetView topLeftCell="D1" zoomScale="70" zoomScaleNormal="70" workbookViewId="0">
      <pane ySplit="7" topLeftCell="A8" activePane="bottomLeft" state="frozen"/>
      <selection activeCell="D1" sqref="D1"/>
      <selection pane="bottomLeft" activeCell="L102" sqref="L102"/>
    </sheetView>
  </sheetViews>
  <sheetFormatPr defaultColWidth="8" defaultRowHeight="18"/>
  <cols>
    <col min="1" max="3" width="2.3984375" style="222" hidden="1" customWidth="1"/>
    <col min="4" max="4" width="5.09765625" style="218" customWidth="1"/>
    <col min="5" max="5" width="8.09765625" style="218" bestFit="1" customWidth="1"/>
    <col min="6" max="6" width="9.3984375" style="218" customWidth="1"/>
    <col min="7" max="7" width="6" style="218" customWidth="1"/>
    <col min="8" max="8" width="36.69921875" style="219" bestFit="1" customWidth="1"/>
    <col min="9" max="16" width="5.09765625" style="219" customWidth="1"/>
    <col min="17" max="17" width="6.8984375" style="219" customWidth="1"/>
    <col min="18" max="21" width="5.09765625" style="219" customWidth="1"/>
    <col min="22" max="22" width="6.59765625" style="219" customWidth="1"/>
    <col min="23" max="29" width="5.09765625" style="219" customWidth="1"/>
    <col min="30" max="30" width="6.59765625" style="219" customWidth="1"/>
    <col min="31" max="36" width="5.09765625" style="219" customWidth="1"/>
    <col min="37" max="37" width="45.59765625" style="220" customWidth="1"/>
    <col min="38" max="53" width="5.09765625" style="219" customWidth="1"/>
    <col min="54" max="54" width="36.59765625" style="219" customWidth="1"/>
    <col min="55" max="56" width="6.3984375" style="219" customWidth="1"/>
    <col min="57" max="57" width="5.3984375" style="219" customWidth="1"/>
    <col min="58" max="58" width="5.5" style="219" customWidth="1"/>
    <col min="59" max="16384" width="8" style="219"/>
  </cols>
  <sheetData>
    <row r="1" spans="1:58" ht="13.2" customHeight="1">
      <c r="A1" s="217"/>
      <c r="B1" s="217"/>
      <c r="C1" s="217"/>
      <c r="AE1" s="606" t="s">
        <v>160</v>
      </c>
      <c r="AF1" s="607"/>
      <c r="AG1" s="607"/>
      <c r="AH1" s="607"/>
      <c r="AI1" s="607"/>
      <c r="AJ1" s="607"/>
      <c r="AL1" s="609" t="s">
        <v>160</v>
      </c>
      <c r="AM1" s="609"/>
      <c r="AN1" s="609"/>
      <c r="AO1" s="609"/>
      <c r="AP1" s="609"/>
      <c r="AQ1" s="609"/>
      <c r="AR1" s="609"/>
      <c r="AS1" s="609"/>
      <c r="AT1" s="609"/>
      <c r="AU1" s="609"/>
      <c r="AV1" s="609"/>
      <c r="AW1" s="609"/>
      <c r="AX1" s="609"/>
      <c r="AY1" s="609"/>
      <c r="AZ1" s="609"/>
      <c r="BA1" s="609"/>
      <c r="BB1" s="221"/>
    </row>
    <row r="2" spans="1:58" ht="26.4">
      <c r="D2" s="223" t="s">
        <v>161</v>
      </c>
      <c r="AE2" s="607"/>
      <c r="AF2" s="607"/>
      <c r="AG2" s="607"/>
      <c r="AH2" s="607"/>
      <c r="AI2" s="607"/>
      <c r="AJ2" s="607"/>
      <c r="AL2" s="609"/>
      <c r="AM2" s="609"/>
      <c r="AN2" s="609"/>
      <c r="AO2" s="609"/>
      <c r="AP2" s="609"/>
      <c r="AQ2" s="609"/>
      <c r="AR2" s="609"/>
      <c r="AS2" s="609"/>
      <c r="AT2" s="609"/>
      <c r="AU2" s="609"/>
      <c r="AV2" s="609"/>
      <c r="AW2" s="609"/>
      <c r="AX2" s="609"/>
      <c r="AY2" s="609"/>
      <c r="AZ2" s="609"/>
      <c r="BA2" s="609"/>
    </row>
    <row r="3" spans="1:58" ht="26.4">
      <c r="D3" s="224" t="s">
        <v>162</v>
      </c>
      <c r="AE3" s="607"/>
      <c r="AF3" s="607"/>
      <c r="AG3" s="607"/>
      <c r="AH3" s="607"/>
      <c r="AI3" s="607"/>
      <c r="AJ3" s="607"/>
      <c r="AL3" s="609"/>
      <c r="AM3" s="609"/>
      <c r="AN3" s="609"/>
      <c r="AO3" s="609"/>
      <c r="AP3" s="609"/>
      <c r="AQ3" s="609"/>
      <c r="AR3" s="609"/>
      <c r="AS3" s="609"/>
      <c r="AT3" s="609"/>
      <c r="AU3" s="609"/>
      <c r="AV3" s="609"/>
      <c r="AW3" s="609"/>
      <c r="AX3" s="609"/>
      <c r="AY3" s="609"/>
      <c r="AZ3" s="609"/>
      <c r="BA3" s="609"/>
      <c r="BB3" s="225"/>
    </row>
    <row r="4" spans="1:58" ht="13.95" customHeight="1" thickBot="1">
      <c r="AE4" s="608"/>
      <c r="AF4" s="608"/>
      <c r="AG4" s="608"/>
      <c r="AH4" s="608"/>
      <c r="AI4" s="608"/>
      <c r="AJ4" s="608"/>
      <c r="AL4" s="610"/>
      <c r="AM4" s="610"/>
      <c r="AN4" s="610"/>
      <c r="AO4" s="610"/>
      <c r="AP4" s="610"/>
      <c r="AQ4" s="610"/>
      <c r="AR4" s="610"/>
      <c r="AS4" s="610"/>
      <c r="AT4" s="610"/>
      <c r="AU4" s="610"/>
      <c r="AV4" s="610"/>
      <c r="AW4" s="610"/>
      <c r="AX4" s="610"/>
      <c r="AY4" s="610"/>
      <c r="AZ4" s="610"/>
      <c r="BA4" s="610"/>
    </row>
    <row r="5" spans="1:58" ht="14.25" customHeight="1" thickBot="1">
      <c r="D5" s="619" t="s">
        <v>163</v>
      </c>
      <c r="E5" s="622" t="s">
        <v>164</v>
      </c>
      <c r="F5" s="622" t="s">
        <v>165</v>
      </c>
      <c r="G5" s="627" t="s">
        <v>166</v>
      </c>
      <c r="H5" s="630" t="s">
        <v>167</v>
      </c>
      <c r="I5" s="226" t="s">
        <v>168</v>
      </c>
      <c r="J5" s="227"/>
      <c r="K5" s="227"/>
      <c r="L5" s="227"/>
      <c r="M5" s="228"/>
      <c r="N5" s="229"/>
      <c r="O5" s="230" t="s">
        <v>169</v>
      </c>
      <c r="P5" s="231"/>
      <c r="Q5" s="231"/>
      <c r="R5" s="231"/>
      <c r="S5" s="231"/>
      <c r="T5" s="231"/>
      <c r="U5" s="231"/>
      <c r="V5" s="231"/>
      <c r="W5" s="231"/>
      <c r="X5" s="231"/>
      <c r="Y5" s="231"/>
      <c r="Z5" s="231"/>
      <c r="AA5" s="231"/>
      <c r="AB5" s="231"/>
      <c r="AC5" s="231"/>
      <c r="AD5" s="231"/>
      <c r="AE5" s="231"/>
      <c r="AF5" s="231"/>
      <c r="AG5" s="231"/>
      <c r="AH5" s="231"/>
      <c r="AI5" s="231"/>
      <c r="AJ5" s="232"/>
      <c r="AK5" s="233"/>
      <c r="AL5" s="234"/>
      <c r="AM5" s="234"/>
      <c r="AN5" s="234"/>
      <c r="AO5" s="234"/>
      <c r="AP5" s="234"/>
      <c r="AQ5" s="234"/>
      <c r="AR5" s="234"/>
      <c r="AS5" s="234"/>
      <c r="AT5" s="234"/>
      <c r="AU5" s="234"/>
      <c r="AV5" s="234"/>
      <c r="AW5" s="234"/>
      <c r="AX5" s="234"/>
      <c r="AY5" s="234"/>
      <c r="AZ5" s="234"/>
      <c r="BA5" s="234"/>
      <c r="BB5" s="235"/>
      <c r="BC5" s="614" t="s">
        <v>170</v>
      </c>
      <c r="BD5" s="615"/>
    </row>
    <row r="6" spans="1:58">
      <c r="A6" s="222">
        <f>SUM(A8:A111)</f>
        <v>94</v>
      </c>
      <c r="D6" s="620"/>
      <c r="E6" s="623"/>
      <c r="F6" s="625"/>
      <c r="G6" s="628"/>
      <c r="H6" s="631"/>
      <c r="I6" s="236" t="s">
        <v>171</v>
      </c>
      <c r="J6" s="237"/>
      <c r="K6" s="237"/>
      <c r="L6" s="237"/>
      <c r="M6" s="237"/>
      <c r="N6" s="238"/>
      <c r="O6" s="239" t="s">
        <v>172</v>
      </c>
      <c r="P6" s="240"/>
      <c r="Q6" s="240"/>
      <c r="R6" s="240"/>
      <c r="S6" s="240"/>
      <c r="T6" s="240"/>
      <c r="U6" s="241"/>
      <c r="V6" s="242"/>
      <c r="W6" s="239" t="s">
        <v>173</v>
      </c>
      <c r="X6" s="240"/>
      <c r="Y6" s="240"/>
      <c r="Z6" s="240"/>
      <c r="AA6" s="240"/>
      <c r="AB6" s="240"/>
      <c r="AC6" s="241"/>
      <c r="AD6" s="242"/>
      <c r="AE6" s="616" t="s">
        <v>174</v>
      </c>
      <c r="AF6" s="617"/>
      <c r="AG6" s="617"/>
      <c r="AH6" s="617"/>
      <c r="AI6" s="617"/>
      <c r="AJ6" s="617"/>
      <c r="AK6" s="618"/>
      <c r="AL6" s="239" t="s">
        <v>175</v>
      </c>
      <c r="AM6" s="240"/>
      <c r="AN6" s="240"/>
      <c r="AO6" s="240"/>
      <c r="AP6" s="240"/>
      <c r="AQ6" s="240"/>
      <c r="AR6" s="240"/>
      <c r="AS6" s="240"/>
      <c r="AT6" s="240"/>
      <c r="AU6" s="240"/>
      <c r="AV6" s="240"/>
      <c r="AW6" s="240"/>
      <c r="AX6" s="240"/>
      <c r="AY6" s="240"/>
      <c r="AZ6" s="240"/>
      <c r="BA6" s="240"/>
      <c r="BB6" s="241"/>
      <c r="BC6" s="243"/>
      <c r="BD6" s="244"/>
    </row>
    <row r="7" spans="1:58" ht="217.5" customHeight="1" thickBot="1">
      <c r="A7" s="245" t="s">
        <v>176</v>
      </c>
      <c r="B7" s="245" t="s">
        <v>177</v>
      </c>
      <c r="C7" s="245" t="s">
        <v>178</v>
      </c>
      <c r="D7" s="621"/>
      <c r="E7" s="624"/>
      <c r="F7" s="626"/>
      <c r="G7" s="629"/>
      <c r="H7" s="632"/>
      <c r="I7" s="205" t="s">
        <v>145</v>
      </c>
      <c r="J7" s="206" t="s">
        <v>147</v>
      </c>
      <c r="K7" s="206" t="s">
        <v>149</v>
      </c>
      <c r="L7" s="206" t="s">
        <v>151</v>
      </c>
      <c r="M7" s="206" t="s">
        <v>152</v>
      </c>
      <c r="N7" s="246" t="s">
        <v>18</v>
      </c>
      <c r="O7" s="205" t="s">
        <v>145</v>
      </c>
      <c r="P7" s="206" t="s">
        <v>147</v>
      </c>
      <c r="Q7" s="206" t="s">
        <v>149</v>
      </c>
      <c r="R7" s="206" t="s">
        <v>151</v>
      </c>
      <c r="S7" s="206" t="s">
        <v>179</v>
      </c>
      <c r="T7" s="206" t="s">
        <v>180</v>
      </c>
      <c r="U7" s="247" t="s">
        <v>18</v>
      </c>
      <c r="V7" s="248" t="s">
        <v>181</v>
      </c>
      <c r="W7" s="205" t="s">
        <v>145</v>
      </c>
      <c r="X7" s="206" t="s">
        <v>147</v>
      </c>
      <c r="Y7" s="206" t="s">
        <v>149</v>
      </c>
      <c r="Z7" s="206" t="s">
        <v>151</v>
      </c>
      <c r="AA7" s="206" t="s">
        <v>179</v>
      </c>
      <c r="AB7" s="206" t="s">
        <v>180</v>
      </c>
      <c r="AC7" s="247" t="s">
        <v>18</v>
      </c>
      <c r="AD7" s="248" t="s">
        <v>181</v>
      </c>
      <c r="AE7" s="249" t="s">
        <v>182</v>
      </c>
      <c r="AF7" s="250" t="s">
        <v>183</v>
      </c>
      <c r="AG7" s="250" t="s">
        <v>184</v>
      </c>
      <c r="AH7" s="250" t="s">
        <v>185</v>
      </c>
      <c r="AI7" s="250" t="s">
        <v>186</v>
      </c>
      <c r="AJ7" s="250" t="s">
        <v>187</v>
      </c>
      <c r="AK7" s="251" t="s">
        <v>188</v>
      </c>
      <c r="AL7" s="252" t="s">
        <v>189</v>
      </c>
      <c r="AM7" s="253" t="s">
        <v>190</v>
      </c>
      <c r="AN7" s="253" t="s">
        <v>191</v>
      </c>
      <c r="AO7" s="253" t="s">
        <v>192</v>
      </c>
      <c r="AP7" s="253" t="s">
        <v>193</v>
      </c>
      <c r="AQ7" s="253" t="s">
        <v>194</v>
      </c>
      <c r="AR7" s="253" t="s">
        <v>195</v>
      </c>
      <c r="AS7" s="253" t="s">
        <v>196</v>
      </c>
      <c r="AT7" s="253" t="s">
        <v>197</v>
      </c>
      <c r="AU7" s="253" t="s">
        <v>198</v>
      </c>
      <c r="AV7" s="253" t="s">
        <v>199</v>
      </c>
      <c r="AW7" s="253" t="s">
        <v>200</v>
      </c>
      <c r="AX7" s="253" t="s">
        <v>201</v>
      </c>
      <c r="AY7" s="253" t="s">
        <v>202</v>
      </c>
      <c r="AZ7" s="253" t="s">
        <v>203</v>
      </c>
      <c r="BA7" s="254" t="s">
        <v>204</v>
      </c>
      <c r="BB7" s="246" t="s">
        <v>205</v>
      </c>
      <c r="BC7" s="255" t="s">
        <v>206</v>
      </c>
      <c r="BD7" s="256" t="s">
        <v>207</v>
      </c>
      <c r="BE7" s="245"/>
    </row>
    <row r="8" spans="1:58" ht="72">
      <c r="A8" s="222">
        <v>1</v>
      </c>
      <c r="D8" s="257">
        <v>1</v>
      </c>
      <c r="E8" s="257" t="s">
        <v>208</v>
      </c>
      <c r="F8" s="257" t="s">
        <v>209</v>
      </c>
      <c r="G8" s="257"/>
      <c r="H8" s="258" t="s">
        <v>210</v>
      </c>
      <c r="I8" s="259">
        <v>0</v>
      </c>
      <c r="J8" s="260">
        <v>60</v>
      </c>
      <c r="K8" s="260">
        <v>0</v>
      </c>
      <c r="L8" s="260">
        <v>148</v>
      </c>
      <c r="M8" s="260">
        <v>75</v>
      </c>
      <c r="N8" s="261">
        <v>283</v>
      </c>
      <c r="O8" s="262">
        <v>0</v>
      </c>
      <c r="P8" s="263">
        <v>60</v>
      </c>
      <c r="Q8" s="263">
        <v>0</v>
      </c>
      <c r="R8" s="263">
        <v>148</v>
      </c>
      <c r="S8" s="263">
        <v>75</v>
      </c>
      <c r="T8" s="263">
        <v>0</v>
      </c>
      <c r="U8" s="264">
        <v>283</v>
      </c>
      <c r="V8" s="265">
        <f>U8-T8</f>
        <v>283</v>
      </c>
      <c r="W8" s="262">
        <v>0</v>
      </c>
      <c r="X8" s="263">
        <v>60</v>
      </c>
      <c r="Y8" s="263">
        <v>36</v>
      </c>
      <c r="Z8" s="263">
        <v>148</v>
      </c>
      <c r="AA8" s="263">
        <v>39</v>
      </c>
      <c r="AB8" s="263">
        <v>0</v>
      </c>
      <c r="AC8" s="264">
        <v>283</v>
      </c>
      <c r="AD8" s="266">
        <f>AC8-AB8</f>
        <v>283</v>
      </c>
      <c r="AE8" s="267">
        <v>0</v>
      </c>
      <c r="AF8" s="268" t="s">
        <v>157</v>
      </c>
      <c r="AG8" s="268" t="s">
        <v>211</v>
      </c>
      <c r="AH8" s="268" t="s">
        <v>157</v>
      </c>
      <c r="AI8" s="268" t="s">
        <v>157</v>
      </c>
      <c r="AJ8" s="268">
        <v>0</v>
      </c>
      <c r="AK8" s="269" t="s">
        <v>212</v>
      </c>
      <c r="AL8" s="270">
        <v>0</v>
      </c>
      <c r="AM8" s="271" t="s">
        <v>157</v>
      </c>
      <c r="AN8" s="271">
        <v>0</v>
      </c>
      <c r="AO8" s="271" t="s">
        <v>211</v>
      </c>
      <c r="AP8" s="271">
        <v>0</v>
      </c>
      <c r="AQ8" s="271">
        <v>0</v>
      </c>
      <c r="AR8" s="271" t="s">
        <v>157</v>
      </c>
      <c r="AS8" s="271">
        <v>0</v>
      </c>
      <c r="AT8" s="271">
        <v>0</v>
      </c>
      <c r="AU8" s="271">
        <v>0</v>
      </c>
      <c r="AV8" s="271" t="s">
        <v>157</v>
      </c>
      <c r="AW8" s="271">
        <v>0</v>
      </c>
      <c r="AX8" s="271">
        <v>0</v>
      </c>
      <c r="AY8" s="271">
        <v>0</v>
      </c>
      <c r="AZ8" s="271" t="s">
        <v>157</v>
      </c>
      <c r="BA8" s="272">
        <v>0</v>
      </c>
      <c r="BB8" s="269">
        <v>0</v>
      </c>
      <c r="BC8" s="273" t="str">
        <f>IF(AND(I8=O8,J8=P8,K8=Q8,L8=R8,M8=S8,N8=V8),"〇","未")</f>
        <v>〇</v>
      </c>
      <c r="BD8" s="274" t="str">
        <f t="shared" ref="BD8:BD53" si="0">IF(AND(I8=W8,J8=X8,K8=Y8,L8=Z8,M8=AA8,N8=AD8),"〇","未")</f>
        <v>未</v>
      </c>
    </row>
    <row r="9" spans="1:58" s="290" customFormat="1" ht="90">
      <c r="A9" s="217">
        <v>1</v>
      </c>
      <c r="B9" s="217" t="s">
        <v>213</v>
      </c>
      <c r="C9" s="217" t="s">
        <v>213</v>
      </c>
      <c r="D9" s="257">
        <v>2</v>
      </c>
      <c r="E9" s="257" t="s">
        <v>208</v>
      </c>
      <c r="F9" s="257" t="s">
        <v>209</v>
      </c>
      <c r="G9" s="257"/>
      <c r="H9" s="258" t="s">
        <v>214</v>
      </c>
      <c r="I9" s="275">
        <v>0</v>
      </c>
      <c r="J9" s="276">
        <v>112</v>
      </c>
      <c r="K9" s="277">
        <v>108</v>
      </c>
      <c r="L9" s="277">
        <v>110</v>
      </c>
      <c r="M9" s="277">
        <v>53</v>
      </c>
      <c r="N9" s="278">
        <v>383</v>
      </c>
      <c r="O9" s="279">
        <v>0</v>
      </c>
      <c r="P9" s="280">
        <v>112</v>
      </c>
      <c r="Q9" s="281">
        <v>108</v>
      </c>
      <c r="R9" s="281">
        <v>110</v>
      </c>
      <c r="S9" s="281">
        <v>53</v>
      </c>
      <c r="T9" s="281">
        <v>0</v>
      </c>
      <c r="U9" s="282">
        <v>383</v>
      </c>
      <c r="V9" s="283">
        <v>383</v>
      </c>
      <c r="W9" s="279">
        <v>0</v>
      </c>
      <c r="X9" s="280">
        <v>112</v>
      </c>
      <c r="Y9" s="281">
        <v>108</v>
      </c>
      <c r="Z9" s="281">
        <v>110</v>
      </c>
      <c r="AA9" s="281">
        <v>53</v>
      </c>
      <c r="AB9" s="281">
        <v>0</v>
      </c>
      <c r="AC9" s="282">
        <v>383</v>
      </c>
      <c r="AD9" s="283">
        <f>AC9-AB9</f>
        <v>383</v>
      </c>
      <c r="AE9" s="284">
        <v>0</v>
      </c>
      <c r="AF9" s="285" t="s">
        <v>157</v>
      </c>
      <c r="AG9" s="285" t="s">
        <v>157</v>
      </c>
      <c r="AH9" s="285" t="s">
        <v>157</v>
      </c>
      <c r="AI9" s="285">
        <v>0</v>
      </c>
      <c r="AJ9" s="285">
        <v>0</v>
      </c>
      <c r="AK9" s="286" t="s">
        <v>215</v>
      </c>
      <c r="AL9" s="287">
        <v>0</v>
      </c>
      <c r="AM9" s="288">
        <v>0</v>
      </c>
      <c r="AN9" s="288" t="s">
        <v>157</v>
      </c>
      <c r="AO9" s="288" t="s">
        <v>211</v>
      </c>
      <c r="AP9" s="288">
        <v>0</v>
      </c>
      <c r="AQ9" s="288" t="s">
        <v>157</v>
      </c>
      <c r="AR9" s="288">
        <v>0</v>
      </c>
      <c r="AS9" s="288">
        <v>0</v>
      </c>
      <c r="AT9" s="288">
        <v>0</v>
      </c>
      <c r="AU9" s="288">
        <v>0</v>
      </c>
      <c r="AV9" s="288">
        <v>0</v>
      </c>
      <c r="AW9" s="288">
        <v>0</v>
      </c>
      <c r="AX9" s="288">
        <v>0</v>
      </c>
      <c r="AY9" s="288">
        <v>0</v>
      </c>
      <c r="AZ9" s="288">
        <v>0</v>
      </c>
      <c r="BA9" s="289">
        <v>0</v>
      </c>
      <c r="BB9" s="286">
        <v>0</v>
      </c>
      <c r="BC9" s="273" t="str">
        <f t="shared" ref="BC9:BC72" si="1">IF(AND(I9=O9,J9=P9,K9=Q9,L9=R9,M9=S9,N9=V9),"〇","未")</f>
        <v>〇</v>
      </c>
      <c r="BD9" s="274" t="str">
        <f t="shared" si="0"/>
        <v>〇</v>
      </c>
      <c r="BF9" s="219"/>
    </row>
    <row r="10" spans="1:58" s="290" customFormat="1" ht="38.25" customHeight="1">
      <c r="A10" s="217">
        <v>1</v>
      </c>
      <c r="B10" s="217" t="s">
        <v>213</v>
      </c>
      <c r="C10" s="217"/>
      <c r="D10" s="257">
        <v>3</v>
      </c>
      <c r="E10" s="257" t="s">
        <v>208</v>
      </c>
      <c r="F10" s="257" t="s">
        <v>209</v>
      </c>
      <c r="G10" s="257"/>
      <c r="H10" s="258" t="s">
        <v>216</v>
      </c>
      <c r="I10" s="291">
        <v>335</v>
      </c>
      <c r="J10" s="292">
        <v>266</v>
      </c>
      <c r="K10" s="292">
        <v>0</v>
      </c>
      <c r="L10" s="292">
        <v>0</v>
      </c>
      <c r="M10" s="292">
        <v>0</v>
      </c>
      <c r="N10" s="293">
        <v>601</v>
      </c>
      <c r="O10" s="294">
        <v>518</v>
      </c>
      <c r="P10" s="280">
        <v>83</v>
      </c>
      <c r="Q10" s="295">
        <v>0</v>
      </c>
      <c r="R10" s="295">
        <v>0</v>
      </c>
      <c r="S10" s="295">
        <v>0</v>
      </c>
      <c r="T10" s="295">
        <v>0</v>
      </c>
      <c r="U10" s="296">
        <v>601</v>
      </c>
      <c r="V10" s="297">
        <f t="shared" ref="V10:V64" si="2">U10-T10</f>
        <v>601</v>
      </c>
      <c r="W10" s="294">
        <v>518</v>
      </c>
      <c r="X10" s="280">
        <v>83</v>
      </c>
      <c r="Y10" s="295">
        <v>0</v>
      </c>
      <c r="Z10" s="295">
        <v>0</v>
      </c>
      <c r="AA10" s="295">
        <v>0</v>
      </c>
      <c r="AB10" s="295">
        <v>0</v>
      </c>
      <c r="AC10" s="296">
        <v>601</v>
      </c>
      <c r="AD10" s="297">
        <f t="shared" ref="AD10:AD55" si="3">AC10-AB10</f>
        <v>601</v>
      </c>
      <c r="AE10" s="284" t="s">
        <v>157</v>
      </c>
      <c r="AF10" s="285">
        <v>0</v>
      </c>
      <c r="AG10" s="285">
        <v>0</v>
      </c>
      <c r="AH10" s="285">
        <v>0</v>
      </c>
      <c r="AI10" s="285">
        <v>0</v>
      </c>
      <c r="AJ10" s="285">
        <v>0</v>
      </c>
      <c r="AK10" s="286">
        <v>0</v>
      </c>
      <c r="AL10" s="287" t="s">
        <v>211</v>
      </c>
      <c r="AM10" s="288" t="s">
        <v>157</v>
      </c>
      <c r="AN10" s="288" t="s">
        <v>157</v>
      </c>
      <c r="AO10" s="288" t="s">
        <v>157</v>
      </c>
      <c r="AP10" s="288" t="s">
        <v>157</v>
      </c>
      <c r="AQ10" s="288" t="s">
        <v>157</v>
      </c>
      <c r="AR10" s="288" t="s">
        <v>157</v>
      </c>
      <c r="AS10" s="288" t="s">
        <v>157</v>
      </c>
      <c r="AT10" s="288" t="s">
        <v>157</v>
      </c>
      <c r="AU10" s="288" t="s">
        <v>157</v>
      </c>
      <c r="AV10" s="288" t="s">
        <v>157</v>
      </c>
      <c r="AW10" s="288" t="s">
        <v>157</v>
      </c>
      <c r="AX10" s="288">
        <v>0</v>
      </c>
      <c r="AY10" s="288">
        <v>0</v>
      </c>
      <c r="AZ10" s="288">
        <v>0</v>
      </c>
      <c r="BA10" s="289">
        <v>0</v>
      </c>
      <c r="BB10" s="286">
        <v>0</v>
      </c>
      <c r="BC10" s="273" t="str">
        <f t="shared" si="1"/>
        <v>未</v>
      </c>
      <c r="BD10" s="274" t="str">
        <f t="shared" si="0"/>
        <v>未</v>
      </c>
      <c r="BF10" s="219"/>
    </row>
    <row r="11" spans="1:58" ht="38.25" customHeight="1">
      <c r="A11" s="222">
        <v>1</v>
      </c>
      <c r="D11" s="257">
        <v>4</v>
      </c>
      <c r="E11" s="257" t="s">
        <v>208</v>
      </c>
      <c r="F11" s="257" t="s">
        <v>209</v>
      </c>
      <c r="G11" s="257"/>
      <c r="H11" s="258" t="s">
        <v>217</v>
      </c>
      <c r="I11" s="275">
        <v>0</v>
      </c>
      <c r="J11" s="277">
        <v>160</v>
      </c>
      <c r="K11" s="277">
        <v>92</v>
      </c>
      <c r="L11" s="277">
        <v>0</v>
      </c>
      <c r="M11" s="277">
        <v>0</v>
      </c>
      <c r="N11" s="298">
        <v>252</v>
      </c>
      <c r="O11" s="279">
        <v>0</v>
      </c>
      <c r="P11" s="281">
        <v>160</v>
      </c>
      <c r="Q11" s="281">
        <v>92</v>
      </c>
      <c r="R11" s="281">
        <v>0</v>
      </c>
      <c r="S11" s="281">
        <v>0</v>
      </c>
      <c r="T11" s="281">
        <v>0</v>
      </c>
      <c r="U11" s="299">
        <v>252</v>
      </c>
      <c r="V11" s="300">
        <f t="shared" si="2"/>
        <v>252</v>
      </c>
      <c r="W11" s="279">
        <v>0</v>
      </c>
      <c r="X11" s="281">
        <v>160</v>
      </c>
      <c r="Y11" s="281">
        <v>92</v>
      </c>
      <c r="Z11" s="281">
        <v>0</v>
      </c>
      <c r="AA11" s="281">
        <v>0</v>
      </c>
      <c r="AB11" s="281">
        <v>0</v>
      </c>
      <c r="AC11" s="299">
        <v>252</v>
      </c>
      <c r="AD11" s="300">
        <f t="shared" si="3"/>
        <v>252</v>
      </c>
      <c r="AE11" s="301">
        <v>0</v>
      </c>
      <c r="AF11" s="302" t="s">
        <v>211</v>
      </c>
      <c r="AG11" s="302" t="s">
        <v>157</v>
      </c>
      <c r="AH11" s="302">
        <v>0</v>
      </c>
      <c r="AI11" s="302" t="s">
        <v>157</v>
      </c>
      <c r="AJ11" s="302">
        <v>0</v>
      </c>
      <c r="AK11" s="303" t="s">
        <v>218</v>
      </c>
      <c r="AL11" s="304" t="s">
        <v>157</v>
      </c>
      <c r="AM11" s="305" t="s">
        <v>157</v>
      </c>
      <c r="AN11" s="305">
        <v>0</v>
      </c>
      <c r="AO11" s="305" t="s">
        <v>157</v>
      </c>
      <c r="AP11" s="305">
        <v>0</v>
      </c>
      <c r="AQ11" s="305" t="s">
        <v>157</v>
      </c>
      <c r="AR11" s="305" t="s">
        <v>157</v>
      </c>
      <c r="AS11" s="305">
        <v>0</v>
      </c>
      <c r="AT11" s="305">
        <v>0</v>
      </c>
      <c r="AU11" s="305">
        <v>0</v>
      </c>
      <c r="AV11" s="305" t="s">
        <v>157</v>
      </c>
      <c r="AW11" s="305">
        <v>0</v>
      </c>
      <c r="AX11" s="305">
        <v>0</v>
      </c>
      <c r="AY11" s="305">
        <v>0</v>
      </c>
      <c r="AZ11" s="305">
        <v>0</v>
      </c>
      <c r="BA11" s="306" t="s">
        <v>211</v>
      </c>
      <c r="BB11" s="303" t="s">
        <v>219</v>
      </c>
      <c r="BC11" s="273" t="str">
        <f t="shared" si="1"/>
        <v>〇</v>
      </c>
      <c r="BD11" s="274" t="str">
        <f t="shared" si="0"/>
        <v>〇</v>
      </c>
    </row>
    <row r="12" spans="1:58" ht="38.25" customHeight="1">
      <c r="A12" s="222">
        <v>1</v>
      </c>
      <c r="B12" s="222" t="s">
        <v>213</v>
      </c>
      <c r="D12" s="257">
        <v>5</v>
      </c>
      <c r="E12" s="257" t="s">
        <v>208</v>
      </c>
      <c r="F12" s="257" t="s">
        <v>209</v>
      </c>
      <c r="G12" s="257"/>
      <c r="H12" s="258" t="s">
        <v>220</v>
      </c>
      <c r="I12" s="291">
        <v>0</v>
      </c>
      <c r="J12" s="292">
        <v>0</v>
      </c>
      <c r="K12" s="292">
        <v>26</v>
      </c>
      <c r="L12" s="292">
        <v>0</v>
      </c>
      <c r="M12" s="292">
        <v>0</v>
      </c>
      <c r="N12" s="293">
        <v>26</v>
      </c>
      <c r="O12" s="307">
        <v>0</v>
      </c>
      <c r="P12" s="295">
        <v>0</v>
      </c>
      <c r="Q12" s="295">
        <v>26</v>
      </c>
      <c r="R12" s="295">
        <v>0</v>
      </c>
      <c r="S12" s="295">
        <v>0</v>
      </c>
      <c r="T12" s="295">
        <v>0</v>
      </c>
      <c r="U12" s="296">
        <v>26</v>
      </c>
      <c r="V12" s="297">
        <f t="shared" si="2"/>
        <v>26</v>
      </c>
      <c r="W12" s="307">
        <v>0</v>
      </c>
      <c r="X12" s="295">
        <v>0</v>
      </c>
      <c r="Y12" s="295">
        <v>26</v>
      </c>
      <c r="Z12" s="295">
        <v>0</v>
      </c>
      <c r="AA12" s="295">
        <v>0</v>
      </c>
      <c r="AB12" s="295">
        <v>0</v>
      </c>
      <c r="AC12" s="296">
        <v>26</v>
      </c>
      <c r="AD12" s="297">
        <f t="shared" si="3"/>
        <v>26</v>
      </c>
      <c r="AE12" s="284">
        <v>0</v>
      </c>
      <c r="AF12" s="285">
        <v>0</v>
      </c>
      <c r="AG12" s="285">
        <v>0</v>
      </c>
      <c r="AH12" s="285">
        <v>0</v>
      </c>
      <c r="AI12" s="285" t="s">
        <v>157</v>
      </c>
      <c r="AJ12" s="285">
        <v>0</v>
      </c>
      <c r="AK12" s="286" t="s">
        <v>221</v>
      </c>
      <c r="AL12" s="287">
        <v>0</v>
      </c>
      <c r="AM12" s="288">
        <v>0</v>
      </c>
      <c r="AN12" s="288">
        <v>0</v>
      </c>
      <c r="AO12" s="288">
        <v>0</v>
      </c>
      <c r="AP12" s="288">
        <v>0</v>
      </c>
      <c r="AQ12" s="288">
        <v>0</v>
      </c>
      <c r="AR12" s="288">
        <v>0</v>
      </c>
      <c r="AS12" s="288">
        <v>0</v>
      </c>
      <c r="AT12" s="288">
        <v>0</v>
      </c>
      <c r="AU12" s="288">
        <v>0</v>
      </c>
      <c r="AV12" s="288">
        <v>0</v>
      </c>
      <c r="AW12" s="288">
        <v>0</v>
      </c>
      <c r="AX12" s="288">
        <v>0</v>
      </c>
      <c r="AY12" s="288">
        <v>0</v>
      </c>
      <c r="AZ12" s="288">
        <v>0</v>
      </c>
      <c r="BA12" s="289" t="s">
        <v>157</v>
      </c>
      <c r="BB12" s="308" t="s">
        <v>222</v>
      </c>
      <c r="BC12" s="273" t="str">
        <f t="shared" si="1"/>
        <v>〇</v>
      </c>
      <c r="BD12" s="274" t="str">
        <f t="shared" si="0"/>
        <v>〇</v>
      </c>
    </row>
    <row r="13" spans="1:58" ht="38.25" customHeight="1">
      <c r="A13" s="222">
        <v>1</v>
      </c>
      <c r="D13" s="257">
        <v>6</v>
      </c>
      <c r="E13" s="257" t="s">
        <v>208</v>
      </c>
      <c r="F13" s="257" t="s">
        <v>209</v>
      </c>
      <c r="G13" s="257"/>
      <c r="H13" s="258" t="s">
        <v>223</v>
      </c>
      <c r="I13" s="275">
        <v>0</v>
      </c>
      <c r="J13" s="277">
        <v>46</v>
      </c>
      <c r="K13" s="277">
        <v>0</v>
      </c>
      <c r="L13" s="277">
        <v>99</v>
      </c>
      <c r="M13" s="277">
        <v>0</v>
      </c>
      <c r="N13" s="298">
        <v>145</v>
      </c>
      <c r="O13" s="279">
        <v>0</v>
      </c>
      <c r="P13" s="281">
        <v>46</v>
      </c>
      <c r="Q13" s="281">
        <v>0</v>
      </c>
      <c r="R13" s="281">
        <v>99</v>
      </c>
      <c r="S13" s="281">
        <v>0</v>
      </c>
      <c r="T13" s="281">
        <v>0</v>
      </c>
      <c r="U13" s="299">
        <v>145</v>
      </c>
      <c r="V13" s="300">
        <f t="shared" si="2"/>
        <v>145</v>
      </c>
      <c r="W13" s="279">
        <v>0</v>
      </c>
      <c r="X13" s="281">
        <v>46</v>
      </c>
      <c r="Y13" s="281">
        <v>0</v>
      </c>
      <c r="Z13" s="281">
        <v>99</v>
      </c>
      <c r="AA13" s="281">
        <v>0</v>
      </c>
      <c r="AB13" s="281">
        <v>0</v>
      </c>
      <c r="AC13" s="299">
        <v>145</v>
      </c>
      <c r="AD13" s="300">
        <f t="shared" si="3"/>
        <v>145</v>
      </c>
      <c r="AE13" s="301">
        <v>0</v>
      </c>
      <c r="AF13" s="302" t="s">
        <v>157</v>
      </c>
      <c r="AG13" s="302" t="s">
        <v>157</v>
      </c>
      <c r="AH13" s="302" t="s">
        <v>211</v>
      </c>
      <c r="AI13" s="302">
        <v>0</v>
      </c>
      <c r="AJ13" s="302" t="s">
        <v>157</v>
      </c>
      <c r="AK13" s="303">
        <v>0</v>
      </c>
      <c r="AL13" s="304">
        <v>0</v>
      </c>
      <c r="AM13" s="305" t="s">
        <v>157</v>
      </c>
      <c r="AN13" s="305">
        <v>0</v>
      </c>
      <c r="AO13" s="305" t="s">
        <v>157</v>
      </c>
      <c r="AP13" s="305">
        <v>0</v>
      </c>
      <c r="AQ13" s="305" t="s">
        <v>157</v>
      </c>
      <c r="AR13" s="305" t="s">
        <v>157</v>
      </c>
      <c r="AS13" s="305">
        <v>0</v>
      </c>
      <c r="AT13" s="305">
        <v>0</v>
      </c>
      <c r="AU13" s="305">
        <v>0</v>
      </c>
      <c r="AV13" s="305">
        <v>0</v>
      </c>
      <c r="AW13" s="305">
        <v>0</v>
      </c>
      <c r="AX13" s="305">
        <v>0</v>
      </c>
      <c r="AY13" s="305">
        <v>0</v>
      </c>
      <c r="AZ13" s="305" t="s">
        <v>157</v>
      </c>
      <c r="BA13" s="306">
        <v>0</v>
      </c>
      <c r="BB13" s="303">
        <v>0</v>
      </c>
      <c r="BC13" s="273" t="str">
        <f t="shared" si="1"/>
        <v>〇</v>
      </c>
      <c r="BD13" s="274" t="str">
        <f t="shared" si="0"/>
        <v>〇</v>
      </c>
    </row>
    <row r="14" spans="1:58" ht="38.25" customHeight="1">
      <c r="A14" s="222">
        <v>1</v>
      </c>
      <c r="B14" s="222" t="s">
        <v>213</v>
      </c>
      <c r="D14" s="257">
        <v>7</v>
      </c>
      <c r="E14" s="257" t="s">
        <v>208</v>
      </c>
      <c r="F14" s="257" t="s">
        <v>209</v>
      </c>
      <c r="G14" s="257"/>
      <c r="H14" s="258" t="s">
        <v>224</v>
      </c>
      <c r="I14" s="291">
        <v>15</v>
      </c>
      <c r="J14" s="292">
        <v>513</v>
      </c>
      <c r="K14" s="292">
        <v>0</v>
      </c>
      <c r="L14" s="292">
        <v>0</v>
      </c>
      <c r="M14" s="292">
        <v>0</v>
      </c>
      <c r="N14" s="293">
        <v>528</v>
      </c>
      <c r="O14" s="307">
        <v>15</v>
      </c>
      <c r="P14" s="295">
        <v>513</v>
      </c>
      <c r="Q14" s="295">
        <v>0</v>
      </c>
      <c r="R14" s="295">
        <v>0</v>
      </c>
      <c r="S14" s="295">
        <v>0</v>
      </c>
      <c r="T14" s="295">
        <v>0</v>
      </c>
      <c r="U14" s="296">
        <v>528</v>
      </c>
      <c r="V14" s="297">
        <f t="shared" si="2"/>
        <v>528</v>
      </c>
      <c r="W14" s="307">
        <v>15</v>
      </c>
      <c r="X14" s="295">
        <v>513</v>
      </c>
      <c r="Y14" s="295">
        <v>0</v>
      </c>
      <c r="Z14" s="295">
        <v>0</v>
      </c>
      <c r="AA14" s="295">
        <v>0</v>
      </c>
      <c r="AB14" s="295">
        <v>0</v>
      </c>
      <c r="AC14" s="296">
        <v>528</v>
      </c>
      <c r="AD14" s="297">
        <f t="shared" si="3"/>
        <v>528</v>
      </c>
      <c r="AE14" s="284" t="s">
        <v>211</v>
      </c>
      <c r="AF14" s="285" t="s">
        <v>211</v>
      </c>
      <c r="AG14" s="285">
        <v>0</v>
      </c>
      <c r="AH14" s="285">
        <v>0</v>
      </c>
      <c r="AI14" s="285">
        <v>0</v>
      </c>
      <c r="AJ14" s="285">
        <v>0</v>
      </c>
      <c r="AK14" s="286">
        <v>0</v>
      </c>
      <c r="AL14" s="287" t="s">
        <v>211</v>
      </c>
      <c r="AM14" s="288" t="s">
        <v>157</v>
      </c>
      <c r="AN14" s="288" t="s">
        <v>211</v>
      </c>
      <c r="AO14" s="288"/>
      <c r="AP14" s="288" t="s">
        <v>157</v>
      </c>
      <c r="AQ14" s="288">
        <v>0</v>
      </c>
      <c r="AR14" s="309" t="s">
        <v>225</v>
      </c>
      <c r="AS14" s="288">
        <v>0</v>
      </c>
      <c r="AT14" s="288" t="s">
        <v>211</v>
      </c>
      <c r="AU14" s="288" t="s">
        <v>157</v>
      </c>
      <c r="AV14" s="288" t="s">
        <v>211</v>
      </c>
      <c r="AW14" s="288" t="s">
        <v>157</v>
      </c>
      <c r="AX14" s="288" t="s">
        <v>157</v>
      </c>
      <c r="AY14" s="288" t="s">
        <v>211</v>
      </c>
      <c r="AZ14" s="288" t="s">
        <v>157</v>
      </c>
      <c r="BA14" s="289">
        <v>0</v>
      </c>
      <c r="BB14" s="286">
        <v>0</v>
      </c>
      <c r="BC14" s="273" t="str">
        <f t="shared" si="1"/>
        <v>〇</v>
      </c>
      <c r="BD14" s="274" t="str">
        <f t="shared" si="0"/>
        <v>〇</v>
      </c>
    </row>
    <row r="15" spans="1:58" ht="72">
      <c r="A15" s="222">
        <v>1</v>
      </c>
      <c r="D15" s="257">
        <v>8</v>
      </c>
      <c r="E15" s="257" t="s">
        <v>208</v>
      </c>
      <c r="F15" s="257" t="s">
        <v>209</v>
      </c>
      <c r="G15" s="257"/>
      <c r="H15" s="258" t="s">
        <v>226</v>
      </c>
      <c r="I15" s="275">
        <v>0</v>
      </c>
      <c r="J15" s="277">
        <v>30</v>
      </c>
      <c r="K15" s="277">
        <v>0</v>
      </c>
      <c r="L15" s="277">
        <v>0</v>
      </c>
      <c r="M15" s="277">
        <v>0</v>
      </c>
      <c r="N15" s="298">
        <v>30</v>
      </c>
      <c r="O15" s="279">
        <v>0</v>
      </c>
      <c r="P15" s="281">
        <v>30</v>
      </c>
      <c r="Q15" s="281">
        <v>0</v>
      </c>
      <c r="R15" s="281">
        <v>0</v>
      </c>
      <c r="S15" s="281">
        <v>0</v>
      </c>
      <c r="T15" s="281">
        <v>0</v>
      </c>
      <c r="U15" s="299">
        <v>30</v>
      </c>
      <c r="V15" s="300">
        <f t="shared" si="2"/>
        <v>30</v>
      </c>
      <c r="W15" s="279">
        <v>0</v>
      </c>
      <c r="X15" s="281">
        <v>30</v>
      </c>
      <c r="Y15" s="281">
        <v>0</v>
      </c>
      <c r="Z15" s="281">
        <v>0</v>
      </c>
      <c r="AA15" s="281">
        <v>0</v>
      </c>
      <c r="AB15" s="281">
        <v>0</v>
      </c>
      <c r="AC15" s="299">
        <v>30</v>
      </c>
      <c r="AD15" s="300">
        <f t="shared" si="3"/>
        <v>30</v>
      </c>
      <c r="AE15" s="301">
        <v>0</v>
      </c>
      <c r="AF15" s="302">
        <v>0</v>
      </c>
      <c r="AG15" s="302">
        <v>0</v>
      </c>
      <c r="AH15" s="302">
        <v>0</v>
      </c>
      <c r="AI15" s="302" t="s">
        <v>157</v>
      </c>
      <c r="AJ15" s="302">
        <v>0</v>
      </c>
      <c r="AK15" s="303" t="s">
        <v>227</v>
      </c>
      <c r="AL15" s="304">
        <v>0</v>
      </c>
      <c r="AM15" s="305">
        <v>0</v>
      </c>
      <c r="AN15" s="305">
        <v>0</v>
      </c>
      <c r="AO15" s="305">
        <v>0</v>
      </c>
      <c r="AP15" s="305">
        <v>0</v>
      </c>
      <c r="AQ15" s="305">
        <v>0</v>
      </c>
      <c r="AR15" s="305">
        <v>0</v>
      </c>
      <c r="AS15" s="305">
        <v>0</v>
      </c>
      <c r="AT15" s="305">
        <v>0</v>
      </c>
      <c r="AU15" s="305" t="s">
        <v>157</v>
      </c>
      <c r="AV15" s="305">
        <v>0</v>
      </c>
      <c r="AW15" s="305">
        <v>0</v>
      </c>
      <c r="AX15" s="305">
        <v>0</v>
      </c>
      <c r="AY15" s="305">
        <v>0</v>
      </c>
      <c r="AZ15" s="305">
        <v>0</v>
      </c>
      <c r="BA15" s="306">
        <v>0</v>
      </c>
      <c r="BB15" s="303">
        <v>0</v>
      </c>
      <c r="BC15" s="273" t="str">
        <f t="shared" si="1"/>
        <v>〇</v>
      </c>
      <c r="BD15" s="274" t="str">
        <f t="shared" si="0"/>
        <v>〇</v>
      </c>
    </row>
    <row r="16" spans="1:58" ht="38.25" customHeight="1">
      <c r="A16" s="222">
        <v>1</v>
      </c>
      <c r="C16" s="222" t="s">
        <v>213</v>
      </c>
      <c r="D16" s="257">
        <v>9</v>
      </c>
      <c r="E16" s="257" t="s">
        <v>208</v>
      </c>
      <c r="F16" s="257" t="s">
        <v>228</v>
      </c>
      <c r="G16" s="257"/>
      <c r="H16" s="258" t="s">
        <v>229</v>
      </c>
      <c r="I16" s="291">
        <v>12</v>
      </c>
      <c r="J16" s="276">
        <v>347</v>
      </c>
      <c r="K16" s="292">
        <v>100</v>
      </c>
      <c r="L16" s="292">
        <v>0</v>
      </c>
      <c r="M16" s="292">
        <v>0</v>
      </c>
      <c r="N16" s="278">
        <v>459</v>
      </c>
      <c r="O16" s="307">
        <v>12</v>
      </c>
      <c r="P16" s="295">
        <v>347</v>
      </c>
      <c r="Q16" s="295">
        <v>100</v>
      </c>
      <c r="R16" s="295">
        <v>0</v>
      </c>
      <c r="S16" s="295">
        <v>0</v>
      </c>
      <c r="T16" s="295">
        <v>0</v>
      </c>
      <c r="U16" s="296">
        <v>459</v>
      </c>
      <c r="V16" s="297">
        <f t="shared" si="2"/>
        <v>459</v>
      </c>
      <c r="W16" s="307">
        <v>12</v>
      </c>
      <c r="X16" s="295">
        <v>347</v>
      </c>
      <c r="Y16" s="295">
        <v>100</v>
      </c>
      <c r="Z16" s="295">
        <v>0</v>
      </c>
      <c r="AA16" s="295">
        <v>0</v>
      </c>
      <c r="AB16" s="295">
        <v>0</v>
      </c>
      <c r="AC16" s="296">
        <v>459</v>
      </c>
      <c r="AD16" s="297">
        <f t="shared" si="3"/>
        <v>459</v>
      </c>
      <c r="AE16" s="284" t="s">
        <v>157</v>
      </c>
      <c r="AF16" s="285" t="s">
        <v>157</v>
      </c>
      <c r="AG16" s="285" t="s">
        <v>157</v>
      </c>
      <c r="AH16" s="285">
        <v>0</v>
      </c>
      <c r="AI16" s="285" t="s">
        <v>211</v>
      </c>
      <c r="AJ16" s="285">
        <v>0</v>
      </c>
      <c r="AK16" s="286" t="s">
        <v>230</v>
      </c>
      <c r="AL16" s="287" t="s">
        <v>157</v>
      </c>
      <c r="AM16" s="288">
        <v>0</v>
      </c>
      <c r="AN16" s="288" t="s">
        <v>157</v>
      </c>
      <c r="AO16" s="288" t="s">
        <v>157</v>
      </c>
      <c r="AP16" s="288" t="s">
        <v>157</v>
      </c>
      <c r="AQ16" s="288" t="s">
        <v>157</v>
      </c>
      <c r="AR16" s="288" t="s">
        <v>157</v>
      </c>
      <c r="AS16" s="288">
        <v>0</v>
      </c>
      <c r="AT16" s="288" t="s">
        <v>157</v>
      </c>
      <c r="AU16" s="288" t="s">
        <v>157</v>
      </c>
      <c r="AV16" s="288" t="s">
        <v>157</v>
      </c>
      <c r="AW16" s="288" t="s">
        <v>157</v>
      </c>
      <c r="AX16" s="288">
        <v>0</v>
      </c>
      <c r="AY16" s="288" t="s">
        <v>157</v>
      </c>
      <c r="AZ16" s="288" t="s">
        <v>157</v>
      </c>
      <c r="BA16" s="289" t="s">
        <v>211</v>
      </c>
      <c r="BB16" s="286" t="s">
        <v>231</v>
      </c>
      <c r="BC16" s="273" t="str">
        <f t="shared" si="1"/>
        <v>〇</v>
      </c>
      <c r="BD16" s="274" t="str">
        <f t="shared" si="0"/>
        <v>〇</v>
      </c>
    </row>
    <row r="17" spans="1:58" ht="61.95" customHeight="1">
      <c r="A17" s="222">
        <v>1</v>
      </c>
      <c r="B17" s="222" t="s">
        <v>213</v>
      </c>
      <c r="C17" s="222" t="s">
        <v>213</v>
      </c>
      <c r="D17" s="257">
        <v>10</v>
      </c>
      <c r="E17" s="257" t="s">
        <v>208</v>
      </c>
      <c r="F17" s="257" t="s">
        <v>209</v>
      </c>
      <c r="G17" s="257"/>
      <c r="H17" s="258" t="s">
        <v>232</v>
      </c>
      <c r="I17" s="291">
        <v>0</v>
      </c>
      <c r="J17" s="276">
        <v>40</v>
      </c>
      <c r="K17" s="276">
        <v>159</v>
      </c>
      <c r="L17" s="276">
        <v>0</v>
      </c>
      <c r="M17" s="292">
        <v>0</v>
      </c>
      <c r="N17" s="278">
        <v>199</v>
      </c>
      <c r="O17" s="307">
        <v>0</v>
      </c>
      <c r="P17" s="295">
        <v>40</v>
      </c>
      <c r="Q17" s="295">
        <v>159</v>
      </c>
      <c r="R17" s="295">
        <v>0</v>
      </c>
      <c r="S17" s="295">
        <v>0</v>
      </c>
      <c r="T17" s="295">
        <v>0</v>
      </c>
      <c r="U17" s="296">
        <v>199</v>
      </c>
      <c r="V17" s="297">
        <f t="shared" si="2"/>
        <v>199</v>
      </c>
      <c r="W17" s="307">
        <v>0</v>
      </c>
      <c r="X17" s="295">
        <v>40</v>
      </c>
      <c r="Y17" s="295">
        <v>159</v>
      </c>
      <c r="Z17" s="295">
        <v>0</v>
      </c>
      <c r="AA17" s="295">
        <v>0</v>
      </c>
      <c r="AB17" s="295">
        <v>0</v>
      </c>
      <c r="AC17" s="296">
        <v>199</v>
      </c>
      <c r="AD17" s="297">
        <f t="shared" si="3"/>
        <v>199</v>
      </c>
      <c r="AE17" s="284">
        <v>0</v>
      </c>
      <c r="AF17" s="285" t="s">
        <v>211</v>
      </c>
      <c r="AG17" s="285" t="s">
        <v>157</v>
      </c>
      <c r="AH17" s="285"/>
      <c r="AI17" s="285">
        <v>0</v>
      </c>
      <c r="AJ17" s="285" t="s">
        <v>157</v>
      </c>
      <c r="AK17" s="286" t="s">
        <v>233</v>
      </c>
      <c r="AL17" s="287">
        <v>0</v>
      </c>
      <c r="AM17" s="288" t="s">
        <v>157</v>
      </c>
      <c r="AN17" s="288">
        <v>0</v>
      </c>
      <c r="AO17" s="288" t="s">
        <v>211</v>
      </c>
      <c r="AP17" s="288">
        <v>0</v>
      </c>
      <c r="AQ17" s="288" t="s">
        <v>157</v>
      </c>
      <c r="AR17" s="288" t="s">
        <v>234</v>
      </c>
      <c r="AS17" s="288">
        <v>0</v>
      </c>
      <c r="AT17" s="288">
        <v>0</v>
      </c>
      <c r="AU17" s="288">
        <v>0</v>
      </c>
      <c r="AV17" s="288" t="s">
        <v>157</v>
      </c>
      <c r="AW17" s="288">
        <v>0</v>
      </c>
      <c r="AX17" s="288">
        <v>0</v>
      </c>
      <c r="AY17" s="288">
        <v>0</v>
      </c>
      <c r="AZ17" s="288" t="s">
        <v>234</v>
      </c>
      <c r="BA17" s="289">
        <v>0</v>
      </c>
      <c r="BB17" s="286">
        <v>0</v>
      </c>
      <c r="BC17" s="273" t="str">
        <f t="shared" si="1"/>
        <v>〇</v>
      </c>
      <c r="BD17" s="274" t="str">
        <f t="shared" si="0"/>
        <v>〇</v>
      </c>
    </row>
    <row r="18" spans="1:58" ht="38.25" customHeight="1">
      <c r="A18" s="222">
        <v>1</v>
      </c>
      <c r="D18" s="257">
        <v>11</v>
      </c>
      <c r="E18" s="257" t="s">
        <v>208</v>
      </c>
      <c r="F18" s="257" t="s">
        <v>209</v>
      </c>
      <c r="G18" s="257"/>
      <c r="H18" s="258" t="s">
        <v>235</v>
      </c>
      <c r="I18" s="291">
        <v>0</v>
      </c>
      <c r="J18" s="292">
        <v>40</v>
      </c>
      <c r="K18" s="292">
        <v>0</v>
      </c>
      <c r="L18" s="292">
        <v>0</v>
      </c>
      <c r="M18" s="292">
        <v>0</v>
      </c>
      <c r="N18" s="293">
        <v>40</v>
      </c>
      <c r="O18" s="307">
        <v>0</v>
      </c>
      <c r="P18" s="295">
        <v>0</v>
      </c>
      <c r="Q18" s="295">
        <v>20</v>
      </c>
      <c r="R18" s="295">
        <v>20</v>
      </c>
      <c r="S18" s="295">
        <v>0</v>
      </c>
      <c r="T18" s="295">
        <v>0</v>
      </c>
      <c r="U18" s="296">
        <v>40</v>
      </c>
      <c r="V18" s="297">
        <f t="shared" si="2"/>
        <v>40</v>
      </c>
      <c r="W18" s="307">
        <v>0</v>
      </c>
      <c r="X18" s="295">
        <v>0</v>
      </c>
      <c r="Y18" s="295">
        <v>20</v>
      </c>
      <c r="Z18" s="295">
        <v>20</v>
      </c>
      <c r="AA18" s="295">
        <v>0</v>
      </c>
      <c r="AB18" s="295">
        <v>0</v>
      </c>
      <c r="AC18" s="296">
        <v>40</v>
      </c>
      <c r="AD18" s="297">
        <f t="shared" si="3"/>
        <v>40</v>
      </c>
      <c r="AE18" s="284">
        <v>0</v>
      </c>
      <c r="AF18" s="285">
        <v>0</v>
      </c>
      <c r="AG18" s="285">
        <v>0</v>
      </c>
      <c r="AH18" s="285">
        <v>0</v>
      </c>
      <c r="AI18" s="285" t="s">
        <v>211</v>
      </c>
      <c r="AJ18" s="285" t="s">
        <v>157</v>
      </c>
      <c r="AK18" s="286"/>
      <c r="AL18" s="287">
        <v>0</v>
      </c>
      <c r="AM18" s="288">
        <v>0</v>
      </c>
      <c r="AN18" s="288">
        <v>0</v>
      </c>
      <c r="AO18" s="288">
        <v>0</v>
      </c>
      <c r="AP18" s="288">
        <v>0</v>
      </c>
      <c r="AQ18" s="288" t="s">
        <v>157</v>
      </c>
      <c r="AR18" s="288" t="s">
        <v>157</v>
      </c>
      <c r="AS18" s="288">
        <v>0</v>
      </c>
      <c r="AT18" s="288">
        <v>0</v>
      </c>
      <c r="AU18" s="288">
        <v>0</v>
      </c>
      <c r="AV18" s="288">
        <v>0</v>
      </c>
      <c r="AW18" s="288">
        <v>0</v>
      </c>
      <c r="AX18" s="288">
        <v>0</v>
      </c>
      <c r="AY18" s="288">
        <v>0</v>
      </c>
      <c r="AZ18" s="288" t="s">
        <v>211</v>
      </c>
      <c r="BA18" s="289">
        <v>0</v>
      </c>
      <c r="BB18" s="286">
        <v>0</v>
      </c>
      <c r="BC18" s="273" t="str">
        <f t="shared" si="1"/>
        <v>未</v>
      </c>
      <c r="BD18" s="274" t="str">
        <f t="shared" si="0"/>
        <v>未</v>
      </c>
    </row>
    <row r="19" spans="1:58" ht="210.75" customHeight="1">
      <c r="A19" s="222">
        <v>1</v>
      </c>
      <c r="D19" s="257">
        <v>12</v>
      </c>
      <c r="E19" s="257" t="s">
        <v>208</v>
      </c>
      <c r="F19" s="257" t="s">
        <v>209</v>
      </c>
      <c r="G19" s="257"/>
      <c r="H19" s="258" t="s">
        <v>236</v>
      </c>
      <c r="I19" s="275">
        <v>0</v>
      </c>
      <c r="J19" s="277">
        <v>0</v>
      </c>
      <c r="K19" s="277">
        <v>0</v>
      </c>
      <c r="L19" s="277">
        <v>300</v>
      </c>
      <c r="M19" s="277">
        <v>0</v>
      </c>
      <c r="N19" s="298">
        <v>300</v>
      </c>
      <c r="O19" s="279">
        <v>0</v>
      </c>
      <c r="P19" s="281">
        <v>0</v>
      </c>
      <c r="Q19" s="281">
        <v>0</v>
      </c>
      <c r="R19" s="281">
        <v>300</v>
      </c>
      <c r="S19" s="281">
        <v>0</v>
      </c>
      <c r="T19" s="281">
        <v>0</v>
      </c>
      <c r="U19" s="299">
        <v>300</v>
      </c>
      <c r="V19" s="300">
        <f t="shared" si="2"/>
        <v>300</v>
      </c>
      <c r="W19" s="279">
        <v>0</v>
      </c>
      <c r="X19" s="281">
        <v>0</v>
      </c>
      <c r="Y19" s="281">
        <v>0</v>
      </c>
      <c r="Z19" s="281">
        <v>300</v>
      </c>
      <c r="AA19" s="281">
        <v>0</v>
      </c>
      <c r="AB19" s="281">
        <v>0</v>
      </c>
      <c r="AC19" s="299">
        <v>300</v>
      </c>
      <c r="AD19" s="300">
        <f t="shared" si="3"/>
        <v>300</v>
      </c>
      <c r="AE19" s="301">
        <v>0</v>
      </c>
      <c r="AF19" s="302">
        <v>0</v>
      </c>
      <c r="AG19" s="302" t="s">
        <v>157</v>
      </c>
      <c r="AH19" s="302" t="s">
        <v>211</v>
      </c>
      <c r="AI19" s="302">
        <v>0</v>
      </c>
      <c r="AJ19" s="302">
        <v>0</v>
      </c>
      <c r="AK19" s="303" t="s">
        <v>237</v>
      </c>
      <c r="AL19" s="304">
        <v>0</v>
      </c>
      <c r="AM19" s="305">
        <v>0</v>
      </c>
      <c r="AN19" s="305">
        <v>0</v>
      </c>
      <c r="AO19" s="305" t="s">
        <v>157</v>
      </c>
      <c r="AP19" s="305">
        <v>0</v>
      </c>
      <c r="AQ19" s="305">
        <v>0</v>
      </c>
      <c r="AR19" s="305">
        <v>0</v>
      </c>
      <c r="AS19" s="305">
        <v>0</v>
      </c>
      <c r="AT19" s="305">
        <v>0</v>
      </c>
      <c r="AU19" s="305">
        <v>0</v>
      </c>
      <c r="AV19" s="305">
        <v>0</v>
      </c>
      <c r="AW19" s="305">
        <v>0</v>
      </c>
      <c r="AX19" s="305">
        <v>0</v>
      </c>
      <c r="AY19" s="305">
        <v>0</v>
      </c>
      <c r="AZ19" s="305">
        <v>0</v>
      </c>
      <c r="BA19" s="306">
        <v>0</v>
      </c>
      <c r="BB19" s="303">
        <v>0</v>
      </c>
      <c r="BC19" s="273" t="str">
        <f t="shared" si="1"/>
        <v>〇</v>
      </c>
      <c r="BD19" s="274" t="str">
        <f t="shared" si="0"/>
        <v>〇</v>
      </c>
    </row>
    <row r="20" spans="1:58" ht="108">
      <c r="A20" s="222">
        <v>1</v>
      </c>
      <c r="B20" s="222" t="s">
        <v>213</v>
      </c>
      <c r="C20" s="222" t="s">
        <v>213</v>
      </c>
      <c r="D20" s="257">
        <v>13</v>
      </c>
      <c r="E20" s="257" t="s">
        <v>208</v>
      </c>
      <c r="F20" s="257" t="s">
        <v>228</v>
      </c>
      <c r="G20" s="257" t="s">
        <v>157</v>
      </c>
      <c r="H20" s="258" t="s">
        <v>238</v>
      </c>
      <c r="I20" s="275">
        <v>67</v>
      </c>
      <c r="J20" s="276">
        <v>510</v>
      </c>
      <c r="K20" s="277">
        <v>30</v>
      </c>
      <c r="L20" s="277">
        <v>0</v>
      </c>
      <c r="M20" s="277">
        <v>0</v>
      </c>
      <c r="N20" s="278">
        <v>607</v>
      </c>
      <c r="O20" s="279">
        <v>67</v>
      </c>
      <c r="P20" s="280">
        <v>464</v>
      </c>
      <c r="Q20" s="281">
        <v>30</v>
      </c>
      <c r="R20" s="281">
        <v>0</v>
      </c>
      <c r="S20" s="280">
        <v>46</v>
      </c>
      <c r="T20" s="281">
        <v>0</v>
      </c>
      <c r="U20" s="282">
        <v>607</v>
      </c>
      <c r="V20" s="283">
        <f t="shared" si="2"/>
        <v>607</v>
      </c>
      <c r="W20" s="279">
        <v>67</v>
      </c>
      <c r="X20" s="280">
        <v>464</v>
      </c>
      <c r="Y20" s="281">
        <v>30</v>
      </c>
      <c r="Z20" s="281">
        <v>0</v>
      </c>
      <c r="AA20" s="280">
        <v>46</v>
      </c>
      <c r="AB20" s="281">
        <v>0</v>
      </c>
      <c r="AC20" s="282">
        <v>607</v>
      </c>
      <c r="AD20" s="283">
        <f>AC20-AB20</f>
        <v>607</v>
      </c>
      <c r="AE20" s="301" t="s">
        <v>211</v>
      </c>
      <c r="AF20" s="302">
        <v>0</v>
      </c>
      <c r="AG20" s="302">
        <v>0</v>
      </c>
      <c r="AH20" s="302">
        <v>0</v>
      </c>
      <c r="AI20" s="302">
        <v>0</v>
      </c>
      <c r="AJ20" s="302">
        <v>0</v>
      </c>
      <c r="AK20" s="303" t="s">
        <v>239</v>
      </c>
      <c r="AL20" s="304" t="s">
        <v>211</v>
      </c>
      <c r="AM20" s="305" t="s">
        <v>157</v>
      </c>
      <c r="AN20" s="305" t="s">
        <v>211</v>
      </c>
      <c r="AO20" s="305">
        <v>0</v>
      </c>
      <c r="AP20" s="305" t="s">
        <v>211</v>
      </c>
      <c r="AQ20" s="305">
        <v>0</v>
      </c>
      <c r="AR20" s="305" t="s">
        <v>157</v>
      </c>
      <c r="AS20" s="305">
        <v>0</v>
      </c>
      <c r="AT20" s="305" t="s">
        <v>157</v>
      </c>
      <c r="AU20" s="305" t="s">
        <v>211</v>
      </c>
      <c r="AV20" s="305" t="s">
        <v>211</v>
      </c>
      <c r="AW20" s="305" t="s">
        <v>211</v>
      </c>
      <c r="AX20" s="305" t="s">
        <v>157</v>
      </c>
      <c r="AY20" s="305" t="s">
        <v>211</v>
      </c>
      <c r="AZ20" s="305">
        <v>0</v>
      </c>
      <c r="BA20" s="306">
        <v>0</v>
      </c>
      <c r="BB20" s="303">
        <v>0</v>
      </c>
      <c r="BC20" s="273" t="str">
        <f t="shared" si="1"/>
        <v>未</v>
      </c>
      <c r="BD20" s="274" t="str">
        <f t="shared" si="0"/>
        <v>未</v>
      </c>
    </row>
    <row r="21" spans="1:58" ht="54">
      <c r="A21" s="222">
        <v>1</v>
      </c>
      <c r="D21" s="257">
        <v>14</v>
      </c>
      <c r="E21" s="257" t="s">
        <v>208</v>
      </c>
      <c r="F21" s="257" t="s">
        <v>209</v>
      </c>
      <c r="G21" s="257" t="s">
        <v>240</v>
      </c>
      <c r="H21" s="258" t="s">
        <v>241</v>
      </c>
      <c r="I21" s="291">
        <v>0</v>
      </c>
      <c r="J21" s="292">
        <v>56</v>
      </c>
      <c r="K21" s="292">
        <v>33</v>
      </c>
      <c r="L21" s="292">
        <v>9</v>
      </c>
      <c r="M21" s="292">
        <v>0</v>
      </c>
      <c r="N21" s="293">
        <v>98</v>
      </c>
      <c r="O21" s="307">
        <v>0</v>
      </c>
      <c r="P21" s="295">
        <v>56</v>
      </c>
      <c r="Q21" s="295">
        <v>35</v>
      </c>
      <c r="R21" s="295">
        <v>7</v>
      </c>
      <c r="S21" s="295">
        <v>0</v>
      </c>
      <c r="T21" s="295">
        <v>0</v>
      </c>
      <c r="U21" s="296">
        <v>98</v>
      </c>
      <c r="V21" s="297">
        <f t="shared" si="2"/>
        <v>98</v>
      </c>
      <c r="W21" s="307">
        <v>0</v>
      </c>
      <c r="X21" s="295">
        <v>56</v>
      </c>
      <c r="Y21" s="295">
        <v>35</v>
      </c>
      <c r="Z21" s="295">
        <v>7</v>
      </c>
      <c r="AA21" s="295">
        <v>0</v>
      </c>
      <c r="AB21" s="295">
        <v>0</v>
      </c>
      <c r="AC21" s="296">
        <v>98</v>
      </c>
      <c r="AD21" s="297">
        <f t="shared" si="3"/>
        <v>98</v>
      </c>
      <c r="AE21" s="284">
        <v>0</v>
      </c>
      <c r="AF21" s="285" t="s">
        <v>211</v>
      </c>
      <c r="AG21" s="285" t="s">
        <v>157</v>
      </c>
      <c r="AH21" s="285">
        <v>0</v>
      </c>
      <c r="AI21" s="285">
        <v>0</v>
      </c>
      <c r="AJ21" s="285" t="s">
        <v>157</v>
      </c>
      <c r="AK21" s="286" t="s">
        <v>242</v>
      </c>
      <c r="AL21" s="287">
        <v>0</v>
      </c>
      <c r="AM21" s="288" t="s">
        <v>157</v>
      </c>
      <c r="AN21" s="288">
        <v>0</v>
      </c>
      <c r="AO21" s="288" t="s">
        <v>157</v>
      </c>
      <c r="AP21" s="288">
        <v>0</v>
      </c>
      <c r="AQ21" s="288" t="s">
        <v>211</v>
      </c>
      <c r="AR21" s="288" t="s">
        <v>211</v>
      </c>
      <c r="AS21" s="288">
        <v>0</v>
      </c>
      <c r="AT21" s="288">
        <v>0</v>
      </c>
      <c r="AU21" s="288">
        <v>0</v>
      </c>
      <c r="AV21" s="288" t="s">
        <v>157</v>
      </c>
      <c r="AW21" s="288">
        <v>0</v>
      </c>
      <c r="AX21" s="288">
        <v>0</v>
      </c>
      <c r="AY21" s="288" t="s">
        <v>157</v>
      </c>
      <c r="AZ21" s="288" t="s">
        <v>157</v>
      </c>
      <c r="BA21" s="289" t="s">
        <v>157</v>
      </c>
      <c r="BB21" s="286" t="s">
        <v>243</v>
      </c>
      <c r="BC21" s="273" t="str">
        <f t="shared" si="1"/>
        <v>未</v>
      </c>
      <c r="BD21" s="274" t="str">
        <f t="shared" si="0"/>
        <v>未</v>
      </c>
    </row>
    <row r="22" spans="1:58" ht="38.25" customHeight="1">
      <c r="A22" s="222">
        <v>1</v>
      </c>
      <c r="D22" s="257">
        <v>15</v>
      </c>
      <c r="E22" s="257" t="s">
        <v>208</v>
      </c>
      <c r="F22" s="257" t="s">
        <v>209</v>
      </c>
      <c r="G22" s="257"/>
      <c r="H22" s="258" t="s">
        <v>244</v>
      </c>
      <c r="I22" s="275">
        <v>0</v>
      </c>
      <c r="J22" s="277">
        <v>48</v>
      </c>
      <c r="K22" s="277">
        <v>91</v>
      </c>
      <c r="L22" s="277">
        <v>44</v>
      </c>
      <c r="M22" s="277">
        <v>0</v>
      </c>
      <c r="N22" s="298">
        <v>183</v>
      </c>
      <c r="O22" s="279">
        <v>0</v>
      </c>
      <c r="P22" s="281">
        <v>48</v>
      </c>
      <c r="Q22" s="281">
        <v>91</v>
      </c>
      <c r="R22" s="281">
        <v>44</v>
      </c>
      <c r="S22" s="281">
        <v>0</v>
      </c>
      <c r="T22" s="281">
        <v>0</v>
      </c>
      <c r="U22" s="299">
        <v>183</v>
      </c>
      <c r="V22" s="300">
        <f t="shared" si="2"/>
        <v>183</v>
      </c>
      <c r="W22" s="279">
        <v>0</v>
      </c>
      <c r="X22" s="281">
        <v>48</v>
      </c>
      <c r="Y22" s="281">
        <v>91</v>
      </c>
      <c r="Z22" s="281">
        <v>44</v>
      </c>
      <c r="AA22" s="281">
        <v>0</v>
      </c>
      <c r="AB22" s="281">
        <v>0</v>
      </c>
      <c r="AC22" s="299">
        <v>183</v>
      </c>
      <c r="AD22" s="300">
        <f t="shared" si="3"/>
        <v>183</v>
      </c>
      <c r="AE22" s="301" t="s">
        <v>157</v>
      </c>
      <c r="AF22" s="302" t="s">
        <v>157</v>
      </c>
      <c r="AG22" s="302" t="s">
        <v>157</v>
      </c>
      <c r="AH22" s="302" t="s">
        <v>157</v>
      </c>
      <c r="AI22" s="302">
        <v>0</v>
      </c>
      <c r="AJ22" s="302" t="s">
        <v>157</v>
      </c>
      <c r="AK22" s="303" t="s">
        <v>245</v>
      </c>
      <c r="AL22" s="304">
        <v>0</v>
      </c>
      <c r="AM22" s="305" t="s">
        <v>157</v>
      </c>
      <c r="AN22" s="305">
        <v>0</v>
      </c>
      <c r="AO22" s="305" t="s">
        <v>157</v>
      </c>
      <c r="AP22" s="305">
        <v>0</v>
      </c>
      <c r="AQ22" s="305" t="s">
        <v>157</v>
      </c>
      <c r="AR22" s="305" t="s">
        <v>157</v>
      </c>
      <c r="AS22" s="305">
        <v>0</v>
      </c>
      <c r="AT22" s="305">
        <v>0</v>
      </c>
      <c r="AU22" s="305">
        <v>0</v>
      </c>
      <c r="AV22" s="305" t="s">
        <v>157</v>
      </c>
      <c r="AW22" s="305">
        <v>0</v>
      </c>
      <c r="AX22" s="305" t="s">
        <v>157</v>
      </c>
      <c r="AY22" s="305">
        <v>0</v>
      </c>
      <c r="AZ22" s="305" t="s">
        <v>157</v>
      </c>
      <c r="BA22" s="306">
        <v>0</v>
      </c>
      <c r="BB22" s="303">
        <v>0</v>
      </c>
      <c r="BC22" s="273" t="str">
        <f t="shared" si="1"/>
        <v>〇</v>
      </c>
      <c r="BD22" s="274" t="str">
        <f t="shared" si="0"/>
        <v>〇</v>
      </c>
    </row>
    <row r="23" spans="1:58" ht="69.900000000000006" customHeight="1">
      <c r="A23" s="222">
        <v>1</v>
      </c>
      <c r="D23" s="257">
        <v>16</v>
      </c>
      <c r="E23" s="257" t="s">
        <v>208</v>
      </c>
      <c r="F23" s="257" t="s">
        <v>209</v>
      </c>
      <c r="G23" s="257"/>
      <c r="H23" s="258" t="s">
        <v>246</v>
      </c>
      <c r="I23" s="291">
        <v>0</v>
      </c>
      <c r="J23" s="292">
        <v>0</v>
      </c>
      <c r="K23" s="292">
        <v>0</v>
      </c>
      <c r="L23" s="292">
        <v>60</v>
      </c>
      <c r="M23" s="292">
        <v>0</v>
      </c>
      <c r="N23" s="293">
        <v>60</v>
      </c>
      <c r="O23" s="307">
        <v>0</v>
      </c>
      <c r="P23" s="295">
        <v>0</v>
      </c>
      <c r="Q23" s="295">
        <v>0</v>
      </c>
      <c r="R23" s="295">
        <v>60</v>
      </c>
      <c r="S23" s="295">
        <v>0</v>
      </c>
      <c r="T23" s="295">
        <v>0</v>
      </c>
      <c r="U23" s="296">
        <v>60</v>
      </c>
      <c r="V23" s="297">
        <f t="shared" si="2"/>
        <v>60</v>
      </c>
      <c r="W23" s="307">
        <v>0</v>
      </c>
      <c r="X23" s="295">
        <v>0</v>
      </c>
      <c r="Y23" s="295">
        <v>0</v>
      </c>
      <c r="Z23" s="295">
        <v>60</v>
      </c>
      <c r="AA23" s="295">
        <v>0</v>
      </c>
      <c r="AB23" s="295">
        <v>0</v>
      </c>
      <c r="AC23" s="296">
        <v>60</v>
      </c>
      <c r="AD23" s="297">
        <f t="shared" si="3"/>
        <v>60</v>
      </c>
      <c r="AE23" s="284">
        <v>0</v>
      </c>
      <c r="AF23" s="285">
        <v>0</v>
      </c>
      <c r="AG23" s="285">
        <v>0</v>
      </c>
      <c r="AH23" s="285">
        <v>0</v>
      </c>
      <c r="AI23" s="285" t="s">
        <v>157</v>
      </c>
      <c r="AJ23" s="285">
        <v>0</v>
      </c>
      <c r="AK23" s="286" t="s">
        <v>247</v>
      </c>
      <c r="AL23" s="287">
        <v>0</v>
      </c>
      <c r="AM23" s="288">
        <v>0</v>
      </c>
      <c r="AN23" s="288">
        <v>0</v>
      </c>
      <c r="AO23" s="288">
        <v>0</v>
      </c>
      <c r="AP23" s="288">
        <v>0</v>
      </c>
      <c r="AQ23" s="288">
        <v>0</v>
      </c>
      <c r="AR23" s="288">
        <v>0</v>
      </c>
      <c r="AS23" s="288" t="s">
        <v>157</v>
      </c>
      <c r="AT23" s="288" t="s">
        <v>211</v>
      </c>
      <c r="AU23" s="288">
        <v>0</v>
      </c>
      <c r="AV23" s="288">
        <v>0</v>
      </c>
      <c r="AW23" s="288">
        <v>0</v>
      </c>
      <c r="AX23" s="288">
        <v>0</v>
      </c>
      <c r="AY23" s="288">
        <v>0</v>
      </c>
      <c r="AZ23" s="288">
        <v>0</v>
      </c>
      <c r="BA23" s="289" t="s">
        <v>157</v>
      </c>
      <c r="BB23" s="286" t="s">
        <v>248</v>
      </c>
      <c r="BC23" s="273" t="str">
        <f t="shared" si="1"/>
        <v>〇</v>
      </c>
      <c r="BD23" s="274" t="str">
        <f t="shared" si="0"/>
        <v>〇</v>
      </c>
    </row>
    <row r="24" spans="1:58" s="290" customFormat="1" ht="38.25" customHeight="1">
      <c r="A24" s="217">
        <v>1</v>
      </c>
      <c r="B24" s="217"/>
      <c r="C24" s="217"/>
      <c r="D24" s="257">
        <v>17</v>
      </c>
      <c r="E24" s="257" t="s">
        <v>208</v>
      </c>
      <c r="F24" s="257" t="s">
        <v>209</v>
      </c>
      <c r="G24" s="257"/>
      <c r="H24" s="258" t="s">
        <v>249</v>
      </c>
      <c r="I24" s="275">
        <v>0</v>
      </c>
      <c r="J24" s="277">
        <v>78</v>
      </c>
      <c r="K24" s="277">
        <v>48</v>
      </c>
      <c r="L24" s="277">
        <v>0</v>
      </c>
      <c r="M24" s="277">
        <v>0</v>
      </c>
      <c r="N24" s="298">
        <v>126</v>
      </c>
      <c r="O24" s="279">
        <v>0</v>
      </c>
      <c r="P24" s="281">
        <v>78</v>
      </c>
      <c r="Q24" s="281">
        <v>48</v>
      </c>
      <c r="R24" s="281">
        <v>0</v>
      </c>
      <c r="S24" s="281">
        <v>0</v>
      </c>
      <c r="T24" s="281">
        <v>0</v>
      </c>
      <c r="U24" s="299">
        <v>126</v>
      </c>
      <c r="V24" s="300">
        <f t="shared" si="2"/>
        <v>126</v>
      </c>
      <c r="W24" s="279">
        <v>0</v>
      </c>
      <c r="X24" s="281">
        <v>78</v>
      </c>
      <c r="Y24" s="281">
        <v>48</v>
      </c>
      <c r="Z24" s="281">
        <v>0</v>
      </c>
      <c r="AA24" s="281">
        <v>0</v>
      </c>
      <c r="AB24" s="281">
        <v>0</v>
      </c>
      <c r="AC24" s="299">
        <v>126</v>
      </c>
      <c r="AD24" s="300">
        <f t="shared" si="3"/>
        <v>126</v>
      </c>
      <c r="AE24" s="301">
        <v>0</v>
      </c>
      <c r="AF24" s="302" t="s">
        <v>211</v>
      </c>
      <c r="AG24" s="302" t="s">
        <v>211</v>
      </c>
      <c r="AH24" s="302">
        <v>0</v>
      </c>
      <c r="AI24" s="302">
        <v>0</v>
      </c>
      <c r="AJ24" s="302">
        <v>0</v>
      </c>
      <c r="AK24" s="303" t="s">
        <v>250</v>
      </c>
      <c r="AL24" s="304">
        <v>0</v>
      </c>
      <c r="AM24" s="305">
        <v>0</v>
      </c>
      <c r="AN24" s="305">
        <v>0</v>
      </c>
      <c r="AO24" s="305">
        <v>0</v>
      </c>
      <c r="AP24" s="305">
        <v>0</v>
      </c>
      <c r="AQ24" s="305">
        <v>0</v>
      </c>
      <c r="AR24" s="305">
        <v>0</v>
      </c>
      <c r="AS24" s="305">
        <v>0</v>
      </c>
      <c r="AT24" s="305">
        <v>0</v>
      </c>
      <c r="AU24" s="305">
        <v>0</v>
      </c>
      <c r="AV24" s="305" t="s">
        <v>211</v>
      </c>
      <c r="AW24" s="305">
        <v>0</v>
      </c>
      <c r="AX24" s="305">
        <v>0</v>
      </c>
      <c r="AY24" s="305">
        <v>0</v>
      </c>
      <c r="AZ24" s="305" t="s">
        <v>157</v>
      </c>
      <c r="BA24" s="306">
        <v>0</v>
      </c>
      <c r="BB24" s="303" t="s">
        <v>251</v>
      </c>
      <c r="BC24" s="273" t="str">
        <f t="shared" si="1"/>
        <v>〇</v>
      </c>
      <c r="BD24" s="274" t="str">
        <f t="shared" si="0"/>
        <v>〇</v>
      </c>
      <c r="BF24" s="219"/>
    </row>
    <row r="25" spans="1:58" ht="38.25" customHeight="1">
      <c r="A25" s="222">
        <v>1</v>
      </c>
      <c r="D25" s="257">
        <v>18</v>
      </c>
      <c r="E25" s="257" t="s">
        <v>208</v>
      </c>
      <c r="F25" s="257" t="s">
        <v>209</v>
      </c>
      <c r="G25" s="257" t="s">
        <v>240</v>
      </c>
      <c r="H25" s="258" t="s">
        <v>252</v>
      </c>
      <c r="I25" s="291">
        <v>0</v>
      </c>
      <c r="J25" s="292">
        <v>0</v>
      </c>
      <c r="K25" s="292">
        <v>54</v>
      </c>
      <c r="L25" s="292">
        <v>30</v>
      </c>
      <c r="M25" s="292">
        <v>0</v>
      </c>
      <c r="N25" s="293">
        <v>84</v>
      </c>
      <c r="O25" s="307">
        <v>0</v>
      </c>
      <c r="P25" s="295">
        <v>0</v>
      </c>
      <c r="Q25" s="295">
        <v>54</v>
      </c>
      <c r="R25" s="295">
        <v>30</v>
      </c>
      <c r="S25" s="295">
        <v>0</v>
      </c>
      <c r="T25" s="295">
        <v>0</v>
      </c>
      <c r="U25" s="296">
        <v>84</v>
      </c>
      <c r="V25" s="297">
        <f t="shared" si="2"/>
        <v>84</v>
      </c>
      <c r="W25" s="307">
        <v>0</v>
      </c>
      <c r="X25" s="295">
        <v>0</v>
      </c>
      <c r="Y25" s="295">
        <v>54</v>
      </c>
      <c r="Z25" s="295">
        <v>30</v>
      </c>
      <c r="AA25" s="295">
        <v>0</v>
      </c>
      <c r="AB25" s="295">
        <v>0</v>
      </c>
      <c r="AC25" s="296">
        <v>84</v>
      </c>
      <c r="AD25" s="297">
        <f t="shared" si="3"/>
        <v>84</v>
      </c>
      <c r="AE25" s="284">
        <v>0</v>
      </c>
      <c r="AF25" s="285" t="s">
        <v>157</v>
      </c>
      <c r="AG25" s="285" t="s">
        <v>211</v>
      </c>
      <c r="AH25" s="285">
        <v>0</v>
      </c>
      <c r="AI25" s="285">
        <v>0</v>
      </c>
      <c r="AJ25" s="285" t="s">
        <v>157</v>
      </c>
      <c r="AK25" s="286" t="s">
        <v>253</v>
      </c>
      <c r="AL25" s="287">
        <v>0</v>
      </c>
      <c r="AM25" s="288">
        <v>0</v>
      </c>
      <c r="AN25" s="288">
        <v>0</v>
      </c>
      <c r="AO25" s="288">
        <v>0</v>
      </c>
      <c r="AP25" s="288">
        <v>0</v>
      </c>
      <c r="AQ25" s="288">
        <v>0</v>
      </c>
      <c r="AR25" s="288" t="s">
        <v>157</v>
      </c>
      <c r="AS25" s="288">
        <v>0</v>
      </c>
      <c r="AT25" s="288">
        <v>0</v>
      </c>
      <c r="AU25" s="288">
        <v>0</v>
      </c>
      <c r="AV25" s="288" t="s">
        <v>157</v>
      </c>
      <c r="AW25" s="288">
        <v>0</v>
      </c>
      <c r="AX25" s="288">
        <v>0</v>
      </c>
      <c r="AY25" s="288">
        <v>0</v>
      </c>
      <c r="AZ25" s="288" t="s">
        <v>211</v>
      </c>
      <c r="BA25" s="289">
        <v>0</v>
      </c>
      <c r="BB25" s="286">
        <v>0</v>
      </c>
      <c r="BC25" s="273" t="str">
        <f t="shared" si="1"/>
        <v>〇</v>
      </c>
      <c r="BD25" s="274" t="str">
        <f t="shared" si="0"/>
        <v>〇</v>
      </c>
    </row>
    <row r="26" spans="1:58" s="290" customFormat="1" ht="38.25" customHeight="1">
      <c r="A26" s="217">
        <v>1</v>
      </c>
      <c r="B26" s="217" t="s">
        <v>213</v>
      </c>
      <c r="C26" s="217"/>
      <c r="D26" s="257">
        <v>19</v>
      </c>
      <c r="E26" s="257" t="s">
        <v>208</v>
      </c>
      <c r="F26" s="257" t="s">
        <v>209</v>
      </c>
      <c r="G26" s="257"/>
      <c r="H26" s="258" t="s">
        <v>254</v>
      </c>
      <c r="I26" s="275">
        <v>0</v>
      </c>
      <c r="J26" s="277">
        <v>64</v>
      </c>
      <c r="K26" s="277">
        <v>0</v>
      </c>
      <c r="L26" s="277">
        <v>0</v>
      </c>
      <c r="M26" s="277">
        <v>0</v>
      </c>
      <c r="N26" s="298">
        <v>64</v>
      </c>
      <c r="O26" s="279">
        <v>0</v>
      </c>
      <c r="P26" s="281">
        <v>64</v>
      </c>
      <c r="Q26" s="281">
        <v>0</v>
      </c>
      <c r="R26" s="281">
        <v>0</v>
      </c>
      <c r="S26" s="281">
        <v>0</v>
      </c>
      <c r="T26" s="281">
        <v>0</v>
      </c>
      <c r="U26" s="299">
        <v>64</v>
      </c>
      <c r="V26" s="300">
        <f t="shared" si="2"/>
        <v>64</v>
      </c>
      <c r="W26" s="279">
        <v>0</v>
      </c>
      <c r="X26" s="281">
        <v>64</v>
      </c>
      <c r="Y26" s="281">
        <v>0</v>
      </c>
      <c r="Z26" s="281">
        <v>0</v>
      </c>
      <c r="AA26" s="281">
        <v>0</v>
      </c>
      <c r="AB26" s="281">
        <v>0</v>
      </c>
      <c r="AC26" s="299">
        <v>64</v>
      </c>
      <c r="AD26" s="300">
        <f t="shared" si="3"/>
        <v>64</v>
      </c>
      <c r="AE26" s="301">
        <v>0</v>
      </c>
      <c r="AF26" s="302" t="s">
        <v>157</v>
      </c>
      <c r="AG26" s="302" t="s">
        <v>157</v>
      </c>
      <c r="AH26" s="302">
        <v>0</v>
      </c>
      <c r="AI26" s="302">
        <v>0</v>
      </c>
      <c r="AJ26" s="302">
        <v>0</v>
      </c>
      <c r="AK26" s="308" t="s">
        <v>255</v>
      </c>
      <c r="AL26" s="304">
        <v>0</v>
      </c>
      <c r="AM26" s="305">
        <v>0</v>
      </c>
      <c r="AN26" s="305">
        <v>0</v>
      </c>
      <c r="AO26" s="305" t="s">
        <v>157</v>
      </c>
      <c r="AP26" s="305">
        <v>0</v>
      </c>
      <c r="AQ26" s="305">
        <v>0</v>
      </c>
      <c r="AR26" s="305">
        <v>0</v>
      </c>
      <c r="AS26" s="305">
        <v>0</v>
      </c>
      <c r="AT26" s="305">
        <v>0</v>
      </c>
      <c r="AU26" s="305">
        <v>0</v>
      </c>
      <c r="AV26" s="305">
        <v>0</v>
      </c>
      <c r="AW26" s="305">
        <v>0</v>
      </c>
      <c r="AX26" s="305">
        <v>0</v>
      </c>
      <c r="AY26" s="305">
        <v>0</v>
      </c>
      <c r="AZ26" s="305">
        <v>0</v>
      </c>
      <c r="BA26" s="306">
        <v>0</v>
      </c>
      <c r="BB26" s="303">
        <v>0</v>
      </c>
      <c r="BC26" s="273" t="str">
        <f t="shared" si="1"/>
        <v>〇</v>
      </c>
      <c r="BD26" s="274" t="str">
        <f t="shared" si="0"/>
        <v>〇</v>
      </c>
      <c r="BF26" s="219"/>
    </row>
    <row r="27" spans="1:58" s="290" customFormat="1" ht="126">
      <c r="A27" s="217">
        <v>1</v>
      </c>
      <c r="B27" s="217"/>
      <c r="C27" s="217"/>
      <c r="D27" s="257">
        <v>20</v>
      </c>
      <c r="E27" s="257" t="s">
        <v>208</v>
      </c>
      <c r="F27" s="257" t="s">
        <v>209</v>
      </c>
      <c r="G27" s="257"/>
      <c r="H27" s="258" t="s">
        <v>256</v>
      </c>
      <c r="I27" s="291">
        <v>0</v>
      </c>
      <c r="J27" s="292">
        <v>0</v>
      </c>
      <c r="K27" s="292">
        <v>0</v>
      </c>
      <c r="L27" s="292">
        <v>322</v>
      </c>
      <c r="M27" s="292">
        <v>0</v>
      </c>
      <c r="N27" s="293">
        <v>322</v>
      </c>
      <c r="O27" s="307">
        <v>0</v>
      </c>
      <c r="P27" s="295">
        <v>0</v>
      </c>
      <c r="Q27" s="295">
        <v>0</v>
      </c>
      <c r="R27" s="295">
        <v>322</v>
      </c>
      <c r="S27" s="295">
        <v>0</v>
      </c>
      <c r="T27" s="295">
        <v>0</v>
      </c>
      <c r="U27" s="296">
        <v>322</v>
      </c>
      <c r="V27" s="297">
        <f t="shared" si="2"/>
        <v>322</v>
      </c>
      <c r="W27" s="307">
        <v>0</v>
      </c>
      <c r="X27" s="295">
        <v>0</v>
      </c>
      <c r="Y27" s="295">
        <v>0</v>
      </c>
      <c r="Z27" s="295">
        <v>322</v>
      </c>
      <c r="AA27" s="295">
        <v>0</v>
      </c>
      <c r="AB27" s="295">
        <v>0</v>
      </c>
      <c r="AC27" s="296">
        <v>322</v>
      </c>
      <c r="AD27" s="297">
        <f t="shared" si="3"/>
        <v>322</v>
      </c>
      <c r="AE27" s="284">
        <v>0</v>
      </c>
      <c r="AF27" s="285">
        <v>0</v>
      </c>
      <c r="AG27" s="285" t="s">
        <v>157</v>
      </c>
      <c r="AH27" s="285" t="s">
        <v>211</v>
      </c>
      <c r="AI27" s="285">
        <v>0</v>
      </c>
      <c r="AJ27" s="285">
        <v>0</v>
      </c>
      <c r="AK27" s="286" t="s">
        <v>257</v>
      </c>
      <c r="AL27" s="287">
        <v>0</v>
      </c>
      <c r="AM27" s="288" t="s">
        <v>157</v>
      </c>
      <c r="AN27" s="288">
        <v>0</v>
      </c>
      <c r="AO27" s="288" t="s">
        <v>211</v>
      </c>
      <c r="AP27" s="288">
        <v>0</v>
      </c>
      <c r="AQ27" s="288">
        <v>0</v>
      </c>
      <c r="AR27" s="288">
        <v>0</v>
      </c>
      <c r="AS27" s="288">
        <v>0</v>
      </c>
      <c r="AT27" s="288">
        <v>0</v>
      </c>
      <c r="AU27" s="288">
        <v>0</v>
      </c>
      <c r="AV27" s="288">
        <v>0</v>
      </c>
      <c r="AW27" s="288">
        <v>0</v>
      </c>
      <c r="AX27" s="288">
        <v>0</v>
      </c>
      <c r="AY27" s="288">
        <v>0</v>
      </c>
      <c r="AZ27" s="288">
        <v>0</v>
      </c>
      <c r="BA27" s="289">
        <v>0</v>
      </c>
      <c r="BB27" s="286">
        <v>0</v>
      </c>
      <c r="BC27" s="273" t="str">
        <f t="shared" si="1"/>
        <v>〇</v>
      </c>
      <c r="BD27" s="274" t="str">
        <f t="shared" si="0"/>
        <v>〇</v>
      </c>
      <c r="BF27" s="219"/>
    </row>
    <row r="28" spans="1:58" ht="38.25" customHeight="1">
      <c r="A28" s="222">
        <v>1</v>
      </c>
      <c r="D28" s="257">
        <v>21</v>
      </c>
      <c r="E28" s="257" t="s">
        <v>208</v>
      </c>
      <c r="F28" s="257" t="s">
        <v>209</v>
      </c>
      <c r="G28" s="257" t="s">
        <v>240</v>
      </c>
      <c r="H28" s="258" t="s">
        <v>258</v>
      </c>
      <c r="I28" s="275">
        <v>0</v>
      </c>
      <c r="J28" s="277">
        <v>222</v>
      </c>
      <c r="K28" s="277">
        <v>48</v>
      </c>
      <c r="L28" s="277">
        <v>0</v>
      </c>
      <c r="M28" s="277">
        <v>30</v>
      </c>
      <c r="N28" s="298">
        <v>300</v>
      </c>
      <c r="O28" s="279">
        <v>0</v>
      </c>
      <c r="P28" s="281">
        <v>222</v>
      </c>
      <c r="Q28" s="281">
        <v>48</v>
      </c>
      <c r="R28" s="281">
        <v>0</v>
      </c>
      <c r="S28" s="281">
        <v>30</v>
      </c>
      <c r="T28" s="281">
        <v>0</v>
      </c>
      <c r="U28" s="299">
        <v>300</v>
      </c>
      <c r="V28" s="300">
        <f t="shared" si="2"/>
        <v>300</v>
      </c>
      <c r="W28" s="279">
        <v>0</v>
      </c>
      <c r="X28" s="281">
        <v>222</v>
      </c>
      <c r="Y28" s="281">
        <v>48</v>
      </c>
      <c r="Z28" s="281">
        <v>0</v>
      </c>
      <c r="AA28" s="281">
        <v>30</v>
      </c>
      <c r="AB28" s="281">
        <v>0</v>
      </c>
      <c r="AC28" s="299">
        <v>300</v>
      </c>
      <c r="AD28" s="300">
        <f t="shared" si="3"/>
        <v>300</v>
      </c>
      <c r="AE28" s="301">
        <v>0</v>
      </c>
      <c r="AF28" s="302" t="s">
        <v>211</v>
      </c>
      <c r="AG28" s="302" t="s">
        <v>157</v>
      </c>
      <c r="AH28" s="302">
        <v>0</v>
      </c>
      <c r="AI28" s="302">
        <v>0</v>
      </c>
      <c r="AJ28" s="302">
        <v>0</v>
      </c>
      <c r="AK28" s="303" t="s">
        <v>259</v>
      </c>
      <c r="AL28" s="304" t="s">
        <v>157</v>
      </c>
      <c r="AM28" s="305" t="s">
        <v>157</v>
      </c>
      <c r="AN28" s="305" t="s">
        <v>157</v>
      </c>
      <c r="AO28" s="305" t="s">
        <v>157</v>
      </c>
      <c r="AP28" s="305" t="s">
        <v>157</v>
      </c>
      <c r="AQ28" s="305" t="s">
        <v>157</v>
      </c>
      <c r="AR28" s="305" t="s">
        <v>157</v>
      </c>
      <c r="AS28" s="305">
        <v>0</v>
      </c>
      <c r="AT28" s="305" t="s">
        <v>157</v>
      </c>
      <c r="AU28" s="305">
        <v>0</v>
      </c>
      <c r="AV28" s="305" t="s">
        <v>211</v>
      </c>
      <c r="AW28" s="305">
        <v>0</v>
      </c>
      <c r="AX28" s="305" t="s">
        <v>157</v>
      </c>
      <c r="AY28" s="305" t="s">
        <v>157</v>
      </c>
      <c r="AZ28" s="305">
        <v>0</v>
      </c>
      <c r="BA28" s="306">
        <v>0</v>
      </c>
      <c r="BB28" s="303">
        <v>0</v>
      </c>
      <c r="BC28" s="273" t="str">
        <f t="shared" si="1"/>
        <v>〇</v>
      </c>
      <c r="BD28" s="274" t="str">
        <f t="shared" si="0"/>
        <v>〇</v>
      </c>
    </row>
    <row r="29" spans="1:58" ht="38.25" customHeight="1">
      <c r="A29" s="222">
        <v>1</v>
      </c>
      <c r="D29" s="257">
        <v>22</v>
      </c>
      <c r="E29" s="257" t="s">
        <v>208</v>
      </c>
      <c r="F29" s="257" t="s">
        <v>209</v>
      </c>
      <c r="G29" s="257"/>
      <c r="H29" s="258" t="s">
        <v>260</v>
      </c>
      <c r="I29" s="275">
        <v>0</v>
      </c>
      <c r="J29" s="277">
        <v>0</v>
      </c>
      <c r="K29" s="277">
        <v>0</v>
      </c>
      <c r="L29" s="277">
        <v>26</v>
      </c>
      <c r="M29" s="277">
        <v>0</v>
      </c>
      <c r="N29" s="298">
        <v>26</v>
      </c>
      <c r="O29" s="279">
        <v>0</v>
      </c>
      <c r="P29" s="281">
        <v>0</v>
      </c>
      <c r="Q29" s="281">
        <v>0</v>
      </c>
      <c r="R29" s="281">
        <v>26</v>
      </c>
      <c r="S29" s="281">
        <v>0</v>
      </c>
      <c r="T29" s="281">
        <v>0</v>
      </c>
      <c r="U29" s="299">
        <v>26</v>
      </c>
      <c r="V29" s="300">
        <f t="shared" si="2"/>
        <v>26</v>
      </c>
      <c r="W29" s="279">
        <v>0</v>
      </c>
      <c r="X29" s="281">
        <v>0</v>
      </c>
      <c r="Y29" s="281">
        <v>0</v>
      </c>
      <c r="Z29" s="281">
        <v>26</v>
      </c>
      <c r="AA29" s="281">
        <v>0</v>
      </c>
      <c r="AB29" s="281">
        <v>0</v>
      </c>
      <c r="AC29" s="299">
        <v>26</v>
      </c>
      <c r="AD29" s="300">
        <f t="shared" si="3"/>
        <v>26</v>
      </c>
      <c r="AE29" s="301">
        <v>0</v>
      </c>
      <c r="AF29" s="302" t="s">
        <v>157</v>
      </c>
      <c r="AG29" s="302" t="s">
        <v>157</v>
      </c>
      <c r="AH29" s="302" t="s">
        <v>157</v>
      </c>
      <c r="AI29" s="302" t="s">
        <v>211</v>
      </c>
      <c r="AJ29" s="302" t="s">
        <v>157</v>
      </c>
      <c r="AK29" s="303" t="s">
        <v>261</v>
      </c>
      <c r="AL29" s="304">
        <v>0</v>
      </c>
      <c r="AM29" s="305" t="s">
        <v>157</v>
      </c>
      <c r="AN29" s="305">
        <v>0</v>
      </c>
      <c r="AO29" s="305" t="s">
        <v>157</v>
      </c>
      <c r="AP29" s="305">
        <v>0</v>
      </c>
      <c r="AQ29" s="305" t="s">
        <v>157</v>
      </c>
      <c r="AR29" s="305" t="s">
        <v>157</v>
      </c>
      <c r="AS29" s="305" t="s">
        <v>211</v>
      </c>
      <c r="AT29" s="305">
        <v>0</v>
      </c>
      <c r="AU29" s="305">
        <v>0</v>
      </c>
      <c r="AV29" s="305">
        <v>0</v>
      </c>
      <c r="AW29" s="305">
        <v>0</v>
      </c>
      <c r="AX29" s="305">
        <v>0</v>
      </c>
      <c r="AY29" s="305">
        <v>0</v>
      </c>
      <c r="AZ29" s="305" t="s">
        <v>157</v>
      </c>
      <c r="BA29" s="306">
        <v>0</v>
      </c>
      <c r="BB29" s="303">
        <v>0</v>
      </c>
      <c r="BC29" s="273" t="str">
        <f t="shared" si="1"/>
        <v>〇</v>
      </c>
      <c r="BD29" s="274" t="str">
        <f t="shared" si="0"/>
        <v>〇</v>
      </c>
    </row>
    <row r="30" spans="1:58" ht="54">
      <c r="A30" s="222">
        <v>1</v>
      </c>
      <c r="C30" s="222" t="s">
        <v>213</v>
      </c>
      <c r="D30" s="257">
        <v>23</v>
      </c>
      <c r="E30" s="257" t="s">
        <v>208</v>
      </c>
      <c r="F30" s="257" t="s">
        <v>209</v>
      </c>
      <c r="G30" s="257" t="s">
        <v>240</v>
      </c>
      <c r="H30" s="258" t="s">
        <v>262</v>
      </c>
      <c r="I30" s="291">
        <v>0</v>
      </c>
      <c r="J30" s="292">
        <v>60</v>
      </c>
      <c r="K30" s="292">
        <v>70</v>
      </c>
      <c r="L30" s="292">
        <v>0</v>
      </c>
      <c r="M30" s="292">
        <v>0</v>
      </c>
      <c r="N30" s="293">
        <v>130</v>
      </c>
      <c r="O30" s="307">
        <v>0</v>
      </c>
      <c r="P30" s="295">
        <v>60</v>
      </c>
      <c r="Q30" s="295">
        <v>70</v>
      </c>
      <c r="R30" s="295">
        <v>0</v>
      </c>
      <c r="S30" s="295">
        <v>0</v>
      </c>
      <c r="T30" s="295">
        <v>0</v>
      </c>
      <c r="U30" s="296">
        <v>130</v>
      </c>
      <c r="V30" s="297">
        <f t="shared" si="2"/>
        <v>130</v>
      </c>
      <c r="W30" s="307">
        <v>0</v>
      </c>
      <c r="X30" s="295">
        <v>60</v>
      </c>
      <c r="Y30" s="295">
        <v>70</v>
      </c>
      <c r="Z30" s="295">
        <v>0</v>
      </c>
      <c r="AA30" s="295">
        <v>0</v>
      </c>
      <c r="AB30" s="295">
        <v>0</v>
      </c>
      <c r="AC30" s="296">
        <v>130</v>
      </c>
      <c r="AD30" s="297">
        <f t="shared" si="3"/>
        <v>130</v>
      </c>
      <c r="AE30" s="284">
        <v>0</v>
      </c>
      <c r="AF30" s="285" t="s">
        <v>211</v>
      </c>
      <c r="AG30" s="285" t="s">
        <v>211</v>
      </c>
      <c r="AH30" s="285">
        <v>0</v>
      </c>
      <c r="AI30" s="285">
        <v>0</v>
      </c>
      <c r="AJ30" s="285">
        <v>0</v>
      </c>
      <c r="AK30" s="308" t="s">
        <v>263</v>
      </c>
      <c r="AL30" s="287" t="s">
        <v>157</v>
      </c>
      <c r="AM30" s="288" t="s">
        <v>157</v>
      </c>
      <c r="AN30" s="288">
        <v>0</v>
      </c>
      <c r="AO30" s="288" t="s">
        <v>157</v>
      </c>
      <c r="AP30" s="288">
        <v>0</v>
      </c>
      <c r="AQ30" s="288" t="s">
        <v>157</v>
      </c>
      <c r="AR30" s="288" t="s">
        <v>157</v>
      </c>
      <c r="AS30" s="288">
        <v>0</v>
      </c>
      <c r="AT30" s="288" t="s">
        <v>157</v>
      </c>
      <c r="AU30" s="288">
        <v>0</v>
      </c>
      <c r="AV30" s="288" t="s">
        <v>157</v>
      </c>
      <c r="AW30" s="288">
        <v>0</v>
      </c>
      <c r="AX30" s="288">
        <v>0</v>
      </c>
      <c r="AY30" s="288" t="s">
        <v>157</v>
      </c>
      <c r="AZ30" s="288" t="s">
        <v>157</v>
      </c>
      <c r="BA30" s="288" t="s">
        <v>157</v>
      </c>
      <c r="BB30" s="286" t="s">
        <v>264</v>
      </c>
      <c r="BC30" s="273" t="str">
        <f t="shared" si="1"/>
        <v>〇</v>
      </c>
      <c r="BD30" s="274" t="str">
        <f t="shared" si="0"/>
        <v>〇</v>
      </c>
    </row>
    <row r="31" spans="1:58" s="290" customFormat="1" ht="38.25" customHeight="1">
      <c r="A31" s="217">
        <v>1</v>
      </c>
      <c r="B31" s="217"/>
      <c r="C31" s="217"/>
      <c r="D31" s="257">
        <v>24</v>
      </c>
      <c r="E31" s="257" t="s">
        <v>208</v>
      </c>
      <c r="F31" s="257" t="s">
        <v>209</v>
      </c>
      <c r="G31" s="257" t="s">
        <v>240</v>
      </c>
      <c r="H31" s="258" t="s">
        <v>265</v>
      </c>
      <c r="I31" s="291">
        <v>0</v>
      </c>
      <c r="J31" s="292">
        <v>0</v>
      </c>
      <c r="K31" s="292">
        <v>43</v>
      </c>
      <c r="L31" s="292">
        <v>0</v>
      </c>
      <c r="M31" s="292">
        <v>0</v>
      </c>
      <c r="N31" s="293">
        <v>43</v>
      </c>
      <c r="O31" s="307">
        <v>0</v>
      </c>
      <c r="P31" s="295">
        <v>0</v>
      </c>
      <c r="Q31" s="295">
        <v>25</v>
      </c>
      <c r="R31" s="295">
        <v>0</v>
      </c>
      <c r="S31" s="295">
        <v>0</v>
      </c>
      <c r="T31" s="295">
        <v>0</v>
      </c>
      <c r="U31" s="296">
        <v>25</v>
      </c>
      <c r="V31" s="297">
        <f t="shared" si="2"/>
        <v>25</v>
      </c>
      <c r="W31" s="307">
        <v>0</v>
      </c>
      <c r="X31" s="295">
        <v>0</v>
      </c>
      <c r="Y31" s="295">
        <v>25</v>
      </c>
      <c r="Z31" s="295">
        <v>0</v>
      </c>
      <c r="AA31" s="295">
        <v>0</v>
      </c>
      <c r="AB31" s="295">
        <v>0</v>
      </c>
      <c r="AC31" s="296">
        <v>25</v>
      </c>
      <c r="AD31" s="297">
        <f t="shared" si="3"/>
        <v>25</v>
      </c>
      <c r="AE31" s="284">
        <v>0</v>
      </c>
      <c r="AF31" s="285" t="s">
        <v>211</v>
      </c>
      <c r="AG31" s="285" t="s">
        <v>157</v>
      </c>
      <c r="AH31" s="285">
        <v>0</v>
      </c>
      <c r="AI31" s="285">
        <v>0</v>
      </c>
      <c r="AJ31" s="285" t="s">
        <v>157</v>
      </c>
      <c r="AK31" s="286" t="s">
        <v>266</v>
      </c>
      <c r="AL31" s="287">
        <v>0</v>
      </c>
      <c r="AM31" s="288">
        <v>0</v>
      </c>
      <c r="AN31" s="288">
        <v>0</v>
      </c>
      <c r="AO31" s="288">
        <v>0</v>
      </c>
      <c r="AP31" s="288">
        <v>0</v>
      </c>
      <c r="AQ31" s="288">
        <v>0</v>
      </c>
      <c r="AR31" s="288">
        <v>0</v>
      </c>
      <c r="AS31" s="288">
        <v>0</v>
      </c>
      <c r="AT31" s="288">
        <v>0</v>
      </c>
      <c r="AU31" s="288">
        <v>0</v>
      </c>
      <c r="AV31" s="288">
        <v>0</v>
      </c>
      <c r="AW31" s="288">
        <v>0</v>
      </c>
      <c r="AX31" s="288" t="s">
        <v>157</v>
      </c>
      <c r="AY31" s="288" t="s">
        <v>157</v>
      </c>
      <c r="AZ31" s="288" t="s">
        <v>211</v>
      </c>
      <c r="BA31" s="289">
        <v>0</v>
      </c>
      <c r="BB31" s="286">
        <v>0</v>
      </c>
      <c r="BC31" s="273" t="str">
        <f t="shared" si="1"/>
        <v>未</v>
      </c>
      <c r="BD31" s="274" t="str">
        <f t="shared" si="0"/>
        <v>未</v>
      </c>
      <c r="BF31" s="219"/>
    </row>
    <row r="32" spans="1:58" ht="38.25" customHeight="1">
      <c r="A32" s="222">
        <v>1</v>
      </c>
      <c r="D32" s="257">
        <v>25</v>
      </c>
      <c r="E32" s="257" t="s">
        <v>208</v>
      </c>
      <c r="F32" s="257" t="s">
        <v>209</v>
      </c>
      <c r="G32" s="257" t="s">
        <v>240</v>
      </c>
      <c r="H32" s="258" t="s">
        <v>267</v>
      </c>
      <c r="I32" s="291">
        <v>0</v>
      </c>
      <c r="J32" s="292">
        <v>0</v>
      </c>
      <c r="K32" s="292">
        <v>50</v>
      </c>
      <c r="L32" s="292">
        <v>0</v>
      </c>
      <c r="M32" s="292">
        <v>0</v>
      </c>
      <c r="N32" s="293">
        <v>50</v>
      </c>
      <c r="O32" s="307">
        <v>0</v>
      </c>
      <c r="P32" s="295">
        <v>0</v>
      </c>
      <c r="Q32" s="295">
        <v>40</v>
      </c>
      <c r="R32" s="295">
        <v>0</v>
      </c>
      <c r="S32" s="295">
        <v>0</v>
      </c>
      <c r="T32" s="295">
        <v>0</v>
      </c>
      <c r="U32" s="296">
        <v>40</v>
      </c>
      <c r="V32" s="297">
        <v>40</v>
      </c>
      <c r="W32" s="307">
        <v>0</v>
      </c>
      <c r="X32" s="295">
        <v>0</v>
      </c>
      <c r="Y32" s="295">
        <v>40</v>
      </c>
      <c r="Z32" s="295">
        <v>0</v>
      </c>
      <c r="AA32" s="295">
        <v>0</v>
      </c>
      <c r="AB32" s="295">
        <v>0</v>
      </c>
      <c r="AC32" s="296">
        <v>40</v>
      </c>
      <c r="AD32" s="297">
        <v>40</v>
      </c>
      <c r="AE32" s="284">
        <v>0</v>
      </c>
      <c r="AF32" s="285" t="s">
        <v>211</v>
      </c>
      <c r="AG32" s="285" t="s">
        <v>157</v>
      </c>
      <c r="AH32" s="285">
        <v>0</v>
      </c>
      <c r="AI32" s="285">
        <v>0</v>
      </c>
      <c r="AJ32" s="285" t="s">
        <v>157</v>
      </c>
      <c r="AK32" s="286">
        <v>0</v>
      </c>
      <c r="AL32" s="287">
        <v>0</v>
      </c>
      <c r="AM32" s="288">
        <v>0</v>
      </c>
      <c r="AN32" s="288">
        <v>0</v>
      </c>
      <c r="AO32" s="288">
        <v>0</v>
      </c>
      <c r="AP32" s="288">
        <v>0</v>
      </c>
      <c r="AQ32" s="288">
        <v>0</v>
      </c>
      <c r="AR32" s="288" t="s">
        <v>157</v>
      </c>
      <c r="AS32" s="288">
        <v>0</v>
      </c>
      <c r="AT32" s="288">
        <v>0</v>
      </c>
      <c r="AU32" s="288">
        <v>0</v>
      </c>
      <c r="AV32" s="288" t="s">
        <v>157</v>
      </c>
      <c r="AW32" s="288">
        <v>0</v>
      </c>
      <c r="AX32" s="288" t="s">
        <v>157</v>
      </c>
      <c r="AY32" s="288">
        <v>0</v>
      </c>
      <c r="AZ32" s="288" t="s">
        <v>211</v>
      </c>
      <c r="BA32" s="289">
        <v>0</v>
      </c>
      <c r="BB32" s="286">
        <v>0</v>
      </c>
      <c r="BC32" s="273" t="str">
        <f t="shared" si="1"/>
        <v>未</v>
      </c>
      <c r="BD32" s="274" t="str">
        <f t="shared" si="0"/>
        <v>未</v>
      </c>
    </row>
    <row r="33" spans="1:58" s="290" customFormat="1" ht="38.25" customHeight="1">
      <c r="A33" s="217">
        <v>1</v>
      </c>
      <c r="B33" s="217"/>
      <c r="C33" s="217"/>
      <c r="D33" s="257">
        <v>26</v>
      </c>
      <c r="E33" s="257" t="s">
        <v>208</v>
      </c>
      <c r="F33" s="257" t="s">
        <v>268</v>
      </c>
      <c r="G33" s="257"/>
      <c r="H33" s="258" t="s">
        <v>269</v>
      </c>
      <c r="I33" s="275">
        <v>0</v>
      </c>
      <c r="J33" s="277">
        <v>6</v>
      </c>
      <c r="K33" s="277">
        <v>0</v>
      </c>
      <c r="L33" s="277">
        <v>0</v>
      </c>
      <c r="M33" s="277">
        <v>0</v>
      </c>
      <c r="N33" s="298">
        <v>6</v>
      </c>
      <c r="O33" s="279">
        <v>0</v>
      </c>
      <c r="P33" s="281">
        <v>6</v>
      </c>
      <c r="Q33" s="281">
        <v>0</v>
      </c>
      <c r="R33" s="281">
        <v>0</v>
      </c>
      <c r="S33" s="281">
        <v>0</v>
      </c>
      <c r="T33" s="281">
        <v>0</v>
      </c>
      <c r="U33" s="299">
        <v>6</v>
      </c>
      <c r="V33" s="300">
        <f t="shared" ref="V33" si="4">U33-T33</f>
        <v>6</v>
      </c>
      <c r="W33" s="279">
        <v>0</v>
      </c>
      <c r="X33" s="281">
        <v>6</v>
      </c>
      <c r="Y33" s="281">
        <v>0</v>
      </c>
      <c r="Z33" s="281">
        <v>0</v>
      </c>
      <c r="AA33" s="281">
        <v>0</v>
      </c>
      <c r="AB33" s="281">
        <v>0</v>
      </c>
      <c r="AC33" s="299">
        <v>6</v>
      </c>
      <c r="AD33" s="300">
        <f t="shared" ref="AD33" si="5">AC33-AB33</f>
        <v>6</v>
      </c>
      <c r="AE33" s="301">
        <v>0</v>
      </c>
      <c r="AF33" s="302">
        <v>0</v>
      </c>
      <c r="AG33" s="302">
        <v>0</v>
      </c>
      <c r="AH33" s="302">
        <v>0</v>
      </c>
      <c r="AI33" s="302" t="s">
        <v>157</v>
      </c>
      <c r="AJ33" s="302">
        <v>0</v>
      </c>
      <c r="AK33" s="303" t="s">
        <v>270</v>
      </c>
      <c r="AL33" s="304">
        <v>0</v>
      </c>
      <c r="AM33" s="305">
        <v>0</v>
      </c>
      <c r="AN33" s="305">
        <v>0</v>
      </c>
      <c r="AO33" s="305">
        <v>0</v>
      </c>
      <c r="AP33" s="305">
        <v>0</v>
      </c>
      <c r="AQ33" s="305">
        <v>0</v>
      </c>
      <c r="AR33" s="305">
        <v>0</v>
      </c>
      <c r="AS33" s="305">
        <v>0</v>
      </c>
      <c r="AT33" s="305">
        <v>0</v>
      </c>
      <c r="AU33" s="305">
        <v>0</v>
      </c>
      <c r="AV33" s="305">
        <v>0</v>
      </c>
      <c r="AW33" s="305">
        <v>0</v>
      </c>
      <c r="AX33" s="305">
        <v>0</v>
      </c>
      <c r="AY33" s="305">
        <v>0</v>
      </c>
      <c r="AZ33" s="305">
        <v>0</v>
      </c>
      <c r="BA33" s="306" t="s">
        <v>157</v>
      </c>
      <c r="BB33" s="303" t="s">
        <v>271</v>
      </c>
      <c r="BC33" s="273" t="str">
        <f t="shared" si="1"/>
        <v>〇</v>
      </c>
      <c r="BD33" s="274" t="str">
        <f t="shared" si="0"/>
        <v>〇</v>
      </c>
      <c r="BF33" s="219"/>
    </row>
    <row r="34" spans="1:58" s="290" customFormat="1" ht="38.25" customHeight="1">
      <c r="A34" s="310">
        <v>1</v>
      </c>
      <c r="B34" s="310" t="s">
        <v>213</v>
      </c>
      <c r="C34" s="310" t="s">
        <v>213</v>
      </c>
      <c r="D34" s="257">
        <v>27</v>
      </c>
      <c r="E34" s="257" t="s">
        <v>208</v>
      </c>
      <c r="F34" s="257" t="s">
        <v>268</v>
      </c>
      <c r="G34" s="257"/>
      <c r="H34" s="311" t="s">
        <v>272</v>
      </c>
      <c r="I34" s="291">
        <v>0</v>
      </c>
      <c r="J34" s="276">
        <v>0</v>
      </c>
      <c r="K34" s="292">
        <v>0</v>
      </c>
      <c r="L34" s="292">
        <v>0</v>
      </c>
      <c r="M34" s="292">
        <v>0</v>
      </c>
      <c r="N34" s="278">
        <v>0</v>
      </c>
      <c r="O34" s="307">
        <v>0</v>
      </c>
      <c r="P34" s="280">
        <v>0</v>
      </c>
      <c r="Q34" s="295">
        <v>0</v>
      </c>
      <c r="R34" s="295">
        <v>0</v>
      </c>
      <c r="S34" s="295">
        <v>0</v>
      </c>
      <c r="T34" s="295">
        <v>0</v>
      </c>
      <c r="U34" s="282">
        <v>0</v>
      </c>
      <c r="V34" s="283">
        <f t="shared" si="2"/>
        <v>0</v>
      </c>
      <c r="W34" s="307">
        <v>0</v>
      </c>
      <c r="X34" s="280">
        <v>0</v>
      </c>
      <c r="Y34" s="295">
        <v>0</v>
      </c>
      <c r="Z34" s="295">
        <v>0</v>
      </c>
      <c r="AA34" s="295">
        <v>0</v>
      </c>
      <c r="AB34" s="295">
        <v>0</v>
      </c>
      <c r="AC34" s="282">
        <v>0</v>
      </c>
      <c r="AD34" s="283">
        <f t="shared" si="3"/>
        <v>0</v>
      </c>
      <c r="AE34" s="284">
        <v>0</v>
      </c>
      <c r="AF34" s="285">
        <v>0</v>
      </c>
      <c r="AG34" s="285">
        <v>0</v>
      </c>
      <c r="AH34" s="285">
        <v>0</v>
      </c>
      <c r="AI34" s="285" t="s">
        <v>157</v>
      </c>
      <c r="AJ34" s="285">
        <v>0</v>
      </c>
      <c r="AK34" s="286">
        <v>0</v>
      </c>
      <c r="AL34" s="287">
        <v>0</v>
      </c>
      <c r="AM34" s="288">
        <v>0</v>
      </c>
      <c r="AN34" s="288">
        <v>0</v>
      </c>
      <c r="AO34" s="288">
        <v>0</v>
      </c>
      <c r="AP34" s="288">
        <v>0</v>
      </c>
      <c r="AQ34" s="288">
        <v>0</v>
      </c>
      <c r="AR34" s="288">
        <v>0</v>
      </c>
      <c r="AS34" s="288">
        <v>0</v>
      </c>
      <c r="AT34" s="288">
        <v>0</v>
      </c>
      <c r="AU34" s="288">
        <v>0</v>
      </c>
      <c r="AV34" s="288">
        <v>0</v>
      </c>
      <c r="AW34" s="288">
        <v>0</v>
      </c>
      <c r="AX34" s="288">
        <v>0</v>
      </c>
      <c r="AY34" s="288">
        <v>0</v>
      </c>
      <c r="AZ34" s="288">
        <v>0</v>
      </c>
      <c r="BA34" s="289" t="s">
        <v>157</v>
      </c>
      <c r="BB34" s="286" t="s">
        <v>273</v>
      </c>
      <c r="BC34" s="273" t="str">
        <f t="shared" si="1"/>
        <v>〇</v>
      </c>
      <c r="BD34" s="274" t="str">
        <f t="shared" si="0"/>
        <v>〇</v>
      </c>
      <c r="BF34" s="219"/>
    </row>
    <row r="35" spans="1:58" s="290" customFormat="1" ht="38.25" customHeight="1">
      <c r="A35" s="217">
        <v>1</v>
      </c>
      <c r="B35" s="217" t="s">
        <v>213</v>
      </c>
      <c r="C35" s="217" t="s">
        <v>213</v>
      </c>
      <c r="D35" s="257">
        <v>28</v>
      </c>
      <c r="E35" s="257" t="s">
        <v>208</v>
      </c>
      <c r="F35" s="257" t="s">
        <v>268</v>
      </c>
      <c r="G35" s="257"/>
      <c r="H35" s="311" t="s">
        <v>274</v>
      </c>
      <c r="I35" s="291">
        <v>0</v>
      </c>
      <c r="J35" s="292">
        <v>0</v>
      </c>
      <c r="K35" s="292">
        <v>0</v>
      </c>
      <c r="L35" s="292">
        <v>0</v>
      </c>
      <c r="M35" s="276">
        <v>0</v>
      </c>
      <c r="N35" s="278">
        <v>0</v>
      </c>
      <c r="O35" s="307">
        <v>0</v>
      </c>
      <c r="P35" s="295">
        <v>0</v>
      </c>
      <c r="Q35" s="295">
        <v>0</v>
      </c>
      <c r="R35" s="295">
        <v>0</v>
      </c>
      <c r="S35" s="295">
        <v>0</v>
      </c>
      <c r="T35" s="280">
        <v>0</v>
      </c>
      <c r="U35" s="282">
        <v>0</v>
      </c>
      <c r="V35" s="297">
        <f t="shared" si="2"/>
        <v>0</v>
      </c>
      <c r="W35" s="307">
        <v>0</v>
      </c>
      <c r="X35" s="295">
        <v>0</v>
      </c>
      <c r="Y35" s="295">
        <v>0</v>
      </c>
      <c r="Z35" s="295">
        <v>0</v>
      </c>
      <c r="AA35" s="295">
        <v>0</v>
      </c>
      <c r="AB35" s="280">
        <v>0</v>
      </c>
      <c r="AC35" s="282">
        <v>0</v>
      </c>
      <c r="AD35" s="297">
        <f t="shared" si="3"/>
        <v>0</v>
      </c>
      <c r="AE35" s="284">
        <v>0</v>
      </c>
      <c r="AF35" s="285">
        <v>0</v>
      </c>
      <c r="AG35" s="285">
        <v>0</v>
      </c>
      <c r="AH35" s="285">
        <v>0</v>
      </c>
      <c r="AI35" s="285" t="s">
        <v>157</v>
      </c>
      <c r="AJ35" s="285">
        <v>0</v>
      </c>
      <c r="AK35" s="312" t="s">
        <v>275</v>
      </c>
      <c r="AL35" s="287">
        <v>0</v>
      </c>
      <c r="AM35" s="288" t="s">
        <v>157</v>
      </c>
      <c r="AN35" s="288">
        <v>0</v>
      </c>
      <c r="AO35" s="288">
        <v>0</v>
      </c>
      <c r="AP35" s="288">
        <v>0</v>
      </c>
      <c r="AQ35" s="288" t="s">
        <v>157</v>
      </c>
      <c r="AR35" s="288" t="s">
        <v>157</v>
      </c>
      <c r="AS35" s="288">
        <v>0</v>
      </c>
      <c r="AT35" s="288">
        <v>0</v>
      </c>
      <c r="AU35" s="288">
        <v>0</v>
      </c>
      <c r="AV35" s="288">
        <v>0</v>
      </c>
      <c r="AW35" s="288">
        <v>0</v>
      </c>
      <c r="AX35" s="288">
        <v>0</v>
      </c>
      <c r="AY35" s="288">
        <v>0</v>
      </c>
      <c r="AZ35" s="288">
        <v>0</v>
      </c>
      <c r="BA35" s="289" t="s">
        <v>211</v>
      </c>
      <c r="BB35" s="286" t="s">
        <v>276</v>
      </c>
      <c r="BC35" s="273" t="str">
        <f t="shared" si="1"/>
        <v>〇</v>
      </c>
      <c r="BD35" s="274" t="str">
        <f t="shared" si="0"/>
        <v>〇</v>
      </c>
      <c r="BF35" s="219"/>
    </row>
    <row r="36" spans="1:58" ht="38.25" customHeight="1">
      <c r="A36" s="222">
        <v>1</v>
      </c>
      <c r="D36" s="257">
        <v>29</v>
      </c>
      <c r="E36" s="257" t="s">
        <v>208</v>
      </c>
      <c r="F36" s="257" t="s">
        <v>277</v>
      </c>
      <c r="G36" s="257"/>
      <c r="H36" s="258" t="s">
        <v>278</v>
      </c>
      <c r="I36" s="275">
        <v>0</v>
      </c>
      <c r="J36" s="277">
        <v>0</v>
      </c>
      <c r="K36" s="277">
        <v>0</v>
      </c>
      <c r="L36" s="277">
        <v>0</v>
      </c>
      <c r="M36" s="277">
        <v>1</v>
      </c>
      <c r="N36" s="298">
        <v>1</v>
      </c>
      <c r="O36" s="279">
        <v>0</v>
      </c>
      <c r="P36" s="281">
        <v>0</v>
      </c>
      <c r="Q36" s="281">
        <v>0</v>
      </c>
      <c r="R36" s="281">
        <v>1</v>
      </c>
      <c r="S36" s="281">
        <v>0</v>
      </c>
      <c r="T36" s="281">
        <v>0</v>
      </c>
      <c r="U36" s="299">
        <v>1</v>
      </c>
      <c r="V36" s="300">
        <f t="shared" si="2"/>
        <v>1</v>
      </c>
      <c r="W36" s="279">
        <v>0</v>
      </c>
      <c r="X36" s="281">
        <v>0</v>
      </c>
      <c r="Y36" s="281">
        <v>0</v>
      </c>
      <c r="Z36" s="281">
        <v>1</v>
      </c>
      <c r="AA36" s="281">
        <v>0</v>
      </c>
      <c r="AB36" s="281">
        <v>0</v>
      </c>
      <c r="AC36" s="299">
        <v>1</v>
      </c>
      <c r="AD36" s="300">
        <f t="shared" si="3"/>
        <v>1</v>
      </c>
      <c r="AE36" s="301">
        <v>0</v>
      </c>
      <c r="AF36" s="302">
        <v>0</v>
      </c>
      <c r="AG36" s="302">
        <v>0</v>
      </c>
      <c r="AH36" s="302" t="s">
        <v>211</v>
      </c>
      <c r="AI36" s="302">
        <v>0</v>
      </c>
      <c r="AJ36" s="302">
        <v>0</v>
      </c>
      <c r="AK36" s="303">
        <v>0</v>
      </c>
      <c r="AL36" s="304">
        <v>0</v>
      </c>
      <c r="AM36" s="305">
        <v>0</v>
      </c>
      <c r="AN36" s="305">
        <v>0</v>
      </c>
      <c r="AO36" s="305">
        <v>0</v>
      </c>
      <c r="AP36" s="305">
        <v>0</v>
      </c>
      <c r="AQ36" s="305">
        <v>0</v>
      </c>
      <c r="AR36" s="305">
        <v>0</v>
      </c>
      <c r="AS36" s="305">
        <v>0</v>
      </c>
      <c r="AT36" s="305">
        <v>0</v>
      </c>
      <c r="AU36" s="305">
        <v>0</v>
      </c>
      <c r="AV36" s="305">
        <v>0</v>
      </c>
      <c r="AW36" s="305">
        <v>0</v>
      </c>
      <c r="AX36" s="305">
        <v>0</v>
      </c>
      <c r="AY36" s="305">
        <v>0</v>
      </c>
      <c r="AZ36" s="305">
        <v>0</v>
      </c>
      <c r="BA36" s="306">
        <v>0</v>
      </c>
      <c r="BB36" s="303">
        <v>0</v>
      </c>
      <c r="BC36" s="273" t="str">
        <f t="shared" si="1"/>
        <v>未</v>
      </c>
      <c r="BD36" s="274" t="str">
        <f t="shared" si="0"/>
        <v>未</v>
      </c>
    </row>
    <row r="37" spans="1:58" ht="38.25" customHeight="1">
      <c r="A37" s="222">
        <v>1</v>
      </c>
      <c r="D37" s="257">
        <v>30</v>
      </c>
      <c r="E37" s="257" t="s">
        <v>208</v>
      </c>
      <c r="F37" s="257" t="s">
        <v>268</v>
      </c>
      <c r="G37" s="257"/>
      <c r="H37" s="258" t="s">
        <v>279</v>
      </c>
      <c r="I37" s="291">
        <v>0</v>
      </c>
      <c r="J37" s="292">
        <v>4</v>
      </c>
      <c r="K37" s="292">
        <v>0</v>
      </c>
      <c r="L37" s="292">
        <v>15</v>
      </c>
      <c r="M37" s="292">
        <v>0</v>
      </c>
      <c r="N37" s="293">
        <v>19</v>
      </c>
      <c r="O37" s="307">
        <v>0</v>
      </c>
      <c r="P37" s="295">
        <v>4</v>
      </c>
      <c r="Q37" s="295">
        <v>0</v>
      </c>
      <c r="R37" s="295">
        <v>15</v>
      </c>
      <c r="S37" s="295">
        <v>0</v>
      </c>
      <c r="T37" s="295">
        <v>0</v>
      </c>
      <c r="U37" s="296">
        <v>19</v>
      </c>
      <c r="V37" s="297">
        <f t="shared" si="2"/>
        <v>19</v>
      </c>
      <c r="W37" s="307">
        <v>0</v>
      </c>
      <c r="X37" s="295">
        <v>4</v>
      </c>
      <c r="Y37" s="295">
        <v>0</v>
      </c>
      <c r="Z37" s="295">
        <v>15</v>
      </c>
      <c r="AA37" s="295">
        <v>0</v>
      </c>
      <c r="AB37" s="295">
        <v>0</v>
      </c>
      <c r="AC37" s="296">
        <v>19</v>
      </c>
      <c r="AD37" s="297">
        <f t="shared" si="3"/>
        <v>19</v>
      </c>
      <c r="AE37" s="284">
        <v>0</v>
      </c>
      <c r="AF37" s="285">
        <v>0</v>
      </c>
      <c r="AG37" s="285">
        <v>0</v>
      </c>
      <c r="AH37" s="285" t="s">
        <v>211</v>
      </c>
      <c r="AI37" s="285">
        <v>0</v>
      </c>
      <c r="AJ37" s="285" t="s">
        <v>157</v>
      </c>
      <c r="AK37" s="286" t="s">
        <v>280</v>
      </c>
      <c r="AL37" s="287">
        <v>0</v>
      </c>
      <c r="AM37" s="288" t="s">
        <v>157</v>
      </c>
      <c r="AN37" s="288">
        <v>0</v>
      </c>
      <c r="AO37" s="288" t="s">
        <v>211</v>
      </c>
      <c r="AP37" s="288">
        <v>0</v>
      </c>
      <c r="AQ37" s="288" t="s">
        <v>211</v>
      </c>
      <c r="AR37" s="288" t="s">
        <v>157</v>
      </c>
      <c r="AS37" s="288" t="s">
        <v>157</v>
      </c>
      <c r="AT37" s="288">
        <v>0</v>
      </c>
      <c r="AU37" s="288">
        <v>0</v>
      </c>
      <c r="AV37" s="288">
        <v>0</v>
      </c>
      <c r="AW37" s="288">
        <v>0</v>
      </c>
      <c r="AX37" s="288">
        <v>0</v>
      </c>
      <c r="AY37" s="288" t="s">
        <v>157</v>
      </c>
      <c r="AZ37" s="288" t="s">
        <v>157</v>
      </c>
      <c r="BA37" s="289" t="s">
        <v>157</v>
      </c>
      <c r="BB37" s="286" t="s">
        <v>281</v>
      </c>
      <c r="BC37" s="273" t="str">
        <f t="shared" si="1"/>
        <v>〇</v>
      </c>
      <c r="BD37" s="274" t="str">
        <f t="shared" si="0"/>
        <v>〇</v>
      </c>
    </row>
    <row r="38" spans="1:58" s="290" customFormat="1" ht="38.25" customHeight="1">
      <c r="A38" s="217">
        <v>1</v>
      </c>
      <c r="B38" s="217"/>
      <c r="C38" s="217"/>
      <c r="D38" s="257">
        <v>31</v>
      </c>
      <c r="E38" s="257" t="s">
        <v>208</v>
      </c>
      <c r="F38" s="257" t="s">
        <v>268</v>
      </c>
      <c r="G38" s="257"/>
      <c r="H38" s="258" t="s">
        <v>282</v>
      </c>
      <c r="I38" s="275">
        <v>0</v>
      </c>
      <c r="J38" s="277">
        <v>5</v>
      </c>
      <c r="K38" s="277">
        <v>0</v>
      </c>
      <c r="L38" s="277">
        <v>0</v>
      </c>
      <c r="M38" s="277">
        <v>0</v>
      </c>
      <c r="N38" s="298">
        <v>5</v>
      </c>
      <c r="O38" s="279">
        <v>0</v>
      </c>
      <c r="P38" s="281">
        <v>5</v>
      </c>
      <c r="Q38" s="281">
        <v>0</v>
      </c>
      <c r="R38" s="281">
        <v>0</v>
      </c>
      <c r="S38" s="281">
        <v>0</v>
      </c>
      <c r="T38" s="281">
        <v>0</v>
      </c>
      <c r="U38" s="299">
        <v>5</v>
      </c>
      <c r="V38" s="300">
        <f t="shared" si="2"/>
        <v>5</v>
      </c>
      <c r="W38" s="279">
        <v>0</v>
      </c>
      <c r="X38" s="281">
        <v>5</v>
      </c>
      <c r="Y38" s="281">
        <v>0</v>
      </c>
      <c r="Z38" s="281">
        <v>0</v>
      </c>
      <c r="AA38" s="281">
        <v>0</v>
      </c>
      <c r="AB38" s="281">
        <v>0</v>
      </c>
      <c r="AC38" s="299">
        <v>5</v>
      </c>
      <c r="AD38" s="300">
        <f t="shared" si="3"/>
        <v>5</v>
      </c>
      <c r="AE38" s="301">
        <v>0</v>
      </c>
      <c r="AF38" s="302">
        <v>0</v>
      </c>
      <c r="AG38" s="302">
        <v>0</v>
      </c>
      <c r="AH38" s="302">
        <v>0</v>
      </c>
      <c r="AI38" s="302" t="s">
        <v>211</v>
      </c>
      <c r="AJ38" s="302">
        <v>0</v>
      </c>
      <c r="AK38" s="303" t="s">
        <v>283</v>
      </c>
      <c r="AL38" s="304">
        <v>0</v>
      </c>
      <c r="AM38" s="305">
        <v>0</v>
      </c>
      <c r="AN38" s="305">
        <v>0</v>
      </c>
      <c r="AO38" s="305">
        <v>0</v>
      </c>
      <c r="AP38" s="305">
        <v>0</v>
      </c>
      <c r="AQ38" s="305">
        <v>0</v>
      </c>
      <c r="AR38" s="305">
        <v>0</v>
      </c>
      <c r="AS38" s="305">
        <v>0</v>
      </c>
      <c r="AT38" s="305">
        <v>0</v>
      </c>
      <c r="AU38" s="305">
        <v>0</v>
      </c>
      <c r="AV38" s="305">
        <v>0</v>
      </c>
      <c r="AW38" s="305">
        <v>0</v>
      </c>
      <c r="AX38" s="305">
        <v>0</v>
      </c>
      <c r="AY38" s="305">
        <v>0</v>
      </c>
      <c r="AZ38" s="305">
        <v>0</v>
      </c>
      <c r="BA38" s="306" t="s">
        <v>211</v>
      </c>
      <c r="BB38" s="303" t="s">
        <v>283</v>
      </c>
      <c r="BC38" s="273" t="str">
        <f t="shared" si="1"/>
        <v>〇</v>
      </c>
      <c r="BD38" s="274" t="str">
        <f t="shared" si="0"/>
        <v>〇</v>
      </c>
      <c r="BF38" s="219"/>
    </row>
    <row r="39" spans="1:58" s="290" customFormat="1" ht="38.25" customHeight="1">
      <c r="A39" s="217">
        <v>1</v>
      </c>
      <c r="B39" s="217"/>
      <c r="C39" s="217"/>
      <c r="D39" s="257">
        <v>32</v>
      </c>
      <c r="E39" s="257" t="s">
        <v>208</v>
      </c>
      <c r="F39" s="257" t="s">
        <v>268</v>
      </c>
      <c r="G39" s="257"/>
      <c r="H39" s="258" t="s">
        <v>284</v>
      </c>
      <c r="I39" s="291">
        <v>0</v>
      </c>
      <c r="J39" s="292">
        <v>11</v>
      </c>
      <c r="K39" s="292">
        <v>0</v>
      </c>
      <c r="L39" s="292">
        <v>0</v>
      </c>
      <c r="M39" s="292">
        <v>0</v>
      </c>
      <c r="N39" s="293">
        <v>11</v>
      </c>
      <c r="O39" s="307">
        <v>0</v>
      </c>
      <c r="P39" s="295">
        <v>11</v>
      </c>
      <c r="Q39" s="295">
        <v>0</v>
      </c>
      <c r="R39" s="295">
        <v>0</v>
      </c>
      <c r="S39" s="295">
        <v>0</v>
      </c>
      <c r="T39" s="295">
        <v>0</v>
      </c>
      <c r="U39" s="296">
        <v>11</v>
      </c>
      <c r="V39" s="297">
        <f t="shared" si="2"/>
        <v>11</v>
      </c>
      <c r="W39" s="307">
        <v>0</v>
      </c>
      <c r="X39" s="295">
        <v>11</v>
      </c>
      <c r="Y39" s="295">
        <v>0</v>
      </c>
      <c r="Z39" s="295">
        <v>0</v>
      </c>
      <c r="AA39" s="295">
        <v>0</v>
      </c>
      <c r="AB39" s="295">
        <v>0</v>
      </c>
      <c r="AC39" s="296">
        <v>11</v>
      </c>
      <c r="AD39" s="297">
        <f t="shared" si="3"/>
        <v>11</v>
      </c>
      <c r="AE39" s="284">
        <v>0</v>
      </c>
      <c r="AF39" s="285">
        <v>0</v>
      </c>
      <c r="AG39" s="285">
        <v>0</v>
      </c>
      <c r="AH39" s="285">
        <v>0</v>
      </c>
      <c r="AI39" s="285" t="s">
        <v>211</v>
      </c>
      <c r="AJ39" s="285">
        <v>0</v>
      </c>
      <c r="AK39" s="286" t="s">
        <v>285</v>
      </c>
      <c r="AL39" s="287">
        <v>0</v>
      </c>
      <c r="AM39" s="288">
        <v>0</v>
      </c>
      <c r="AN39" s="288">
        <v>0</v>
      </c>
      <c r="AO39" s="288">
        <v>0</v>
      </c>
      <c r="AP39" s="288">
        <v>0</v>
      </c>
      <c r="AQ39" s="288">
        <v>0</v>
      </c>
      <c r="AR39" s="288">
        <v>0</v>
      </c>
      <c r="AS39" s="288">
        <v>0</v>
      </c>
      <c r="AT39" s="288">
        <v>0</v>
      </c>
      <c r="AU39" s="288" t="s">
        <v>211</v>
      </c>
      <c r="AV39" s="288">
        <v>0</v>
      </c>
      <c r="AW39" s="288">
        <v>0</v>
      </c>
      <c r="AX39" s="288">
        <v>0</v>
      </c>
      <c r="AY39" s="288">
        <v>0</v>
      </c>
      <c r="AZ39" s="288">
        <v>0</v>
      </c>
      <c r="BA39" s="289">
        <v>0</v>
      </c>
      <c r="BB39" s="286">
        <v>0</v>
      </c>
      <c r="BC39" s="273" t="str">
        <f t="shared" si="1"/>
        <v>〇</v>
      </c>
      <c r="BD39" s="274" t="str">
        <f t="shared" si="0"/>
        <v>〇</v>
      </c>
      <c r="BF39" s="219"/>
    </row>
    <row r="40" spans="1:58" s="290" customFormat="1" ht="38.25" customHeight="1">
      <c r="A40" s="217">
        <v>1</v>
      </c>
      <c r="B40" s="217" t="s">
        <v>213</v>
      </c>
      <c r="C40" s="217" t="s">
        <v>213</v>
      </c>
      <c r="D40" s="257">
        <v>33</v>
      </c>
      <c r="E40" s="257" t="s">
        <v>208</v>
      </c>
      <c r="F40" s="257" t="s">
        <v>268</v>
      </c>
      <c r="G40" s="257"/>
      <c r="H40" s="258" t="s">
        <v>286</v>
      </c>
      <c r="I40" s="275">
        <v>0</v>
      </c>
      <c r="J40" s="276">
        <v>15</v>
      </c>
      <c r="K40" s="276">
        <v>0</v>
      </c>
      <c r="L40" s="277">
        <v>0</v>
      </c>
      <c r="M40" s="277">
        <v>0</v>
      </c>
      <c r="N40" s="298">
        <v>15</v>
      </c>
      <c r="O40" s="279">
        <v>0</v>
      </c>
      <c r="P40" s="280">
        <v>15</v>
      </c>
      <c r="Q40" s="280">
        <v>0</v>
      </c>
      <c r="R40" s="281">
        <v>0</v>
      </c>
      <c r="S40" s="281">
        <v>0</v>
      </c>
      <c r="T40" s="281">
        <v>0</v>
      </c>
      <c r="U40" s="282">
        <v>15</v>
      </c>
      <c r="V40" s="283">
        <f t="shared" si="2"/>
        <v>15</v>
      </c>
      <c r="W40" s="279">
        <v>0</v>
      </c>
      <c r="X40" s="280">
        <v>15</v>
      </c>
      <c r="Y40" s="280">
        <v>0</v>
      </c>
      <c r="Z40" s="281">
        <v>0</v>
      </c>
      <c r="AA40" s="281">
        <v>0</v>
      </c>
      <c r="AB40" s="281">
        <v>0</v>
      </c>
      <c r="AC40" s="282">
        <v>15</v>
      </c>
      <c r="AD40" s="283">
        <f t="shared" si="3"/>
        <v>15</v>
      </c>
      <c r="AE40" s="301">
        <v>0</v>
      </c>
      <c r="AF40" s="302">
        <v>0</v>
      </c>
      <c r="AG40" s="302">
        <v>0</v>
      </c>
      <c r="AH40" s="302">
        <v>0</v>
      </c>
      <c r="AI40" s="302" t="s">
        <v>211</v>
      </c>
      <c r="AJ40" s="302">
        <v>0</v>
      </c>
      <c r="AK40" s="303">
        <v>0</v>
      </c>
      <c r="AL40" s="304">
        <v>0</v>
      </c>
      <c r="AM40" s="305">
        <v>0</v>
      </c>
      <c r="AN40" s="305">
        <v>0</v>
      </c>
      <c r="AO40" s="305">
        <v>0</v>
      </c>
      <c r="AP40" s="305">
        <v>0</v>
      </c>
      <c r="AQ40" s="305">
        <v>0</v>
      </c>
      <c r="AR40" s="305">
        <v>0</v>
      </c>
      <c r="AS40" s="305">
        <v>0</v>
      </c>
      <c r="AT40" s="305" t="s">
        <v>157</v>
      </c>
      <c r="AU40" s="309" t="s">
        <v>211</v>
      </c>
      <c r="AV40" s="305">
        <v>0</v>
      </c>
      <c r="AW40" s="305">
        <v>0</v>
      </c>
      <c r="AX40" s="305">
        <v>0</v>
      </c>
      <c r="AY40" s="305">
        <v>0</v>
      </c>
      <c r="AZ40" s="305">
        <v>0</v>
      </c>
      <c r="BA40" s="313"/>
      <c r="BB40" s="308" t="s">
        <v>287</v>
      </c>
      <c r="BC40" s="273" t="str">
        <f t="shared" si="1"/>
        <v>〇</v>
      </c>
      <c r="BD40" s="274" t="str">
        <f t="shared" si="0"/>
        <v>〇</v>
      </c>
      <c r="BF40" s="219"/>
    </row>
    <row r="41" spans="1:58" s="290" customFormat="1" ht="38.25" customHeight="1">
      <c r="A41" s="314"/>
      <c r="B41" s="217"/>
      <c r="C41" s="217"/>
      <c r="D41" s="257">
        <v>34</v>
      </c>
      <c r="E41" s="257" t="s">
        <v>208</v>
      </c>
      <c r="F41" s="257" t="s">
        <v>277</v>
      </c>
      <c r="G41" s="257"/>
      <c r="H41" s="258" t="s">
        <v>288</v>
      </c>
      <c r="I41" s="291">
        <v>0</v>
      </c>
      <c r="J41" s="292">
        <v>3</v>
      </c>
      <c r="K41" s="292">
        <v>0</v>
      </c>
      <c r="L41" s="292">
        <v>0</v>
      </c>
      <c r="M41" s="292">
        <v>0</v>
      </c>
      <c r="N41" s="293">
        <v>3</v>
      </c>
      <c r="O41" s="307">
        <v>0</v>
      </c>
      <c r="P41" s="295">
        <v>2</v>
      </c>
      <c r="Q41" s="295">
        <v>0</v>
      </c>
      <c r="R41" s="295">
        <v>0</v>
      </c>
      <c r="S41" s="295">
        <v>0</v>
      </c>
      <c r="T41" s="295">
        <v>0</v>
      </c>
      <c r="U41" s="296">
        <v>2</v>
      </c>
      <c r="V41" s="297">
        <f t="shared" si="2"/>
        <v>2</v>
      </c>
      <c r="W41" s="307">
        <v>0</v>
      </c>
      <c r="X41" s="295">
        <v>2</v>
      </c>
      <c r="Y41" s="295">
        <v>0</v>
      </c>
      <c r="Z41" s="295">
        <v>0</v>
      </c>
      <c r="AA41" s="295">
        <v>0</v>
      </c>
      <c r="AB41" s="295">
        <v>0</v>
      </c>
      <c r="AC41" s="296">
        <v>2</v>
      </c>
      <c r="AD41" s="297">
        <f t="shared" si="3"/>
        <v>2</v>
      </c>
      <c r="AE41" s="284">
        <v>0</v>
      </c>
      <c r="AF41" s="285">
        <v>0</v>
      </c>
      <c r="AG41" s="285">
        <v>0</v>
      </c>
      <c r="AH41" s="285">
        <v>0</v>
      </c>
      <c r="AI41" s="285" t="s">
        <v>211</v>
      </c>
      <c r="AJ41" s="285" t="s">
        <v>157</v>
      </c>
      <c r="AK41" s="286" t="s">
        <v>289</v>
      </c>
      <c r="AL41" s="287">
        <v>0</v>
      </c>
      <c r="AM41" s="288" t="s">
        <v>157</v>
      </c>
      <c r="AN41" s="288">
        <v>0</v>
      </c>
      <c r="AO41" s="288">
        <v>0</v>
      </c>
      <c r="AP41" s="288">
        <v>0</v>
      </c>
      <c r="AQ41" s="288">
        <v>0</v>
      </c>
      <c r="AR41" s="288" t="s">
        <v>157</v>
      </c>
      <c r="AS41" s="288">
        <v>0</v>
      </c>
      <c r="AT41" s="288">
        <v>0</v>
      </c>
      <c r="AU41" s="288">
        <v>0</v>
      </c>
      <c r="AV41" s="288">
        <v>0</v>
      </c>
      <c r="AW41" s="288">
        <v>0</v>
      </c>
      <c r="AX41" s="288">
        <v>0</v>
      </c>
      <c r="AY41" s="288" t="s">
        <v>157</v>
      </c>
      <c r="AZ41" s="288" t="s">
        <v>157</v>
      </c>
      <c r="BA41" s="289" t="s">
        <v>157</v>
      </c>
      <c r="BB41" s="286" t="s">
        <v>290</v>
      </c>
      <c r="BC41" s="273" t="str">
        <f t="shared" si="1"/>
        <v>未</v>
      </c>
      <c r="BD41" s="274" t="str">
        <f t="shared" si="0"/>
        <v>未</v>
      </c>
      <c r="BF41" s="219"/>
    </row>
    <row r="42" spans="1:58" ht="38.25" customHeight="1">
      <c r="A42" s="222">
        <v>1</v>
      </c>
      <c r="B42" s="222" t="s">
        <v>213</v>
      </c>
      <c r="D42" s="257">
        <v>35</v>
      </c>
      <c r="E42" s="257" t="s">
        <v>208</v>
      </c>
      <c r="F42" s="257" t="s">
        <v>268</v>
      </c>
      <c r="G42" s="257"/>
      <c r="H42" s="258" t="s">
        <v>291</v>
      </c>
      <c r="I42" s="275">
        <v>0</v>
      </c>
      <c r="J42" s="277">
        <v>0</v>
      </c>
      <c r="K42" s="277">
        <v>9</v>
      </c>
      <c r="L42" s="277">
        <v>0</v>
      </c>
      <c r="M42" s="277">
        <v>0</v>
      </c>
      <c r="N42" s="298">
        <v>9</v>
      </c>
      <c r="O42" s="279">
        <v>0</v>
      </c>
      <c r="P42" s="281">
        <v>0</v>
      </c>
      <c r="Q42" s="281">
        <v>0</v>
      </c>
      <c r="R42" s="281">
        <v>7</v>
      </c>
      <c r="S42" s="281">
        <v>0</v>
      </c>
      <c r="T42" s="281">
        <v>0</v>
      </c>
      <c r="U42" s="299">
        <v>7</v>
      </c>
      <c r="V42" s="300">
        <f t="shared" si="2"/>
        <v>7</v>
      </c>
      <c r="W42" s="279">
        <v>0</v>
      </c>
      <c r="X42" s="281">
        <v>0</v>
      </c>
      <c r="Y42" s="281">
        <v>0</v>
      </c>
      <c r="Z42" s="281">
        <v>7</v>
      </c>
      <c r="AA42" s="281">
        <v>0</v>
      </c>
      <c r="AB42" s="281">
        <v>0</v>
      </c>
      <c r="AC42" s="299">
        <v>7</v>
      </c>
      <c r="AD42" s="300">
        <f t="shared" si="3"/>
        <v>7</v>
      </c>
      <c r="AE42" s="301">
        <v>0</v>
      </c>
      <c r="AF42" s="302">
        <v>0</v>
      </c>
      <c r="AG42" s="302" t="s">
        <v>157</v>
      </c>
      <c r="AH42" s="302">
        <v>0</v>
      </c>
      <c r="AI42" s="302">
        <v>0</v>
      </c>
      <c r="AJ42" s="302" t="s">
        <v>211</v>
      </c>
      <c r="AK42" s="303">
        <v>0</v>
      </c>
      <c r="AL42" s="304">
        <v>0</v>
      </c>
      <c r="AM42" s="305">
        <v>0</v>
      </c>
      <c r="AN42" s="305">
        <v>0</v>
      </c>
      <c r="AO42" s="305">
        <v>0</v>
      </c>
      <c r="AP42" s="305">
        <v>0</v>
      </c>
      <c r="AQ42" s="305">
        <v>0</v>
      </c>
      <c r="AR42" s="305">
        <v>0</v>
      </c>
      <c r="AS42" s="305">
        <v>0</v>
      </c>
      <c r="AT42" s="305">
        <v>0</v>
      </c>
      <c r="AU42" s="305">
        <v>0</v>
      </c>
      <c r="AV42" s="305">
        <v>0</v>
      </c>
      <c r="AW42" s="305">
        <v>0</v>
      </c>
      <c r="AX42" s="305">
        <v>0</v>
      </c>
      <c r="AY42" s="305">
        <v>0</v>
      </c>
      <c r="AZ42" s="305" t="s">
        <v>157</v>
      </c>
      <c r="BA42" s="306" t="s">
        <v>211</v>
      </c>
      <c r="BB42" s="303" t="s">
        <v>292</v>
      </c>
      <c r="BC42" s="273" t="str">
        <f t="shared" si="1"/>
        <v>未</v>
      </c>
      <c r="BD42" s="274" t="str">
        <f t="shared" si="0"/>
        <v>未</v>
      </c>
    </row>
    <row r="43" spans="1:58" s="290" customFormat="1" ht="38.25" customHeight="1">
      <c r="A43" s="217">
        <v>1</v>
      </c>
      <c r="B43" s="217"/>
      <c r="C43" s="217"/>
      <c r="D43" s="257">
        <v>36</v>
      </c>
      <c r="E43" s="257" t="s">
        <v>208</v>
      </c>
      <c r="F43" s="257" t="s">
        <v>268</v>
      </c>
      <c r="G43" s="257"/>
      <c r="H43" s="258" t="s">
        <v>293</v>
      </c>
      <c r="I43" s="275">
        <v>0</v>
      </c>
      <c r="J43" s="277">
        <v>0</v>
      </c>
      <c r="K43" s="277">
        <v>0</v>
      </c>
      <c r="L43" s="277">
        <v>8</v>
      </c>
      <c r="M43" s="277">
        <v>0</v>
      </c>
      <c r="N43" s="298">
        <v>8</v>
      </c>
      <c r="O43" s="279">
        <v>0</v>
      </c>
      <c r="P43" s="281">
        <v>0</v>
      </c>
      <c r="Q43" s="281">
        <v>0</v>
      </c>
      <c r="R43" s="281">
        <v>5</v>
      </c>
      <c r="S43" s="281">
        <v>0</v>
      </c>
      <c r="T43" s="281">
        <v>0</v>
      </c>
      <c r="U43" s="299">
        <v>5</v>
      </c>
      <c r="V43" s="300">
        <f t="shared" si="2"/>
        <v>5</v>
      </c>
      <c r="W43" s="279">
        <v>0</v>
      </c>
      <c r="X43" s="281">
        <v>0</v>
      </c>
      <c r="Y43" s="281">
        <v>0</v>
      </c>
      <c r="Z43" s="281">
        <v>5</v>
      </c>
      <c r="AA43" s="281">
        <v>0</v>
      </c>
      <c r="AB43" s="281">
        <v>0</v>
      </c>
      <c r="AC43" s="299">
        <v>5</v>
      </c>
      <c r="AD43" s="300">
        <f t="shared" si="3"/>
        <v>5</v>
      </c>
      <c r="AE43" s="301">
        <v>0</v>
      </c>
      <c r="AF43" s="302">
        <v>0</v>
      </c>
      <c r="AG43" s="302">
        <v>0</v>
      </c>
      <c r="AH43" s="302">
        <v>0</v>
      </c>
      <c r="AI43" s="302" t="s">
        <v>157</v>
      </c>
      <c r="AJ43" s="302">
        <v>0</v>
      </c>
      <c r="AK43" s="303" t="s">
        <v>294</v>
      </c>
      <c r="AL43" s="304">
        <v>0</v>
      </c>
      <c r="AM43" s="305">
        <v>0</v>
      </c>
      <c r="AN43" s="305">
        <v>0</v>
      </c>
      <c r="AO43" s="305">
        <v>0</v>
      </c>
      <c r="AP43" s="305">
        <v>0</v>
      </c>
      <c r="AQ43" s="305">
        <v>0</v>
      </c>
      <c r="AR43" s="305">
        <v>0</v>
      </c>
      <c r="AS43" s="305">
        <v>0</v>
      </c>
      <c r="AT43" s="305">
        <v>0</v>
      </c>
      <c r="AU43" s="305">
        <v>0</v>
      </c>
      <c r="AV43" s="305">
        <v>0</v>
      </c>
      <c r="AW43" s="305">
        <v>0</v>
      </c>
      <c r="AX43" s="305">
        <v>0</v>
      </c>
      <c r="AY43" s="305">
        <v>0</v>
      </c>
      <c r="AZ43" s="305">
        <v>0</v>
      </c>
      <c r="BA43" s="306" t="s">
        <v>157</v>
      </c>
      <c r="BB43" s="303" t="s">
        <v>295</v>
      </c>
      <c r="BC43" s="273" t="str">
        <f t="shared" si="1"/>
        <v>未</v>
      </c>
      <c r="BD43" s="274" t="str">
        <f t="shared" si="0"/>
        <v>未</v>
      </c>
      <c r="BF43" s="219"/>
    </row>
    <row r="44" spans="1:58" s="290" customFormat="1" ht="38.25" customHeight="1">
      <c r="A44" s="217">
        <v>1</v>
      </c>
      <c r="B44" s="217"/>
      <c r="C44" s="217"/>
      <c r="D44" s="257">
        <v>37</v>
      </c>
      <c r="E44" s="257" t="s">
        <v>208</v>
      </c>
      <c r="F44" s="257" t="s">
        <v>268</v>
      </c>
      <c r="G44" s="257"/>
      <c r="H44" s="258" t="s">
        <v>296</v>
      </c>
      <c r="I44" s="275">
        <v>0</v>
      </c>
      <c r="J44" s="277">
        <v>19</v>
      </c>
      <c r="K44" s="277">
        <v>0</v>
      </c>
      <c r="L44" s="277">
        <v>0</v>
      </c>
      <c r="M44" s="277">
        <v>0</v>
      </c>
      <c r="N44" s="298">
        <v>19</v>
      </c>
      <c r="O44" s="279">
        <v>0</v>
      </c>
      <c r="P44" s="281">
        <v>19</v>
      </c>
      <c r="Q44" s="281">
        <v>0</v>
      </c>
      <c r="R44" s="281">
        <v>0</v>
      </c>
      <c r="S44" s="281">
        <v>0</v>
      </c>
      <c r="T44" s="281">
        <v>0</v>
      </c>
      <c r="U44" s="299">
        <v>19</v>
      </c>
      <c r="V44" s="300">
        <f t="shared" si="2"/>
        <v>19</v>
      </c>
      <c r="W44" s="279">
        <v>0</v>
      </c>
      <c r="X44" s="281">
        <v>19</v>
      </c>
      <c r="Y44" s="281">
        <v>0</v>
      </c>
      <c r="Z44" s="281">
        <v>0</v>
      </c>
      <c r="AA44" s="281">
        <v>0</v>
      </c>
      <c r="AB44" s="281">
        <v>0</v>
      </c>
      <c r="AC44" s="299">
        <v>19</v>
      </c>
      <c r="AD44" s="300">
        <f t="shared" si="3"/>
        <v>19</v>
      </c>
      <c r="AE44" s="301">
        <v>0</v>
      </c>
      <c r="AF44" s="302">
        <v>0</v>
      </c>
      <c r="AG44" s="302">
        <v>0</v>
      </c>
      <c r="AH44" s="302">
        <v>0</v>
      </c>
      <c r="AI44" s="302" t="s">
        <v>211</v>
      </c>
      <c r="AJ44" s="302">
        <v>0</v>
      </c>
      <c r="AK44" s="303">
        <v>0</v>
      </c>
      <c r="AL44" s="304">
        <v>0</v>
      </c>
      <c r="AM44" s="305">
        <v>0</v>
      </c>
      <c r="AN44" s="305">
        <v>0</v>
      </c>
      <c r="AO44" s="305">
        <v>0</v>
      </c>
      <c r="AP44" s="305">
        <v>0</v>
      </c>
      <c r="AQ44" s="305">
        <v>0</v>
      </c>
      <c r="AR44" s="305">
        <v>0</v>
      </c>
      <c r="AS44" s="305">
        <v>0</v>
      </c>
      <c r="AT44" s="305">
        <v>0</v>
      </c>
      <c r="AU44" s="305" t="s">
        <v>211</v>
      </c>
      <c r="AV44" s="305">
        <v>0</v>
      </c>
      <c r="AW44" s="305">
        <v>0</v>
      </c>
      <c r="AX44" s="305">
        <v>0</v>
      </c>
      <c r="AY44" s="305">
        <v>0</v>
      </c>
      <c r="AZ44" s="305">
        <v>0</v>
      </c>
      <c r="BA44" s="306">
        <v>0</v>
      </c>
      <c r="BB44" s="303">
        <v>0</v>
      </c>
      <c r="BC44" s="273" t="str">
        <f t="shared" si="1"/>
        <v>〇</v>
      </c>
      <c r="BD44" s="274" t="str">
        <f t="shared" si="0"/>
        <v>〇</v>
      </c>
      <c r="BF44" s="219"/>
    </row>
    <row r="45" spans="1:58" ht="38.25" customHeight="1">
      <c r="A45" s="222">
        <v>1</v>
      </c>
      <c r="D45" s="257">
        <v>38</v>
      </c>
      <c r="E45" s="257" t="s">
        <v>208</v>
      </c>
      <c r="F45" s="257" t="s">
        <v>268</v>
      </c>
      <c r="G45" s="257"/>
      <c r="H45" s="258" t="s">
        <v>297</v>
      </c>
      <c r="I45" s="275">
        <v>0</v>
      </c>
      <c r="J45" s="277">
        <v>2</v>
      </c>
      <c r="K45" s="277">
        <v>0</v>
      </c>
      <c r="L45" s="277">
        <v>0</v>
      </c>
      <c r="M45" s="277">
        <v>0</v>
      </c>
      <c r="N45" s="298">
        <v>2</v>
      </c>
      <c r="O45" s="279">
        <v>0</v>
      </c>
      <c r="P45" s="281">
        <v>2</v>
      </c>
      <c r="Q45" s="281">
        <v>0</v>
      </c>
      <c r="R45" s="281">
        <v>0</v>
      </c>
      <c r="S45" s="281">
        <v>0</v>
      </c>
      <c r="T45" s="281">
        <v>0</v>
      </c>
      <c r="U45" s="299">
        <v>2</v>
      </c>
      <c r="V45" s="300">
        <f t="shared" si="2"/>
        <v>2</v>
      </c>
      <c r="W45" s="279">
        <v>0</v>
      </c>
      <c r="X45" s="281">
        <v>2</v>
      </c>
      <c r="Y45" s="281">
        <v>0</v>
      </c>
      <c r="Z45" s="281">
        <v>0</v>
      </c>
      <c r="AA45" s="281">
        <v>0</v>
      </c>
      <c r="AB45" s="281">
        <v>0</v>
      </c>
      <c r="AC45" s="299">
        <v>2</v>
      </c>
      <c r="AD45" s="300">
        <f t="shared" si="3"/>
        <v>2</v>
      </c>
      <c r="AE45" s="301">
        <v>0</v>
      </c>
      <c r="AF45" s="302">
        <v>0</v>
      </c>
      <c r="AG45" s="302">
        <v>0</v>
      </c>
      <c r="AH45" s="302">
        <v>0</v>
      </c>
      <c r="AI45" s="302" t="s">
        <v>157</v>
      </c>
      <c r="AJ45" s="302">
        <v>0</v>
      </c>
      <c r="AK45" s="303" t="s">
        <v>298</v>
      </c>
      <c r="AL45" s="304">
        <v>0</v>
      </c>
      <c r="AM45" s="305">
        <v>0</v>
      </c>
      <c r="AN45" s="305">
        <v>0</v>
      </c>
      <c r="AO45" s="305">
        <v>0</v>
      </c>
      <c r="AP45" s="305">
        <v>0</v>
      </c>
      <c r="AQ45" s="305">
        <v>0</v>
      </c>
      <c r="AR45" s="305">
        <v>0</v>
      </c>
      <c r="AS45" s="305">
        <v>0</v>
      </c>
      <c r="AT45" s="305">
        <v>0</v>
      </c>
      <c r="AU45" s="305">
        <v>0</v>
      </c>
      <c r="AV45" s="305">
        <v>0</v>
      </c>
      <c r="AW45" s="305">
        <v>0</v>
      </c>
      <c r="AX45" s="305">
        <v>0</v>
      </c>
      <c r="AY45" s="305">
        <v>0</v>
      </c>
      <c r="AZ45" s="305">
        <v>0</v>
      </c>
      <c r="BA45" s="306" t="s">
        <v>157</v>
      </c>
      <c r="BB45" s="303" t="s">
        <v>299</v>
      </c>
      <c r="BC45" s="273" t="str">
        <f t="shared" si="1"/>
        <v>〇</v>
      </c>
      <c r="BD45" s="274" t="str">
        <f t="shared" si="0"/>
        <v>〇</v>
      </c>
    </row>
    <row r="46" spans="1:58" ht="38.25" customHeight="1">
      <c r="A46" s="222">
        <v>1</v>
      </c>
      <c r="D46" s="257">
        <v>39</v>
      </c>
      <c r="E46" s="257" t="s">
        <v>208</v>
      </c>
      <c r="F46" s="257" t="s">
        <v>268</v>
      </c>
      <c r="G46" s="257"/>
      <c r="H46" s="258" t="s">
        <v>300</v>
      </c>
      <c r="I46" s="275">
        <v>0</v>
      </c>
      <c r="J46" s="277">
        <v>14</v>
      </c>
      <c r="K46" s="277">
        <v>0</v>
      </c>
      <c r="L46" s="277">
        <v>0</v>
      </c>
      <c r="M46" s="277">
        <v>0</v>
      </c>
      <c r="N46" s="298">
        <v>14</v>
      </c>
      <c r="O46" s="279">
        <v>0</v>
      </c>
      <c r="P46" s="281">
        <v>14</v>
      </c>
      <c r="Q46" s="281">
        <v>0</v>
      </c>
      <c r="R46" s="281">
        <v>0</v>
      </c>
      <c r="S46" s="281">
        <v>0</v>
      </c>
      <c r="T46" s="281">
        <v>0</v>
      </c>
      <c r="U46" s="299">
        <v>14</v>
      </c>
      <c r="V46" s="300">
        <f t="shared" si="2"/>
        <v>14</v>
      </c>
      <c r="W46" s="279">
        <v>0</v>
      </c>
      <c r="X46" s="281">
        <v>14</v>
      </c>
      <c r="Y46" s="281">
        <v>0</v>
      </c>
      <c r="Z46" s="281">
        <v>0</v>
      </c>
      <c r="AA46" s="281">
        <v>0</v>
      </c>
      <c r="AB46" s="281">
        <v>0</v>
      </c>
      <c r="AC46" s="299">
        <v>14</v>
      </c>
      <c r="AD46" s="300">
        <f t="shared" si="3"/>
        <v>14</v>
      </c>
      <c r="AE46" s="301">
        <v>0</v>
      </c>
      <c r="AF46" s="302">
        <v>0</v>
      </c>
      <c r="AG46" s="302">
        <v>0</v>
      </c>
      <c r="AH46" s="302">
        <v>0</v>
      </c>
      <c r="AI46" s="302" t="s">
        <v>211</v>
      </c>
      <c r="AJ46" s="302">
        <v>0</v>
      </c>
      <c r="AK46" s="303">
        <v>0</v>
      </c>
      <c r="AL46" s="304">
        <v>0</v>
      </c>
      <c r="AM46" s="305">
        <v>0</v>
      </c>
      <c r="AN46" s="305">
        <v>0</v>
      </c>
      <c r="AO46" s="305">
        <v>0</v>
      </c>
      <c r="AP46" s="305">
        <v>0</v>
      </c>
      <c r="AQ46" s="305">
        <v>0</v>
      </c>
      <c r="AR46" s="305">
        <v>0</v>
      </c>
      <c r="AS46" s="305">
        <v>0</v>
      </c>
      <c r="AT46" s="305">
        <v>0</v>
      </c>
      <c r="AU46" s="305" t="s">
        <v>157</v>
      </c>
      <c r="AV46" s="305">
        <v>0</v>
      </c>
      <c r="AW46" s="305">
        <v>0</v>
      </c>
      <c r="AX46" s="305">
        <v>0</v>
      </c>
      <c r="AY46" s="305">
        <v>0</v>
      </c>
      <c r="AZ46" s="305">
        <v>0</v>
      </c>
      <c r="BA46" s="306">
        <v>0</v>
      </c>
      <c r="BB46" s="303">
        <v>0</v>
      </c>
      <c r="BC46" s="273" t="str">
        <f t="shared" si="1"/>
        <v>〇</v>
      </c>
      <c r="BD46" s="274" t="str">
        <f t="shared" si="0"/>
        <v>〇</v>
      </c>
    </row>
    <row r="47" spans="1:58" s="290" customFormat="1" ht="38.25" customHeight="1">
      <c r="A47" s="217">
        <v>1</v>
      </c>
      <c r="B47" s="217"/>
      <c r="C47" s="217"/>
      <c r="D47" s="257">
        <v>40</v>
      </c>
      <c r="E47" s="257" t="s">
        <v>208</v>
      </c>
      <c r="F47" s="257" t="s">
        <v>268</v>
      </c>
      <c r="G47" s="257"/>
      <c r="H47" s="258" t="s">
        <v>301</v>
      </c>
      <c r="I47" s="275">
        <v>0</v>
      </c>
      <c r="J47" s="277">
        <v>6</v>
      </c>
      <c r="K47" s="277">
        <v>0</v>
      </c>
      <c r="L47" s="277">
        <v>0</v>
      </c>
      <c r="M47" s="277">
        <v>0</v>
      </c>
      <c r="N47" s="298">
        <v>6</v>
      </c>
      <c r="O47" s="279">
        <v>0</v>
      </c>
      <c r="P47" s="281">
        <v>6</v>
      </c>
      <c r="Q47" s="281">
        <v>0</v>
      </c>
      <c r="R47" s="281">
        <v>0</v>
      </c>
      <c r="S47" s="281">
        <v>0</v>
      </c>
      <c r="T47" s="281">
        <v>0</v>
      </c>
      <c r="U47" s="299">
        <v>6</v>
      </c>
      <c r="V47" s="300">
        <f t="shared" si="2"/>
        <v>6</v>
      </c>
      <c r="W47" s="279">
        <v>0</v>
      </c>
      <c r="X47" s="281">
        <v>6</v>
      </c>
      <c r="Y47" s="281">
        <v>0</v>
      </c>
      <c r="Z47" s="281">
        <v>0</v>
      </c>
      <c r="AA47" s="281">
        <v>0</v>
      </c>
      <c r="AB47" s="281">
        <v>0</v>
      </c>
      <c r="AC47" s="299">
        <v>6</v>
      </c>
      <c r="AD47" s="300">
        <f t="shared" si="3"/>
        <v>6</v>
      </c>
      <c r="AE47" s="301">
        <v>0</v>
      </c>
      <c r="AF47" s="302">
        <v>0</v>
      </c>
      <c r="AG47" s="302">
        <v>0</v>
      </c>
      <c r="AH47" s="302">
        <v>0</v>
      </c>
      <c r="AI47" s="302" t="s">
        <v>211</v>
      </c>
      <c r="AJ47" s="302">
        <v>0</v>
      </c>
      <c r="AK47" s="303">
        <v>0</v>
      </c>
      <c r="AL47" s="304">
        <v>0</v>
      </c>
      <c r="AM47" s="305">
        <v>0</v>
      </c>
      <c r="AN47" s="305">
        <v>0</v>
      </c>
      <c r="AO47" s="305">
        <v>0</v>
      </c>
      <c r="AP47" s="305">
        <v>0</v>
      </c>
      <c r="AQ47" s="305">
        <v>0</v>
      </c>
      <c r="AR47" s="305">
        <v>0</v>
      </c>
      <c r="AS47" s="305">
        <v>0</v>
      </c>
      <c r="AT47" s="305">
        <v>0</v>
      </c>
      <c r="AU47" s="305">
        <v>0</v>
      </c>
      <c r="AV47" s="305">
        <v>0</v>
      </c>
      <c r="AW47" s="305">
        <v>0</v>
      </c>
      <c r="AX47" s="305">
        <v>0</v>
      </c>
      <c r="AY47" s="305">
        <v>0</v>
      </c>
      <c r="AZ47" s="305">
        <v>0</v>
      </c>
      <c r="BA47" s="306">
        <v>0</v>
      </c>
      <c r="BB47" s="303">
        <v>0</v>
      </c>
      <c r="BC47" s="273" t="str">
        <f t="shared" si="1"/>
        <v>〇</v>
      </c>
      <c r="BD47" s="274" t="str">
        <f t="shared" si="0"/>
        <v>〇</v>
      </c>
      <c r="BF47" s="219"/>
    </row>
    <row r="48" spans="1:58" s="290" customFormat="1" ht="38.25" customHeight="1">
      <c r="A48" s="217">
        <v>1</v>
      </c>
      <c r="B48" s="217"/>
      <c r="C48" s="217"/>
      <c r="D48" s="257">
        <v>41</v>
      </c>
      <c r="E48" s="257" t="s">
        <v>208</v>
      </c>
      <c r="F48" s="257" t="s">
        <v>268</v>
      </c>
      <c r="G48" s="257"/>
      <c r="H48" s="258" t="s">
        <v>302</v>
      </c>
      <c r="I48" s="275">
        <v>0</v>
      </c>
      <c r="J48" s="277">
        <v>1</v>
      </c>
      <c r="K48" s="277">
        <v>0</v>
      </c>
      <c r="L48" s="277">
        <v>0</v>
      </c>
      <c r="M48" s="277">
        <v>0</v>
      </c>
      <c r="N48" s="298">
        <v>1</v>
      </c>
      <c r="O48" s="279">
        <v>0</v>
      </c>
      <c r="P48" s="281">
        <v>1</v>
      </c>
      <c r="Q48" s="281">
        <v>0</v>
      </c>
      <c r="R48" s="281">
        <v>0</v>
      </c>
      <c r="S48" s="281">
        <v>0</v>
      </c>
      <c r="T48" s="281">
        <v>0</v>
      </c>
      <c r="U48" s="299">
        <v>1</v>
      </c>
      <c r="V48" s="300">
        <f t="shared" si="2"/>
        <v>1</v>
      </c>
      <c r="W48" s="279">
        <v>0</v>
      </c>
      <c r="X48" s="281">
        <v>1</v>
      </c>
      <c r="Y48" s="281">
        <v>0</v>
      </c>
      <c r="Z48" s="281">
        <v>0</v>
      </c>
      <c r="AA48" s="281">
        <v>0</v>
      </c>
      <c r="AB48" s="281">
        <v>0</v>
      </c>
      <c r="AC48" s="299">
        <v>1</v>
      </c>
      <c r="AD48" s="300">
        <f t="shared" si="3"/>
        <v>1</v>
      </c>
      <c r="AE48" s="301">
        <v>0</v>
      </c>
      <c r="AF48" s="302" t="s">
        <v>157</v>
      </c>
      <c r="AG48" s="302">
        <v>0</v>
      </c>
      <c r="AH48" s="302">
        <v>0</v>
      </c>
      <c r="AI48" s="302">
        <v>0</v>
      </c>
      <c r="AJ48" s="302">
        <v>0</v>
      </c>
      <c r="AK48" s="303">
        <v>0</v>
      </c>
      <c r="AL48" s="304">
        <v>0</v>
      </c>
      <c r="AM48" s="305">
        <v>0</v>
      </c>
      <c r="AN48" s="305">
        <v>0</v>
      </c>
      <c r="AO48" s="305">
        <v>0</v>
      </c>
      <c r="AP48" s="305">
        <v>0</v>
      </c>
      <c r="AQ48" s="305">
        <v>0</v>
      </c>
      <c r="AR48" s="305">
        <v>0</v>
      </c>
      <c r="AS48" s="305">
        <v>0</v>
      </c>
      <c r="AT48" s="305">
        <v>0</v>
      </c>
      <c r="AU48" s="305">
        <v>0</v>
      </c>
      <c r="AV48" s="305">
        <v>0</v>
      </c>
      <c r="AW48" s="305">
        <v>0</v>
      </c>
      <c r="AX48" s="305">
        <v>0</v>
      </c>
      <c r="AY48" s="305">
        <v>0</v>
      </c>
      <c r="AZ48" s="305" t="s">
        <v>157</v>
      </c>
      <c r="BA48" s="306">
        <v>0</v>
      </c>
      <c r="BB48" s="303">
        <v>0</v>
      </c>
      <c r="BC48" s="273" t="str">
        <f t="shared" si="1"/>
        <v>〇</v>
      </c>
      <c r="BD48" s="274" t="str">
        <f t="shared" si="0"/>
        <v>〇</v>
      </c>
      <c r="BF48" s="219"/>
    </row>
    <row r="49" spans="1:58" s="290" customFormat="1" ht="38.25" customHeight="1">
      <c r="A49" s="217">
        <v>1</v>
      </c>
      <c r="B49" s="217"/>
      <c r="C49" s="217"/>
      <c r="D49" s="257">
        <v>42</v>
      </c>
      <c r="E49" s="257" t="s">
        <v>208</v>
      </c>
      <c r="F49" s="257" t="s">
        <v>268</v>
      </c>
      <c r="G49" s="257"/>
      <c r="H49" s="258" t="s">
        <v>303</v>
      </c>
      <c r="I49" s="315">
        <v>0</v>
      </c>
      <c r="J49" s="316">
        <v>0</v>
      </c>
      <c r="K49" s="316">
        <v>19</v>
      </c>
      <c r="L49" s="316">
        <v>0</v>
      </c>
      <c r="M49" s="316">
        <v>0</v>
      </c>
      <c r="N49" s="317">
        <v>19</v>
      </c>
      <c r="O49" s="318">
        <v>0</v>
      </c>
      <c r="P49" s="319">
        <v>0</v>
      </c>
      <c r="Q49" s="319">
        <v>19</v>
      </c>
      <c r="R49" s="319">
        <v>0</v>
      </c>
      <c r="S49" s="319">
        <v>0</v>
      </c>
      <c r="T49" s="319">
        <v>0</v>
      </c>
      <c r="U49" s="320">
        <v>19</v>
      </c>
      <c r="V49" s="321">
        <f t="shared" si="2"/>
        <v>19</v>
      </c>
      <c r="W49" s="318">
        <v>0</v>
      </c>
      <c r="X49" s="319">
        <v>0</v>
      </c>
      <c r="Y49" s="319">
        <v>19</v>
      </c>
      <c r="Z49" s="319">
        <v>0</v>
      </c>
      <c r="AA49" s="319">
        <v>0</v>
      </c>
      <c r="AB49" s="319">
        <v>0</v>
      </c>
      <c r="AC49" s="320">
        <v>19</v>
      </c>
      <c r="AD49" s="321">
        <f t="shared" si="3"/>
        <v>19</v>
      </c>
      <c r="AE49" s="322">
        <v>0</v>
      </c>
      <c r="AF49" s="323" t="s">
        <v>157</v>
      </c>
      <c r="AG49" s="323" t="s">
        <v>157</v>
      </c>
      <c r="AH49" s="323">
        <v>0</v>
      </c>
      <c r="AI49" s="323">
        <v>0</v>
      </c>
      <c r="AJ49" s="323" t="s">
        <v>157</v>
      </c>
      <c r="AK49" s="324">
        <v>0</v>
      </c>
      <c r="AL49" s="325">
        <v>0</v>
      </c>
      <c r="AM49" s="326">
        <v>0</v>
      </c>
      <c r="AN49" s="326">
        <v>0</v>
      </c>
      <c r="AO49" s="326">
        <v>0</v>
      </c>
      <c r="AP49" s="326">
        <v>0</v>
      </c>
      <c r="AQ49" s="326">
        <v>0</v>
      </c>
      <c r="AR49" s="326">
        <v>0</v>
      </c>
      <c r="AS49" s="326">
        <v>0</v>
      </c>
      <c r="AT49" s="326">
        <v>0</v>
      </c>
      <c r="AU49" s="326">
        <v>0</v>
      </c>
      <c r="AV49" s="326">
        <v>0</v>
      </c>
      <c r="AW49" s="326">
        <v>0</v>
      </c>
      <c r="AX49" s="326" t="s">
        <v>211</v>
      </c>
      <c r="AY49" s="326">
        <v>0</v>
      </c>
      <c r="AZ49" s="326" t="s">
        <v>157</v>
      </c>
      <c r="BA49" s="327">
        <v>0</v>
      </c>
      <c r="BB49" s="324">
        <v>0</v>
      </c>
      <c r="BC49" s="273" t="str">
        <f t="shared" si="1"/>
        <v>〇</v>
      </c>
      <c r="BD49" s="274" t="str">
        <f t="shared" si="0"/>
        <v>〇</v>
      </c>
      <c r="BF49" s="219"/>
    </row>
    <row r="50" spans="1:58" s="290" customFormat="1" ht="38.25" customHeight="1">
      <c r="A50" s="217">
        <v>1</v>
      </c>
      <c r="B50" s="217"/>
      <c r="C50" s="217"/>
      <c r="D50" s="257">
        <v>43</v>
      </c>
      <c r="E50" s="257" t="s">
        <v>208</v>
      </c>
      <c r="F50" s="257" t="s">
        <v>268</v>
      </c>
      <c r="G50" s="257"/>
      <c r="H50" s="258" t="s">
        <v>304</v>
      </c>
      <c r="I50" s="291">
        <v>0</v>
      </c>
      <c r="J50" s="292">
        <v>6</v>
      </c>
      <c r="K50" s="292">
        <v>0</v>
      </c>
      <c r="L50" s="292">
        <v>0</v>
      </c>
      <c r="M50" s="292">
        <v>0</v>
      </c>
      <c r="N50" s="293">
        <v>6</v>
      </c>
      <c r="O50" s="307">
        <v>0</v>
      </c>
      <c r="P50" s="295">
        <v>6</v>
      </c>
      <c r="Q50" s="295">
        <v>0</v>
      </c>
      <c r="R50" s="295">
        <v>0</v>
      </c>
      <c r="S50" s="295">
        <v>0</v>
      </c>
      <c r="T50" s="295">
        <v>0</v>
      </c>
      <c r="U50" s="296">
        <v>6</v>
      </c>
      <c r="V50" s="297">
        <f t="shared" si="2"/>
        <v>6</v>
      </c>
      <c r="W50" s="307">
        <v>0</v>
      </c>
      <c r="X50" s="295">
        <v>6</v>
      </c>
      <c r="Y50" s="295">
        <v>0</v>
      </c>
      <c r="Z50" s="295">
        <v>0</v>
      </c>
      <c r="AA50" s="295">
        <v>0</v>
      </c>
      <c r="AB50" s="295">
        <v>0</v>
      </c>
      <c r="AC50" s="296">
        <v>6</v>
      </c>
      <c r="AD50" s="297">
        <f t="shared" si="3"/>
        <v>6</v>
      </c>
      <c r="AE50" s="284">
        <v>0</v>
      </c>
      <c r="AF50" s="285">
        <v>0</v>
      </c>
      <c r="AG50" s="285">
        <v>0</v>
      </c>
      <c r="AH50" s="285">
        <v>0</v>
      </c>
      <c r="AI50" s="285" t="s">
        <v>211</v>
      </c>
      <c r="AJ50" s="285">
        <v>0</v>
      </c>
      <c r="AK50" s="286">
        <v>0</v>
      </c>
      <c r="AL50" s="287">
        <v>0</v>
      </c>
      <c r="AM50" s="288">
        <v>0</v>
      </c>
      <c r="AN50" s="288">
        <v>0</v>
      </c>
      <c r="AO50" s="288">
        <v>0</v>
      </c>
      <c r="AP50" s="288">
        <v>0</v>
      </c>
      <c r="AQ50" s="288">
        <v>0</v>
      </c>
      <c r="AR50" s="288">
        <v>0</v>
      </c>
      <c r="AS50" s="288">
        <v>0</v>
      </c>
      <c r="AT50" s="288">
        <v>0</v>
      </c>
      <c r="AU50" s="288">
        <v>0</v>
      </c>
      <c r="AV50" s="288">
        <v>0</v>
      </c>
      <c r="AW50" s="288">
        <v>0</v>
      </c>
      <c r="AX50" s="288">
        <v>0</v>
      </c>
      <c r="AY50" s="288">
        <v>0</v>
      </c>
      <c r="AZ50" s="288">
        <v>0</v>
      </c>
      <c r="BA50" s="289" t="s">
        <v>157</v>
      </c>
      <c r="BB50" s="286" t="s">
        <v>305</v>
      </c>
      <c r="BC50" s="273" t="str">
        <f t="shared" si="1"/>
        <v>〇</v>
      </c>
      <c r="BD50" s="274" t="str">
        <f t="shared" si="0"/>
        <v>〇</v>
      </c>
      <c r="BF50" s="219"/>
    </row>
    <row r="51" spans="1:58" s="290" customFormat="1" ht="38.25" customHeight="1">
      <c r="A51" s="217">
        <v>1</v>
      </c>
      <c r="B51" s="217" t="s">
        <v>213</v>
      </c>
      <c r="C51" s="217"/>
      <c r="D51" s="257">
        <v>44</v>
      </c>
      <c r="E51" s="257" t="s">
        <v>208</v>
      </c>
      <c r="F51" s="257" t="s">
        <v>268</v>
      </c>
      <c r="G51" s="257"/>
      <c r="H51" s="258" t="s">
        <v>306</v>
      </c>
      <c r="I51" s="307">
        <v>0</v>
      </c>
      <c r="J51" s="295">
        <v>0</v>
      </c>
      <c r="K51" s="295">
        <v>0</v>
      </c>
      <c r="L51" s="295">
        <v>16</v>
      </c>
      <c r="M51" s="295">
        <v>0</v>
      </c>
      <c r="N51" s="328">
        <v>16</v>
      </c>
      <c r="O51" s="307">
        <v>0</v>
      </c>
      <c r="P51" s="295">
        <v>0</v>
      </c>
      <c r="Q51" s="295">
        <v>0</v>
      </c>
      <c r="R51" s="295">
        <v>16</v>
      </c>
      <c r="S51" s="295">
        <v>0</v>
      </c>
      <c r="T51" s="295">
        <v>0</v>
      </c>
      <c r="U51" s="296">
        <v>16</v>
      </c>
      <c r="V51" s="297">
        <f t="shared" si="2"/>
        <v>16</v>
      </c>
      <c r="W51" s="307">
        <v>0</v>
      </c>
      <c r="X51" s="295">
        <v>0</v>
      </c>
      <c r="Y51" s="295">
        <v>0</v>
      </c>
      <c r="Z51" s="295">
        <v>16</v>
      </c>
      <c r="AA51" s="295">
        <v>0</v>
      </c>
      <c r="AB51" s="295">
        <v>0</v>
      </c>
      <c r="AC51" s="296">
        <v>16</v>
      </c>
      <c r="AD51" s="297">
        <f t="shared" si="3"/>
        <v>16</v>
      </c>
      <c r="AE51" s="284">
        <v>0</v>
      </c>
      <c r="AF51" s="285" t="s">
        <v>157</v>
      </c>
      <c r="AG51" s="285">
        <v>0</v>
      </c>
      <c r="AH51" s="285">
        <v>0</v>
      </c>
      <c r="AI51" s="285">
        <v>0</v>
      </c>
      <c r="AJ51" s="285" t="s">
        <v>157</v>
      </c>
      <c r="AK51" s="286"/>
      <c r="AL51" s="287">
        <v>0</v>
      </c>
      <c r="AM51" s="288" t="s">
        <v>157</v>
      </c>
      <c r="AN51" s="288">
        <v>0</v>
      </c>
      <c r="AO51" s="288" t="s">
        <v>157</v>
      </c>
      <c r="AP51" s="288">
        <v>0</v>
      </c>
      <c r="AQ51" s="288">
        <v>0</v>
      </c>
      <c r="AR51" s="288">
        <v>0</v>
      </c>
      <c r="AS51" s="288">
        <v>0</v>
      </c>
      <c r="AT51" s="288">
        <v>0</v>
      </c>
      <c r="AU51" s="288">
        <v>0</v>
      </c>
      <c r="AV51" s="288">
        <v>0</v>
      </c>
      <c r="AW51" s="288">
        <v>0</v>
      </c>
      <c r="AX51" s="288">
        <v>0</v>
      </c>
      <c r="AY51" s="288">
        <v>0</v>
      </c>
      <c r="AZ51" s="288" t="s">
        <v>157</v>
      </c>
      <c r="BA51" s="289">
        <v>0</v>
      </c>
      <c r="BB51" s="286">
        <v>0</v>
      </c>
      <c r="BC51" s="273" t="str">
        <f t="shared" si="1"/>
        <v>〇</v>
      </c>
      <c r="BD51" s="274" t="str">
        <f t="shared" si="0"/>
        <v>〇</v>
      </c>
      <c r="BF51" s="219"/>
    </row>
    <row r="52" spans="1:58" s="290" customFormat="1" ht="38.25" customHeight="1">
      <c r="A52" s="217">
        <v>1</v>
      </c>
      <c r="B52" s="217"/>
      <c r="C52" s="217"/>
      <c r="D52" s="257">
        <v>45</v>
      </c>
      <c r="E52" s="257" t="s">
        <v>208</v>
      </c>
      <c r="F52" s="257" t="s">
        <v>268</v>
      </c>
      <c r="G52" s="257"/>
      <c r="H52" s="258" t="s">
        <v>307</v>
      </c>
      <c r="I52" s="307">
        <v>0</v>
      </c>
      <c r="J52" s="295">
        <v>19</v>
      </c>
      <c r="K52" s="295">
        <v>0</v>
      </c>
      <c r="L52" s="295">
        <v>0</v>
      </c>
      <c r="M52" s="295">
        <v>0</v>
      </c>
      <c r="N52" s="295">
        <v>19</v>
      </c>
      <c r="O52" s="307">
        <v>0</v>
      </c>
      <c r="P52" s="280">
        <v>10</v>
      </c>
      <c r="Q52" s="295">
        <v>0</v>
      </c>
      <c r="R52" s="295">
        <v>0</v>
      </c>
      <c r="S52" s="295">
        <v>0</v>
      </c>
      <c r="T52" s="280">
        <v>9</v>
      </c>
      <c r="U52" s="296">
        <v>19</v>
      </c>
      <c r="V52" s="283">
        <f t="shared" si="2"/>
        <v>10</v>
      </c>
      <c r="W52" s="307">
        <v>0</v>
      </c>
      <c r="X52" s="280">
        <v>10</v>
      </c>
      <c r="Y52" s="295">
        <v>0</v>
      </c>
      <c r="Z52" s="295">
        <v>0</v>
      </c>
      <c r="AA52" s="295">
        <v>0</v>
      </c>
      <c r="AB52" s="280">
        <v>9</v>
      </c>
      <c r="AC52" s="296">
        <v>19</v>
      </c>
      <c r="AD52" s="283">
        <f t="shared" si="3"/>
        <v>10</v>
      </c>
      <c r="AE52" s="284">
        <v>0</v>
      </c>
      <c r="AF52" s="285">
        <v>0</v>
      </c>
      <c r="AG52" s="285">
        <v>0</v>
      </c>
      <c r="AH52" s="285">
        <v>0</v>
      </c>
      <c r="AI52" s="285">
        <v>0</v>
      </c>
      <c r="AJ52" s="285" t="s">
        <v>157</v>
      </c>
      <c r="AK52" s="308" t="s">
        <v>308</v>
      </c>
      <c r="AL52" s="287">
        <v>0</v>
      </c>
      <c r="AM52" s="288">
        <v>0</v>
      </c>
      <c r="AN52" s="288">
        <v>0</v>
      </c>
      <c r="AO52" s="288">
        <v>0</v>
      </c>
      <c r="AP52" s="288">
        <v>0</v>
      </c>
      <c r="AQ52" s="288">
        <v>0</v>
      </c>
      <c r="AR52" s="288">
        <v>0</v>
      </c>
      <c r="AS52" s="288">
        <v>0</v>
      </c>
      <c r="AT52" s="288">
        <v>0</v>
      </c>
      <c r="AU52" s="288">
        <v>0</v>
      </c>
      <c r="AV52" s="288">
        <v>0</v>
      </c>
      <c r="AW52" s="288">
        <v>0</v>
      </c>
      <c r="AX52" s="288" t="s">
        <v>157</v>
      </c>
      <c r="AY52" s="288">
        <v>0</v>
      </c>
      <c r="AZ52" s="288">
        <v>0</v>
      </c>
      <c r="BA52" s="289">
        <v>0</v>
      </c>
      <c r="BB52" s="286">
        <v>0</v>
      </c>
      <c r="BC52" s="273" t="str">
        <f t="shared" si="1"/>
        <v>未</v>
      </c>
      <c r="BD52" s="274" t="str">
        <f t="shared" si="0"/>
        <v>未</v>
      </c>
      <c r="BF52" s="219"/>
    </row>
    <row r="53" spans="1:58" s="290" customFormat="1" ht="38.25" customHeight="1" thickBot="1">
      <c r="A53" s="217">
        <v>1</v>
      </c>
      <c r="B53" s="217"/>
      <c r="C53" s="217"/>
      <c r="D53" s="257">
        <v>46</v>
      </c>
      <c r="E53" s="257" t="s">
        <v>208</v>
      </c>
      <c r="F53" s="257" t="s">
        <v>268</v>
      </c>
      <c r="G53" s="257"/>
      <c r="H53" s="329" t="s">
        <v>309</v>
      </c>
      <c r="I53" s="330">
        <v>0</v>
      </c>
      <c r="J53" s="331">
        <v>3</v>
      </c>
      <c r="K53" s="331">
        <v>0</v>
      </c>
      <c r="L53" s="331">
        <v>0</v>
      </c>
      <c r="M53" s="331">
        <v>0</v>
      </c>
      <c r="N53" s="332">
        <v>3</v>
      </c>
      <c r="O53" s="330">
        <v>0</v>
      </c>
      <c r="P53" s="331">
        <v>3</v>
      </c>
      <c r="Q53" s="331">
        <v>0</v>
      </c>
      <c r="R53" s="331">
        <v>0</v>
      </c>
      <c r="S53" s="331">
        <v>0</v>
      </c>
      <c r="T53" s="331">
        <v>0</v>
      </c>
      <c r="U53" s="333">
        <v>3</v>
      </c>
      <c r="V53" s="334">
        <f t="shared" si="2"/>
        <v>3</v>
      </c>
      <c r="W53" s="330">
        <v>0</v>
      </c>
      <c r="X53" s="331">
        <v>3</v>
      </c>
      <c r="Y53" s="331">
        <v>0</v>
      </c>
      <c r="Z53" s="331">
        <v>0</v>
      </c>
      <c r="AA53" s="331">
        <v>0</v>
      </c>
      <c r="AB53" s="331">
        <v>0</v>
      </c>
      <c r="AC53" s="333">
        <v>3</v>
      </c>
      <c r="AD53" s="335">
        <f t="shared" si="3"/>
        <v>3</v>
      </c>
      <c r="AE53" s="336">
        <v>0</v>
      </c>
      <c r="AF53" s="337">
        <v>0</v>
      </c>
      <c r="AG53" s="337">
        <v>0</v>
      </c>
      <c r="AH53" s="337">
        <v>0</v>
      </c>
      <c r="AI53" s="337" t="s">
        <v>157</v>
      </c>
      <c r="AJ53" s="337">
        <v>0</v>
      </c>
      <c r="AK53" s="338" t="s">
        <v>310</v>
      </c>
      <c r="AL53" s="339">
        <v>0</v>
      </c>
      <c r="AM53" s="340">
        <v>0</v>
      </c>
      <c r="AN53" s="340">
        <v>0</v>
      </c>
      <c r="AO53" s="340">
        <v>0</v>
      </c>
      <c r="AP53" s="340">
        <v>0</v>
      </c>
      <c r="AQ53" s="340">
        <v>0</v>
      </c>
      <c r="AR53" s="340">
        <v>0</v>
      </c>
      <c r="AS53" s="340">
        <v>0</v>
      </c>
      <c r="AT53" s="340">
        <v>0</v>
      </c>
      <c r="AU53" s="340">
        <v>0</v>
      </c>
      <c r="AV53" s="340">
        <v>0</v>
      </c>
      <c r="AW53" s="340">
        <v>0</v>
      </c>
      <c r="AX53" s="340">
        <v>0</v>
      </c>
      <c r="AY53" s="340">
        <v>0</v>
      </c>
      <c r="AZ53" s="340">
        <v>0</v>
      </c>
      <c r="BA53" s="341" t="s">
        <v>157</v>
      </c>
      <c r="BB53" s="338" t="s">
        <v>311</v>
      </c>
      <c r="BC53" s="273" t="str">
        <f t="shared" si="1"/>
        <v>〇</v>
      </c>
      <c r="BD53" s="274" t="str">
        <f t="shared" si="0"/>
        <v>〇</v>
      </c>
      <c r="BF53" s="219"/>
    </row>
    <row r="54" spans="1:58" s="290" customFormat="1" ht="38.25" customHeight="1">
      <c r="A54" s="217"/>
      <c r="B54" s="217"/>
      <c r="C54" s="217"/>
      <c r="D54" s="611" t="s">
        <v>312</v>
      </c>
      <c r="E54" s="612"/>
      <c r="F54" s="612"/>
      <c r="G54" s="612"/>
      <c r="H54" s="613"/>
      <c r="I54" s="342">
        <f>SUM(I8:I53)</f>
        <v>429</v>
      </c>
      <c r="J54" s="343">
        <f>SUM(J8:J53)</f>
        <v>2766</v>
      </c>
      <c r="K54" s="343">
        <f t="shared" ref="K54:N54" si="6">SUM(K8:K53)</f>
        <v>980</v>
      </c>
      <c r="L54" s="343">
        <f t="shared" si="6"/>
        <v>1187</v>
      </c>
      <c r="M54" s="343">
        <f t="shared" si="6"/>
        <v>159</v>
      </c>
      <c r="N54" s="344">
        <f t="shared" si="6"/>
        <v>5521</v>
      </c>
      <c r="O54" s="342">
        <f>SUM(O8:O53)</f>
        <v>612</v>
      </c>
      <c r="P54" s="343">
        <f>SUM(P8:P53)</f>
        <v>2487</v>
      </c>
      <c r="Q54" s="343">
        <f t="shared" ref="Q54:U54" si="7">SUM(Q8:Q53)</f>
        <v>965</v>
      </c>
      <c r="R54" s="343">
        <f t="shared" si="7"/>
        <v>1210</v>
      </c>
      <c r="S54" s="343">
        <f t="shared" si="7"/>
        <v>204</v>
      </c>
      <c r="T54" s="343">
        <f t="shared" si="7"/>
        <v>9</v>
      </c>
      <c r="U54" s="345">
        <f t="shared" si="7"/>
        <v>5487</v>
      </c>
      <c r="V54" s="346">
        <f>U54-T54</f>
        <v>5478</v>
      </c>
      <c r="W54" s="342">
        <f>SUM(W8:W53)</f>
        <v>612</v>
      </c>
      <c r="X54" s="343">
        <f>SUM(X8:X53)</f>
        <v>2487</v>
      </c>
      <c r="Y54" s="343">
        <f t="shared" ref="Y54:AB54" si="8">SUM(Y8:Y53)</f>
        <v>1001</v>
      </c>
      <c r="Z54" s="343">
        <f t="shared" si="8"/>
        <v>1210</v>
      </c>
      <c r="AA54" s="343">
        <f t="shared" si="8"/>
        <v>168</v>
      </c>
      <c r="AB54" s="343">
        <f t="shared" si="8"/>
        <v>9</v>
      </c>
      <c r="AC54" s="345">
        <f>SUM(AC8:AC53)</f>
        <v>5487</v>
      </c>
      <c r="AD54" s="347">
        <f t="shared" si="3"/>
        <v>5478</v>
      </c>
      <c r="AE54" s="348"/>
      <c r="AF54" s="349"/>
      <c r="AG54" s="349"/>
      <c r="AH54" s="349"/>
      <c r="AI54" s="349"/>
      <c r="AJ54" s="349"/>
      <c r="AK54" s="350"/>
      <c r="AL54" s="351"/>
      <c r="AM54" s="352"/>
      <c r="AN54" s="352"/>
      <c r="AO54" s="352"/>
      <c r="AP54" s="352"/>
      <c r="AQ54" s="352"/>
      <c r="AR54" s="352"/>
      <c r="AS54" s="352"/>
      <c r="AT54" s="352"/>
      <c r="AU54" s="352"/>
      <c r="AV54" s="352"/>
      <c r="AW54" s="352"/>
      <c r="AX54" s="352"/>
      <c r="AY54" s="352"/>
      <c r="AZ54" s="352"/>
      <c r="BA54" s="353"/>
      <c r="BB54" s="350" t="s">
        <v>206</v>
      </c>
      <c r="BC54" s="273">
        <f>COUNTIF(BC8:BC53,"〇")</f>
        <v>35</v>
      </c>
      <c r="BD54" s="274">
        <f>COUNTIF(BD8:BD53,"〇")</f>
        <v>34</v>
      </c>
      <c r="BF54" s="219"/>
    </row>
    <row r="55" spans="1:58" s="290" customFormat="1" ht="38.25" customHeight="1">
      <c r="A55" s="217"/>
      <c r="B55" s="217"/>
      <c r="C55" s="217"/>
      <c r="D55" s="600" t="s">
        <v>313</v>
      </c>
      <c r="E55" s="601"/>
      <c r="F55" s="601"/>
      <c r="G55" s="601"/>
      <c r="H55" s="602"/>
      <c r="I55" s="307">
        <v>523</v>
      </c>
      <c r="J55" s="295">
        <v>1687</v>
      </c>
      <c r="K55" s="295">
        <v>1431</v>
      </c>
      <c r="L55" s="295">
        <v>1232</v>
      </c>
      <c r="M55" s="295"/>
      <c r="N55" s="328">
        <v>4873</v>
      </c>
      <c r="O55" s="307">
        <v>523</v>
      </c>
      <c r="P55" s="295">
        <v>1687</v>
      </c>
      <c r="Q55" s="295">
        <v>1431</v>
      </c>
      <c r="R55" s="295">
        <v>1232</v>
      </c>
      <c r="S55" s="295">
        <v>0</v>
      </c>
      <c r="T55" s="295">
        <v>0</v>
      </c>
      <c r="U55" s="354">
        <v>4873</v>
      </c>
      <c r="V55" s="297">
        <f>U55-T55</f>
        <v>4873</v>
      </c>
      <c r="W55" s="307">
        <v>523</v>
      </c>
      <c r="X55" s="295">
        <v>1687</v>
      </c>
      <c r="Y55" s="295">
        <v>1431</v>
      </c>
      <c r="Z55" s="295">
        <v>1232</v>
      </c>
      <c r="AA55" s="295">
        <v>0</v>
      </c>
      <c r="AB55" s="295">
        <v>0</v>
      </c>
      <c r="AC55" s="296">
        <v>4873</v>
      </c>
      <c r="AD55" s="297">
        <f t="shared" si="3"/>
        <v>4873</v>
      </c>
      <c r="AE55" s="284"/>
      <c r="AF55" s="285"/>
      <c r="AG55" s="285"/>
      <c r="AH55" s="285"/>
      <c r="AI55" s="285"/>
      <c r="AJ55" s="285"/>
      <c r="AK55" s="286"/>
      <c r="AL55" s="287"/>
      <c r="AM55" s="288"/>
      <c r="AN55" s="288"/>
      <c r="AO55" s="288"/>
      <c r="AP55" s="288"/>
      <c r="AQ55" s="288"/>
      <c r="AR55" s="288"/>
      <c r="AS55" s="288"/>
      <c r="AT55" s="288"/>
      <c r="AU55" s="288"/>
      <c r="AV55" s="288"/>
      <c r="AW55" s="288"/>
      <c r="AX55" s="288"/>
      <c r="AY55" s="288"/>
      <c r="AZ55" s="288"/>
      <c r="BA55" s="289"/>
      <c r="BB55" s="286" t="s">
        <v>314</v>
      </c>
      <c r="BC55" s="355">
        <f>BC54/COUNTA(BC8:BC53)</f>
        <v>0.76086956521739135</v>
      </c>
      <c r="BD55" s="356">
        <f>BD54/COUNTA(BD8:BD53)</f>
        <v>0.73913043478260865</v>
      </c>
      <c r="BF55" s="219"/>
    </row>
    <row r="56" spans="1:58" s="290" customFormat="1" ht="38.25" customHeight="1" thickBot="1">
      <c r="A56" s="217"/>
      <c r="B56" s="217"/>
      <c r="C56" s="217"/>
      <c r="D56" s="603" t="s">
        <v>315</v>
      </c>
      <c r="E56" s="604"/>
      <c r="F56" s="604"/>
      <c r="G56" s="604"/>
      <c r="H56" s="605"/>
      <c r="I56" s="357">
        <f t="shared" ref="I56:T56" si="9">I54-I55</f>
        <v>-94</v>
      </c>
      <c r="J56" s="358">
        <f t="shared" si="9"/>
        <v>1079</v>
      </c>
      <c r="K56" s="358">
        <f t="shared" si="9"/>
        <v>-451</v>
      </c>
      <c r="L56" s="358">
        <f t="shared" si="9"/>
        <v>-45</v>
      </c>
      <c r="M56" s="358">
        <f t="shared" si="9"/>
        <v>159</v>
      </c>
      <c r="N56" s="359">
        <f t="shared" si="9"/>
        <v>648</v>
      </c>
      <c r="O56" s="357">
        <f t="shared" si="9"/>
        <v>89</v>
      </c>
      <c r="P56" s="360">
        <f t="shared" si="9"/>
        <v>800</v>
      </c>
      <c r="Q56" s="358">
        <f t="shared" si="9"/>
        <v>-466</v>
      </c>
      <c r="R56" s="360">
        <f t="shared" si="9"/>
        <v>-22</v>
      </c>
      <c r="S56" s="358">
        <f t="shared" si="9"/>
        <v>204</v>
      </c>
      <c r="T56" s="358">
        <f t="shared" si="9"/>
        <v>9</v>
      </c>
      <c r="U56" s="360">
        <f>U54-U55</f>
        <v>614</v>
      </c>
      <c r="V56" s="361">
        <f>U56-T56</f>
        <v>605</v>
      </c>
      <c r="W56" s="357">
        <f>W54-W55</f>
        <v>89</v>
      </c>
      <c r="X56" s="358">
        <f>X54-X55</f>
        <v>800</v>
      </c>
      <c r="Y56" s="358">
        <f t="shared" ref="Y56:AB56" si="10">Y54-Y55</f>
        <v>-430</v>
      </c>
      <c r="Z56" s="358">
        <f t="shared" si="10"/>
        <v>-22</v>
      </c>
      <c r="AA56" s="358">
        <f t="shared" si="10"/>
        <v>168</v>
      </c>
      <c r="AB56" s="358">
        <f t="shared" si="10"/>
        <v>9</v>
      </c>
      <c r="AC56" s="362">
        <f>AC54-AC55</f>
        <v>614</v>
      </c>
      <c r="AD56" s="361">
        <f>AD54-AD55</f>
        <v>605</v>
      </c>
      <c r="AE56" s="363"/>
      <c r="AF56" s="364"/>
      <c r="AG56" s="364"/>
      <c r="AH56" s="364"/>
      <c r="AI56" s="364"/>
      <c r="AJ56" s="364"/>
      <c r="AK56" s="365"/>
      <c r="AL56" s="366"/>
      <c r="AM56" s="367"/>
      <c r="AN56" s="367"/>
      <c r="AO56" s="367"/>
      <c r="AP56" s="367"/>
      <c r="AQ56" s="367"/>
      <c r="AR56" s="367"/>
      <c r="AS56" s="367"/>
      <c r="AT56" s="367"/>
      <c r="AU56" s="367"/>
      <c r="AV56" s="367"/>
      <c r="AW56" s="367"/>
      <c r="AX56" s="367"/>
      <c r="AY56" s="367"/>
      <c r="AZ56" s="367"/>
      <c r="BA56" s="368"/>
      <c r="BB56" s="365"/>
      <c r="BC56" s="273"/>
      <c r="BD56" s="274"/>
      <c r="BF56" s="219"/>
    </row>
    <row r="57" spans="1:58" ht="149.25" customHeight="1">
      <c r="A57" s="222">
        <v>1</v>
      </c>
      <c r="B57" s="222" t="s">
        <v>213</v>
      </c>
      <c r="C57" s="222" t="s">
        <v>213</v>
      </c>
      <c r="D57" s="257">
        <v>47</v>
      </c>
      <c r="E57" s="369" t="s">
        <v>316</v>
      </c>
      <c r="F57" s="370" t="s">
        <v>209</v>
      </c>
      <c r="G57" s="371" t="s">
        <v>240</v>
      </c>
      <c r="H57" s="372" t="s">
        <v>317</v>
      </c>
      <c r="I57" s="373">
        <v>10</v>
      </c>
      <c r="J57" s="374">
        <v>311</v>
      </c>
      <c r="K57" s="374">
        <v>0</v>
      </c>
      <c r="L57" s="375">
        <v>0</v>
      </c>
      <c r="M57" s="374">
        <v>0</v>
      </c>
      <c r="N57" s="376">
        <v>321</v>
      </c>
      <c r="O57" s="377">
        <v>10</v>
      </c>
      <c r="P57" s="375">
        <v>261</v>
      </c>
      <c r="Q57" s="375">
        <v>50</v>
      </c>
      <c r="R57" s="378">
        <v>0</v>
      </c>
      <c r="S57" s="375">
        <v>0</v>
      </c>
      <c r="T57" s="375">
        <v>0</v>
      </c>
      <c r="U57" s="379">
        <v>321</v>
      </c>
      <c r="V57" s="334">
        <f t="shared" ref="V57:V58" si="11">U57-T57</f>
        <v>321</v>
      </c>
      <c r="W57" s="377">
        <v>10</v>
      </c>
      <c r="X57" s="375">
        <v>261</v>
      </c>
      <c r="Y57" s="375">
        <v>50</v>
      </c>
      <c r="Z57" s="375">
        <v>0</v>
      </c>
      <c r="AA57" s="375">
        <v>0</v>
      </c>
      <c r="AB57" s="375">
        <v>0</v>
      </c>
      <c r="AC57" s="380">
        <v>321</v>
      </c>
      <c r="AD57" s="334">
        <f>AC57-AB57</f>
        <v>321</v>
      </c>
      <c r="AE57" s="381" t="s">
        <v>211</v>
      </c>
      <c r="AF57" s="382" t="s">
        <v>157</v>
      </c>
      <c r="AG57" s="382" t="s">
        <v>157</v>
      </c>
      <c r="AH57" s="382">
        <v>0</v>
      </c>
      <c r="AI57" s="382">
        <v>0</v>
      </c>
      <c r="AJ57" s="382">
        <v>0</v>
      </c>
      <c r="AK57" s="383" t="s">
        <v>318</v>
      </c>
      <c r="AL57" s="384" t="s">
        <v>211</v>
      </c>
      <c r="AM57" s="369" t="s">
        <v>157</v>
      </c>
      <c r="AN57" s="369" t="s">
        <v>157</v>
      </c>
      <c r="AO57" s="369" t="s">
        <v>157</v>
      </c>
      <c r="AP57" s="369" t="s">
        <v>211</v>
      </c>
      <c r="AQ57" s="369" t="s">
        <v>157</v>
      </c>
      <c r="AR57" s="369" t="s">
        <v>157</v>
      </c>
      <c r="AS57" s="369" t="s">
        <v>157</v>
      </c>
      <c r="AT57" s="369" t="s">
        <v>211</v>
      </c>
      <c r="AU57" s="369" t="s">
        <v>211</v>
      </c>
      <c r="AV57" s="369" t="s">
        <v>211</v>
      </c>
      <c r="AW57" s="369" t="s">
        <v>211</v>
      </c>
      <c r="AX57" s="369" t="s">
        <v>211</v>
      </c>
      <c r="AY57" s="369" t="s">
        <v>211</v>
      </c>
      <c r="AZ57" s="369" t="s">
        <v>157</v>
      </c>
      <c r="BA57" s="385">
        <v>0</v>
      </c>
      <c r="BB57" s="386">
        <v>0</v>
      </c>
      <c r="BC57" s="273" t="str">
        <f t="shared" si="1"/>
        <v>未</v>
      </c>
      <c r="BD57" s="274" t="str">
        <f t="shared" ref="BD57:BD61" si="12">IF(AND(I57=W57,J57=X57,K57=Y57,L57=Z57,M57=AA57,N57=AD57),"〇","未")</f>
        <v>未</v>
      </c>
    </row>
    <row r="58" spans="1:58" ht="33" customHeight="1">
      <c r="A58" s="222">
        <v>1</v>
      </c>
      <c r="D58" s="257">
        <v>48</v>
      </c>
      <c r="E58" s="257" t="s">
        <v>316</v>
      </c>
      <c r="F58" s="257" t="s">
        <v>209</v>
      </c>
      <c r="G58" s="257"/>
      <c r="H58" s="258" t="s">
        <v>319</v>
      </c>
      <c r="I58" s="279">
        <v>0</v>
      </c>
      <c r="J58" s="281">
        <v>118</v>
      </c>
      <c r="K58" s="281">
        <v>44</v>
      </c>
      <c r="L58" s="281">
        <v>108</v>
      </c>
      <c r="M58" s="281">
        <v>0</v>
      </c>
      <c r="N58" s="387">
        <v>270</v>
      </c>
      <c r="O58" s="279">
        <v>0</v>
      </c>
      <c r="P58" s="281">
        <v>118</v>
      </c>
      <c r="Q58" s="281">
        <v>44</v>
      </c>
      <c r="R58" s="281">
        <v>108</v>
      </c>
      <c r="S58" s="281">
        <v>0</v>
      </c>
      <c r="T58" s="281">
        <v>0</v>
      </c>
      <c r="U58" s="299">
        <v>270</v>
      </c>
      <c r="V58" s="300">
        <f t="shared" si="11"/>
        <v>270</v>
      </c>
      <c r="W58" s="279">
        <v>0</v>
      </c>
      <c r="X58" s="281">
        <v>118</v>
      </c>
      <c r="Y58" s="281">
        <v>44</v>
      </c>
      <c r="Z58" s="281">
        <v>108</v>
      </c>
      <c r="AA58" s="281">
        <v>0</v>
      </c>
      <c r="AB58" s="281">
        <v>0</v>
      </c>
      <c r="AC58" s="299">
        <v>270</v>
      </c>
      <c r="AD58" s="300">
        <f t="shared" ref="AD58:AD86" si="13">AC58-AB58</f>
        <v>270</v>
      </c>
      <c r="AE58" s="301">
        <v>0</v>
      </c>
      <c r="AF58" s="302" t="s">
        <v>157</v>
      </c>
      <c r="AG58" s="302" t="s">
        <v>211</v>
      </c>
      <c r="AH58" s="302" t="s">
        <v>157</v>
      </c>
      <c r="AI58" s="302">
        <v>0</v>
      </c>
      <c r="AJ58" s="302" t="s">
        <v>157</v>
      </c>
      <c r="AK58" s="303">
        <v>0</v>
      </c>
      <c r="AL58" s="304">
        <v>0</v>
      </c>
      <c r="AM58" s="305">
        <v>0</v>
      </c>
      <c r="AN58" s="305">
        <v>0</v>
      </c>
      <c r="AO58" s="305" t="s">
        <v>211</v>
      </c>
      <c r="AP58" s="305">
        <v>0</v>
      </c>
      <c r="AQ58" s="305">
        <v>0</v>
      </c>
      <c r="AR58" s="305">
        <v>0</v>
      </c>
      <c r="AS58" s="305">
        <v>0</v>
      </c>
      <c r="AT58" s="305">
        <v>0</v>
      </c>
      <c r="AU58" s="305">
        <v>0</v>
      </c>
      <c r="AV58" s="305">
        <v>0</v>
      </c>
      <c r="AW58" s="305">
        <v>0</v>
      </c>
      <c r="AX58" s="305" t="s">
        <v>157</v>
      </c>
      <c r="AY58" s="305">
        <v>0</v>
      </c>
      <c r="AZ58" s="305" t="s">
        <v>157</v>
      </c>
      <c r="BA58" s="306">
        <v>0</v>
      </c>
      <c r="BB58" s="303">
        <v>0</v>
      </c>
      <c r="BC58" s="273" t="str">
        <f t="shared" si="1"/>
        <v>〇</v>
      </c>
      <c r="BD58" s="274" t="str">
        <f t="shared" si="12"/>
        <v>〇</v>
      </c>
    </row>
    <row r="59" spans="1:58" ht="48" customHeight="1">
      <c r="A59" s="222">
        <v>1</v>
      </c>
      <c r="B59" s="222" t="s">
        <v>213</v>
      </c>
      <c r="D59" s="257">
        <v>49</v>
      </c>
      <c r="E59" s="257" t="s">
        <v>316</v>
      </c>
      <c r="F59" s="257" t="s">
        <v>209</v>
      </c>
      <c r="G59" s="257" t="s">
        <v>240</v>
      </c>
      <c r="H59" s="258" t="s">
        <v>320</v>
      </c>
      <c r="I59" s="307">
        <v>0</v>
      </c>
      <c r="J59" s="295">
        <v>0</v>
      </c>
      <c r="K59" s="295">
        <v>60</v>
      </c>
      <c r="L59" s="295">
        <v>0</v>
      </c>
      <c r="M59" s="295">
        <v>0</v>
      </c>
      <c r="N59" s="328">
        <v>60</v>
      </c>
      <c r="O59" s="307">
        <v>0</v>
      </c>
      <c r="P59" s="295">
        <v>0</v>
      </c>
      <c r="Q59" s="280">
        <v>60</v>
      </c>
      <c r="R59" s="295">
        <v>0</v>
      </c>
      <c r="S59" s="295">
        <v>0</v>
      </c>
      <c r="T59" s="295">
        <v>0</v>
      </c>
      <c r="U59" s="282">
        <v>60</v>
      </c>
      <c r="V59" s="283">
        <f t="shared" si="2"/>
        <v>60</v>
      </c>
      <c r="W59" s="307">
        <v>0</v>
      </c>
      <c r="X59" s="295">
        <v>0</v>
      </c>
      <c r="Y59" s="280">
        <v>60</v>
      </c>
      <c r="Z59" s="295">
        <v>0</v>
      </c>
      <c r="AA59" s="295">
        <v>0</v>
      </c>
      <c r="AB59" s="295">
        <v>0</v>
      </c>
      <c r="AC59" s="282">
        <v>60</v>
      </c>
      <c r="AD59" s="283">
        <f t="shared" si="13"/>
        <v>60</v>
      </c>
      <c r="AE59" s="284">
        <v>0</v>
      </c>
      <c r="AF59" s="285" t="s">
        <v>211</v>
      </c>
      <c r="AG59" s="285" t="s">
        <v>157</v>
      </c>
      <c r="AH59" s="285" t="s">
        <v>157</v>
      </c>
      <c r="AI59" s="285">
        <v>0</v>
      </c>
      <c r="AJ59" s="285" t="s">
        <v>157</v>
      </c>
      <c r="AK59" s="286" t="s">
        <v>321</v>
      </c>
      <c r="AL59" s="287">
        <v>0</v>
      </c>
      <c r="AM59" s="288" t="s">
        <v>157</v>
      </c>
      <c r="AN59" s="288">
        <v>0</v>
      </c>
      <c r="AO59" s="288" t="s">
        <v>157</v>
      </c>
      <c r="AP59" s="288">
        <v>0</v>
      </c>
      <c r="AQ59" s="288" t="s">
        <v>157</v>
      </c>
      <c r="AR59" s="288">
        <v>0</v>
      </c>
      <c r="AS59" s="288">
        <v>0</v>
      </c>
      <c r="AT59" s="288">
        <v>0</v>
      </c>
      <c r="AU59" s="288">
        <v>0</v>
      </c>
      <c r="AV59" s="288">
        <v>0</v>
      </c>
      <c r="AW59" s="288">
        <v>0</v>
      </c>
      <c r="AX59" s="288" t="s">
        <v>157</v>
      </c>
      <c r="AY59" s="288">
        <v>0</v>
      </c>
      <c r="AZ59" s="288" t="s">
        <v>211</v>
      </c>
      <c r="BA59" s="289">
        <v>0</v>
      </c>
      <c r="BB59" s="286">
        <v>0</v>
      </c>
      <c r="BC59" s="273" t="str">
        <f t="shared" si="1"/>
        <v>〇</v>
      </c>
      <c r="BD59" s="274" t="str">
        <f t="shared" si="12"/>
        <v>〇</v>
      </c>
    </row>
    <row r="60" spans="1:58" ht="33" customHeight="1">
      <c r="A60" s="222">
        <v>1</v>
      </c>
      <c r="D60" s="257">
        <v>50</v>
      </c>
      <c r="E60" s="257" t="s">
        <v>316</v>
      </c>
      <c r="F60" s="257" t="s">
        <v>209</v>
      </c>
      <c r="G60" s="257" t="s">
        <v>240</v>
      </c>
      <c r="H60" s="258" t="s">
        <v>322</v>
      </c>
      <c r="I60" s="307">
        <v>0</v>
      </c>
      <c r="J60" s="295">
        <v>0</v>
      </c>
      <c r="K60" s="295">
        <v>55</v>
      </c>
      <c r="L60" s="295">
        <v>0</v>
      </c>
      <c r="M60" s="295">
        <v>0</v>
      </c>
      <c r="N60" s="328">
        <v>55</v>
      </c>
      <c r="O60" s="307">
        <v>0</v>
      </c>
      <c r="P60" s="295">
        <v>0</v>
      </c>
      <c r="Q60" s="295">
        <v>55</v>
      </c>
      <c r="R60" s="295">
        <v>0</v>
      </c>
      <c r="S60" s="295">
        <v>0</v>
      </c>
      <c r="T60" s="295">
        <v>0</v>
      </c>
      <c r="U60" s="296">
        <v>55</v>
      </c>
      <c r="V60" s="297">
        <f t="shared" si="2"/>
        <v>55</v>
      </c>
      <c r="W60" s="307">
        <v>0</v>
      </c>
      <c r="X60" s="295">
        <v>0</v>
      </c>
      <c r="Y60" s="295">
        <v>55</v>
      </c>
      <c r="Z60" s="295">
        <v>0</v>
      </c>
      <c r="AA60" s="295">
        <v>0</v>
      </c>
      <c r="AB60" s="295">
        <v>0</v>
      </c>
      <c r="AC60" s="296">
        <v>55</v>
      </c>
      <c r="AD60" s="297">
        <f t="shared" si="13"/>
        <v>55</v>
      </c>
      <c r="AE60" s="284">
        <v>0</v>
      </c>
      <c r="AF60" s="285" t="s">
        <v>211</v>
      </c>
      <c r="AG60" s="285" t="s">
        <v>157</v>
      </c>
      <c r="AH60" s="285">
        <v>0</v>
      </c>
      <c r="AI60" s="285">
        <v>0</v>
      </c>
      <c r="AJ60" s="285" t="s">
        <v>157</v>
      </c>
      <c r="AK60" s="286">
        <v>0</v>
      </c>
      <c r="AL60" s="287">
        <v>0</v>
      </c>
      <c r="AM60" s="288" t="s">
        <v>157</v>
      </c>
      <c r="AN60" s="288">
        <v>0</v>
      </c>
      <c r="AO60" s="288" t="s">
        <v>157</v>
      </c>
      <c r="AP60" s="288">
        <v>0</v>
      </c>
      <c r="AQ60" s="288" t="s">
        <v>157</v>
      </c>
      <c r="AR60" s="288">
        <v>0</v>
      </c>
      <c r="AS60" s="288">
        <v>0</v>
      </c>
      <c r="AT60" s="288">
        <v>0</v>
      </c>
      <c r="AU60" s="288">
        <v>0</v>
      </c>
      <c r="AV60" s="288" t="s">
        <v>157</v>
      </c>
      <c r="AW60" s="288">
        <v>0</v>
      </c>
      <c r="AX60" s="288" t="s">
        <v>157</v>
      </c>
      <c r="AY60" s="288">
        <v>0</v>
      </c>
      <c r="AZ60" s="288" t="s">
        <v>157</v>
      </c>
      <c r="BA60" s="289">
        <v>0</v>
      </c>
      <c r="BB60" s="286">
        <v>0</v>
      </c>
      <c r="BC60" s="273" t="str">
        <f t="shared" si="1"/>
        <v>〇</v>
      </c>
      <c r="BD60" s="274" t="str">
        <f t="shared" si="12"/>
        <v>〇</v>
      </c>
    </row>
    <row r="61" spans="1:58" ht="69.900000000000006" customHeight="1" thickBot="1">
      <c r="A61" s="222">
        <v>1</v>
      </c>
      <c r="D61" s="257">
        <v>51</v>
      </c>
      <c r="E61" s="257" t="s">
        <v>316</v>
      </c>
      <c r="F61" s="257" t="s">
        <v>277</v>
      </c>
      <c r="G61" s="257"/>
      <c r="H61" s="258" t="s">
        <v>323</v>
      </c>
      <c r="I61" s="388">
        <v>0</v>
      </c>
      <c r="J61" s="389">
        <v>0</v>
      </c>
      <c r="K61" s="390">
        <v>1</v>
      </c>
      <c r="L61" s="389">
        <v>0</v>
      </c>
      <c r="M61" s="389">
        <v>18</v>
      </c>
      <c r="N61" s="391">
        <v>19</v>
      </c>
      <c r="O61" s="388">
        <v>0</v>
      </c>
      <c r="P61" s="389">
        <v>0</v>
      </c>
      <c r="Q61" s="389">
        <v>0</v>
      </c>
      <c r="R61" s="389">
        <v>0</v>
      </c>
      <c r="S61" s="389">
        <v>0</v>
      </c>
      <c r="T61" s="389">
        <v>19</v>
      </c>
      <c r="U61" s="392">
        <v>19</v>
      </c>
      <c r="V61" s="393">
        <f t="shared" si="2"/>
        <v>0</v>
      </c>
      <c r="W61" s="388">
        <v>0</v>
      </c>
      <c r="X61" s="389">
        <v>0</v>
      </c>
      <c r="Y61" s="389">
        <v>0</v>
      </c>
      <c r="Z61" s="389">
        <v>0</v>
      </c>
      <c r="AA61" s="389">
        <v>0</v>
      </c>
      <c r="AB61" s="389">
        <v>19</v>
      </c>
      <c r="AC61" s="392">
        <v>19</v>
      </c>
      <c r="AD61" s="393">
        <f t="shared" si="13"/>
        <v>0</v>
      </c>
      <c r="AE61" s="394">
        <v>0</v>
      </c>
      <c r="AF61" s="395">
        <v>0</v>
      </c>
      <c r="AG61" s="395">
        <v>0</v>
      </c>
      <c r="AH61" s="395">
        <v>0</v>
      </c>
      <c r="AI61" s="395" t="s">
        <v>157</v>
      </c>
      <c r="AJ61" s="395" t="s">
        <v>211</v>
      </c>
      <c r="AK61" s="396" t="s">
        <v>324</v>
      </c>
      <c r="AL61" s="397">
        <v>0</v>
      </c>
      <c r="AM61" s="398">
        <v>0</v>
      </c>
      <c r="AN61" s="398">
        <v>0</v>
      </c>
      <c r="AO61" s="398">
        <v>0</v>
      </c>
      <c r="AP61" s="398">
        <v>0</v>
      </c>
      <c r="AQ61" s="398">
        <v>0</v>
      </c>
      <c r="AR61" s="398">
        <v>0</v>
      </c>
      <c r="AS61" s="398">
        <v>0</v>
      </c>
      <c r="AT61" s="398" t="s">
        <v>157</v>
      </c>
      <c r="AU61" s="398">
        <v>0</v>
      </c>
      <c r="AV61" s="398">
        <v>0</v>
      </c>
      <c r="AW61" s="398">
        <v>0</v>
      </c>
      <c r="AX61" s="398">
        <v>0</v>
      </c>
      <c r="AY61" s="398" t="s">
        <v>157</v>
      </c>
      <c r="AZ61" s="398">
        <v>0</v>
      </c>
      <c r="BA61" s="399" t="s">
        <v>211</v>
      </c>
      <c r="BB61" s="396" t="s">
        <v>325</v>
      </c>
      <c r="BC61" s="273" t="str">
        <f t="shared" si="1"/>
        <v>未</v>
      </c>
      <c r="BD61" s="274" t="str">
        <f t="shared" si="12"/>
        <v>未</v>
      </c>
    </row>
    <row r="62" spans="1:58" s="290" customFormat="1" ht="33" customHeight="1">
      <c r="A62" s="217"/>
      <c r="B62" s="217"/>
      <c r="C62" s="217"/>
      <c r="D62" s="611" t="s">
        <v>312</v>
      </c>
      <c r="E62" s="612"/>
      <c r="F62" s="612"/>
      <c r="G62" s="612"/>
      <c r="H62" s="613"/>
      <c r="I62" s="342">
        <f>SUM(I57:I61)</f>
        <v>10</v>
      </c>
      <c r="J62" s="343">
        <f>SUM(J57:J61)</f>
        <v>429</v>
      </c>
      <c r="K62" s="343">
        <f t="shared" ref="K62:N62" si="14">SUM(K57:K61)</f>
        <v>160</v>
      </c>
      <c r="L62" s="343">
        <f t="shared" si="14"/>
        <v>108</v>
      </c>
      <c r="M62" s="343">
        <f t="shared" si="14"/>
        <v>18</v>
      </c>
      <c r="N62" s="344">
        <f t="shared" si="14"/>
        <v>725</v>
      </c>
      <c r="O62" s="342">
        <f>SUM(O57:O61)</f>
        <v>10</v>
      </c>
      <c r="P62" s="343">
        <f>SUM(P57:P61)</f>
        <v>379</v>
      </c>
      <c r="Q62" s="343">
        <f t="shared" ref="Q62:U62" si="15">SUM(Q57:Q61)</f>
        <v>209</v>
      </c>
      <c r="R62" s="343">
        <f t="shared" si="15"/>
        <v>108</v>
      </c>
      <c r="S62" s="343">
        <f t="shared" si="15"/>
        <v>0</v>
      </c>
      <c r="T62" s="343">
        <f t="shared" si="15"/>
        <v>19</v>
      </c>
      <c r="U62" s="345">
        <f t="shared" si="15"/>
        <v>725</v>
      </c>
      <c r="V62" s="347">
        <f t="shared" si="2"/>
        <v>706</v>
      </c>
      <c r="W62" s="342">
        <f>SUM(W57:W61)</f>
        <v>10</v>
      </c>
      <c r="X62" s="343">
        <f>SUM(X57:X61)</f>
        <v>379</v>
      </c>
      <c r="Y62" s="343">
        <f t="shared" ref="Y62:AC62" si="16">SUM(Y57:Y61)</f>
        <v>209</v>
      </c>
      <c r="Z62" s="343">
        <f t="shared" si="16"/>
        <v>108</v>
      </c>
      <c r="AA62" s="343">
        <f t="shared" si="16"/>
        <v>0</v>
      </c>
      <c r="AB62" s="343">
        <f t="shared" si="16"/>
        <v>19</v>
      </c>
      <c r="AC62" s="345">
        <f t="shared" si="16"/>
        <v>725</v>
      </c>
      <c r="AD62" s="347">
        <f t="shared" si="13"/>
        <v>706</v>
      </c>
      <c r="AE62" s="348"/>
      <c r="AF62" s="349"/>
      <c r="AG62" s="349"/>
      <c r="AH62" s="349"/>
      <c r="AI62" s="349"/>
      <c r="AJ62" s="349"/>
      <c r="AK62" s="350"/>
      <c r="AL62" s="351"/>
      <c r="AM62" s="352"/>
      <c r="AN62" s="352"/>
      <c r="AO62" s="352"/>
      <c r="AP62" s="352"/>
      <c r="AQ62" s="352"/>
      <c r="AR62" s="352"/>
      <c r="AS62" s="352"/>
      <c r="AT62" s="352"/>
      <c r="AU62" s="352"/>
      <c r="AV62" s="352"/>
      <c r="AW62" s="352"/>
      <c r="AX62" s="352"/>
      <c r="AY62" s="352"/>
      <c r="AZ62" s="352"/>
      <c r="BA62" s="353"/>
      <c r="BB62" s="350"/>
      <c r="BC62" s="273">
        <f>COUNTIF(BC57:BC61,"〇")</f>
        <v>3</v>
      </c>
      <c r="BD62" s="274">
        <f>COUNTIF(BD57:BD61,"〇")</f>
        <v>3</v>
      </c>
      <c r="BF62" s="219"/>
    </row>
    <row r="63" spans="1:58" s="290" customFormat="1" ht="33" customHeight="1">
      <c r="A63" s="217"/>
      <c r="B63" s="217"/>
      <c r="C63" s="217"/>
      <c r="D63" s="600" t="s">
        <v>313</v>
      </c>
      <c r="E63" s="601"/>
      <c r="F63" s="601"/>
      <c r="G63" s="601"/>
      <c r="H63" s="602"/>
      <c r="I63" s="307">
        <v>43</v>
      </c>
      <c r="J63" s="295">
        <v>20</v>
      </c>
      <c r="K63" s="295">
        <v>236</v>
      </c>
      <c r="L63" s="295">
        <v>85</v>
      </c>
      <c r="M63" s="295"/>
      <c r="N63" s="328">
        <v>574</v>
      </c>
      <c r="O63" s="307">
        <v>43</v>
      </c>
      <c r="P63" s="295">
        <v>20</v>
      </c>
      <c r="Q63" s="295">
        <v>236</v>
      </c>
      <c r="R63" s="295">
        <v>85</v>
      </c>
      <c r="S63" s="295">
        <v>0</v>
      </c>
      <c r="T63" s="295">
        <v>0</v>
      </c>
      <c r="U63" s="296">
        <v>574</v>
      </c>
      <c r="V63" s="297">
        <f t="shared" si="2"/>
        <v>574</v>
      </c>
      <c r="W63" s="307">
        <v>43</v>
      </c>
      <c r="X63" s="295">
        <v>20</v>
      </c>
      <c r="Y63" s="295">
        <v>236</v>
      </c>
      <c r="Z63" s="295">
        <v>85</v>
      </c>
      <c r="AA63" s="295">
        <v>0</v>
      </c>
      <c r="AB63" s="295">
        <v>0</v>
      </c>
      <c r="AC63" s="296">
        <v>574</v>
      </c>
      <c r="AD63" s="297">
        <f t="shared" si="13"/>
        <v>574</v>
      </c>
      <c r="AE63" s="284"/>
      <c r="AF63" s="285"/>
      <c r="AG63" s="285"/>
      <c r="AH63" s="285"/>
      <c r="AI63" s="285"/>
      <c r="AJ63" s="285"/>
      <c r="AK63" s="286"/>
      <c r="AL63" s="287"/>
      <c r="AM63" s="288"/>
      <c r="AN63" s="288"/>
      <c r="AO63" s="288"/>
      <c r="AP63" s="288"/>
      <c r="AQ63" s="288"/>
      <c r="AR63" s="288"/>
      <c r="AS63" s="288"/>
      <c r="AT63" s="288"/>
      <c r="AU63" s="288"/>
      <c r="AV63" s="288"/>
      <c r="AW63" s="288"/>
      <c r="AX63" s="288"/>
      <c r="AY63" s="288"/>
      <c r="AZ63" s="288"/>
      <c r="BA63" s="289"/>
      <c r="BB63" s="286" t="s">
        <v>314</v>
      </c>
      <c r="BC63" s="355">
        <f>BC62/COUNTA(BC57:BC61)</f>
        <v>0.6</v>
      </c>
      <c r="BD63" s="356">
        <f>BD62/COUNTA(BD57:BD61)</f>
        <v>0.6</v>
      </c>
      <c r="BF63" s="219"/>
    </row>
    <row r="64" spans="1:58" s="290" customFormat="1" ht="33" customHeight="1" thickBot="1">
      <c r="A64" s="217"/>
      <c r="B64" s="217"/>
      <c r="C64" s="217"/>
      <c r="D64" s="603" t="s">
        <v>315</v>
      </c>
      <c r="E64" s="604"/>
      <c r="F64" s="604"/>
      <c r="G64" s="604"/>
      <c r="H64" s="605"/>
      <c r="I64" s="357">
        <f>I62-I63</f>
        <v>-33</v>
      </c>
      <c r="J64" s="358">
        <f>J62-J63</f>
        <v>409</v>
      </c>
      <c r="K64" s="358">
        <f t="shared" ref="K64:N64" si="17">K62-K63</f>
        <v>-76</v>
      </c>
      <c r="L64" s="358">
        <f t="shared" si="17"/>
        <v>23</v>
      </c>
      <c r="M64" s="358">
        <f t="shared" si="17"/>
        <v>18</v>
      </c>
      <c r="N64" s="359">
        <f t="shared" si="17"/>
        <v>151</v>
      </c>
      <c r="O64" s="357">
        <f>O62-O63</f>
        <v>-33</v>
      </c>
      <c r="P64" s="358">
        <f>P62-P63</f>
        <v>359</v>
      </c>
      <c r="Q64" s="358">
        <f t="shared" ref="Q64:U64" si="18">Q62-Q63</f>
        <v>-27</v>
      </c>
      <c r="R64" s="358">
        <f t="shared" si="18"/>
        <v>23</v>
      </c>
      <c r="S64" s="358">
        <f t="shared" si="18"/>
        <v>0</v>
      </c>
      <c r="T64" s="358">
        <f t="shared" si="18"/>
        <v>19</v>
      </c>
      <c r="U64" s="362">
        <f t="shared" si="18"/>
        <v>151</v>
      </c>
      <c r="V64" s="361">
        <f t="shared" si="2"/>
        <v>132</v>
      </c>
      <c r="W64" s="357">
        <f>W62-W63</f>
        <v>-33</v>
      </c>
      <c r="X64" s="358">
        <f>X62-X63</f>
        <v>359</v>
      </c>
      <c r="Y64" s="358">
        <f t="shared" ref="Y64:AC64" si="19">Y62-Y63</f>
        <v>-27</v>
      </c>
      <c r="Z64" s="358">
        <f t="shared" si="19"/>
        <v>23</v>
      </c>
      <c r="AA64" s="358">
        <f t="shared" si="19"/>
        <v>0</v>
      </c>
      <c r="AB64" s="358">
        <f t="shared" si="19"/>
        <v>19</v>
      </c>
      <c r="AC64" s="362">
        <f t="shared" si="19"/>
        <v>151</v>
      </c>
      <c r="AD64" s="361">
        <f t="shared" si="13"/>
        <v>132</v>
      </c>
      <c r="AE64" s="363"/>
      <c r="AF64" s="364"/>
      <c r="AG64" s="364"/>
      <c r="AH64" s="364"/>
      <c r="AI64" s="364"/>
      <c r="AJ64" s="364"/>
      <c r="AK64" s="365"/>
      <c r="AL64" s="366"/>
      <c r="AM64" s="367"/>
      <c r="AN64" s="367"/>
      <c r="AO64" s="367"/>
      <c r="AP64" s="367"/>
      <c r="AQ64" s="367"/>
      <c r="AR64" s="367"/>
      <c r="AS64" s="367"/>
      <c r="AT64" s="367"/>
      <c r="AU64" s="367"/>
      <c r="AV64" s="367"/>
      <c r="AW64" s="367"/>
      <c r="AX64" s="367"/>
      <c r="AY64" s="367"/>
      <c r="AZ64" s="367"/>
      <c r="BA64" s="368"/>
      <c r="BB64" s="365"/>
      <c r="BC64" s="273"/>
      <c r="BD64" s="274"/>
      <c r="BF64" s="219"/>
    </row>
    <row r="65" spans="1:58" ht="54">
      <c r="A65" s="222">
        <v>1</v>
      </c>
      <c r="D65" s="257">
        <v>52</v>
      </c>
      <c r="E65" s="257" t="s">
        <v>326</v>
      </c>
      <c r="F65" s="257" t="s">
        <v>228</v>
      </c>
      <c r="G65" s="257" t="s">
        <v>157</v>
      </c>
      <c r="H65" s="258" t="s">
        <v>327</v>
      </c>
      <c r="I65" s="373">
        <v>18</v>
      </c>
      <c r="J65" s="374">
        <v>245</v>
      </c>
      <c r="K65" s="374">
        <v>0</v>
      </c>
      <c r="L65" s="375">
        <v>0</v>
      </c>
      <c r="M65" s="375">
        <v>0</v>
      </c>
      <c r="N65" s="376">
        <v>263</v>
      </c>
      <c r="O65" s="377">
        <v>18</v>
      </c>
      <c r="P65" s="375">
        <v>245</v>
      </c>
      <c r="Q65" s="375">
        <v>0</v>
      </c>
      <c r="R65" s="375">
        <v>0</v>
      </c>
      <c r="S65" s="375">
        <v>0</v>
      </c>
      <c r="T65" s="375">
        <v>0</v>
      </c>
      <c r="U65" s="380">
        <v>263</v>
      </c>
      <c r="V65" s="334">
        <f>U65-T65</f>
        <v>263</v>
      </c>
      <c r="W65" s="377">
        <v>18</v>
      </c>
      <c r="X65" s="375">
        <v>245</v>
      </c>
      <c r="Y65" s="375">
        <v>0</v>
      </c>
      <c r="Z65" s="375">
        <v>0</v>
      </c>
      <c r="AA65" s="375">
        <v>0</v>
      </c>
      <c r="AB65" s="375">
        <v>0</v>
      </c>
      <c r="AC65" s="380">
        <v>263</v>
      </c>
      <c r="AD65" s="334">
        <f t="shared" si="13"/>
        <v>263</v>
      </c>
      <c r="AE65" s="381" t="s">
        <v>157</v>
      </c>
      <c r="AF65" s="382" t="s">
        <v>157</v>
      </c>
      <c r="AG65" s="382">
        <v>0</v>
      </c>
      <c r="AH65" s="382">
        <v>0</v>
      </c>
      <c r="AI65" s="382">
        <v>0</v>
      </c>
      <c r="AJ65" s="382">
        <v>0</v>
      </c>
      <c r="AK65" s="386" t="s">
        <v>328</v>
      </c>
      <c r="AL65" s="384" t="s">
        <v>157</v>
      </c>
      <c r="AM65" s="369">
        <v>0</v>
      </c>
      <c r="AN65" s="369" t="s">
        <v>157</v>
      </c>
      <c r="AO65" s="369">
        <v>0</v>
      </c>
      <c r="AP65" s="369" t="s">
        <v>157</v>
      </c>
      <c r="AQ65" s="369">
        <v>0</v>
      </c>
      <c r="AR65" s="369" t="s">
        <v>157</v>
      </c>
      <c r="AS65" s="369">
        <v>0</v>
      </c>
      <c r="AT65" s="369" t="s">
        <v>157</v>
      </c>
      <c r="AU65" s="369" t="s">
        <v>157</v>
      </c>
      <c r="AV65" s="369" t="s">
        <v>211</v>
      </c>
      <c r="AW65" s="369" t="s">
        <v>211</v>
      </c>
      <c r="AX65" s="369">
        <v>0</v>
      </c>
      <c r="AY65" s="369" t="s">
        <v>157</v>
      </c>
      <c r="AZ65" s="369">
        <v>0</v>
      </c>
      <c r="BA65" s="385">
        <v>0</v>
      </c>
      <c r="BB65" s="386">
        <v>0</v>
      </c>
      <c r="BC65" s="273" t="str">
        <f t="shared" si="1"/>
        <v>〇</v>
      </c>
      <c r="BD65" s="274" t="str">
        <f t="shared" ref="BD65:BD69" si="20">IF(AND(I65=W65,J65=X65,K65=Y65,L65=Z65,M65=AA65,N65=AD65),"〇","未")</f>
        <v>〇</v>
      </c>
    </row>
    <row r="66" spans="1:58" ht="72">
      <c r="A66" s="222">
        <v>1</v>
      </c>
      <c r="C66" s="222" t="s">
        <v>213</v>
      </c>
      <c r="D66" s="257">
        <v>53</v>
      </c>
      <c r="E66" s="257" t="s">
        <v>326</v>
      </c>
      <c r="F66" s="257" t="s">
        <v>209</v>
      </c>
      <c r="G66" s="257"/>
      <c r="H66" s="258" t="s">
        <v>329</v>
      </c>
      <c r="I66" s="279">
        <v>0</v>
      </c>
      <c r="J66" s="281">
        <v>0</v>
      </c>
      <c r="K66" s="281">
        <v>120</v>
      </c>
      <c r="L66" s="281">
        <v>44</v>
      </c>
      <c r="M66" s="281">
        <v>10</v>
      </c>
      <c r="N66" s="387">
        <v>174</v>
      </c>
      <c r="O66" s="279">
        <v>0</v>
      </c>
      <c r="P66" s="281">
        <v>0</v>
      </c>
      <c r="Q66" s="281">
        <v>120</v>
      </c>
      <c r="R66" s="281">
        <v>44</v>
      </c>
      <c r="S66" s="281">
        <v>10</v>
      </c>
      <c r="T66" s="281">
        <v>0</v>
      </c>
      <c r="U66" s="299">
        <v>174</v>
      </c>
      <c r="V66" s="300">
        <f>U66-T66</f>
        <v>174</v>
      </c>
      <c r="W66" s="279">
        <v>0</v>
      </c>
      <c r="X66" s="281">
        <v>0</v>
      </c>
      <c r="Y66" s="281">
        <v>120</v>
      </c>
      <c r="Z66" s="281">
        <v>44</v>
      </c>
      <c r="AA66" s="281">
        <v>10</v>
      </c>
      <c r="AB66" s="281">
        <v>0</v>
      </c>
      <c r="AC66" s="299">
        <v>174</v>
      </c>
      <c r="AD66" s="300">
        <f t="shared" si="13"/>
        <v>174</v>
      </c>
      <c r="AE66" s="301">
        <v>0</v>
      </c>
      <c r="AF66" s="302" t="s">
        <v>157</v>
      </c>
      <c r="AG66" s="302" t="s">
        <v>211</v>
      </c>
      <c r="AH66" s="302" t="s">
        <v>157</v>
      </c>
      <c r="AI66" s="302">
        <v>0</v>
      </c>
      <c r="AJ66" s="302" t="s">
        <v>157</v>
      </c>
      <c r="AK66" s="303" t="s">
        <v>330</v>
      </c>
      <c r="AL66" s="304">
        <v>0</v>
      </c>
      <c r="AM66" s="305" t="s">
        <v>157</v>
      </c>
      <c r="AN66" s="305">
        <v>0</v>
      </c>
      <c r="AO66" s="305" t="s">
        <v>157</v>
      </c>
      <c r="AP66" s="305">
        <v>0</v>
      </c>
      <c r="AQ66" s="305" t="s">
        <v>157</v>
      </c>
      <c r="AR66" s="305" t="s">
        <v>157</v>
      </c>
      <c r="AS66" s="305" t="s">
        <v>157</v>
      </c>
      <c r="AT66" s="305">
        <v>0</v>
      </c>
      <c r="AU66" s="305">
        <v>0</v>
      </c>
      <c r="AV66" s="305" t="s">
        <v>157</v>
      </c>
      <c r="AW66" s="305">
        <v>0</v>
      </c>
      <c r="AX66" s="305">
        <v>0</v>
      </c>
      <c r="AY66" s="305" t="s">
        <v>157</v>
      </c>
      <c r="AZ66" s="305" t="s">
        <v>211</v>
      </c>
      <c r="BA66" s="306">
        <v>0</v>
      </c>
      <c r="BB66" s="303">
        <v>0</v>
      </c>
      <c r="BC66" s="273" t="str">
        <f t="shared" si="1"/>
        <v>〇</v>
      </c>
      <c r="BD66" s="274" t="str">
        <f t="shared" si="20"/>
        <v>〇</v>
      </c>
    </row>
    <row r="67" spans="1:58" ht="36">
      <c r="A67" s="222">
        <v>1</v>
      </c>
      <c r="B67" s="222" t="s">
        <v>213</v>
      </c>
      <c r="C67" s="222" t="s">
        <v>213</v>
      </c>
      <c r="D67" s="257">
        <v>54</v>
      </c>
      <c r="E67" s="257" t="s">
        <v>326</v>
      </c>
      <c r="F67" s="257" t="s">
        <v>209</v>
      </c>
      <c r="G67" s="257"/>
      <c r="H67" s="258" t="s">
        <v>331</v>
      </c>
      <c r="I67" s="307">
        <v>0</v>
      </c>
      <c r="J67" s="280">
        <v>0</v>
      </c>
      <c r="K67" s="280">
        <v>177</v>
      </c>
      <c r="L67" s="280">
        <v>22</v>
      </c>
      <c r="M67" s="280">
        <v>0</v>
      </c>
      <c r="N67" s="400">
        <v>199</v>
      </c>
      <c r="O67" s="307">
        <v>0</v>
      </c>
      <c r="P67" s="295">
        <v>0</v>
      </c>
      <c r="Q67" s="295">
        <v>177</v>
      </c>
      <c r="R67" s="295">
        <v>22</v>
      </c>
      <c r="S67" s="295">
        <v>0</v>
      </c>
      <c r="T67" s="295">
        <v>0</v>
      </c>
      <c r="U67" s="296">
        <v>199</v>
      </c>
      <c r="V67" s="297">
        <f t="shared" ref="V67:V113" si="21">U67-T67</f>
        <v>199</v>
      </c>
      <c r="W67" s="307">
        <v>0</v>
      </c>
      <c r="X67" s="295">
        <v>0</v>
      </c>
      <c r="Y67" s="295">
        <v>177</v>
      </c>
      <c r="Z67" s="295">
        <v>22</v>
      </c>
      <c r="AA67" s="295">
        <v>0</v>
      </c>
      <c r="AB67" s="295">
        <v>0</v>
      </c>
      <c r="AC67" s="296">
        <v>199</v>
      </c>
      <c r="AD67" s="297">
        <f t="shared" si="13"/>
        <v>199</v>
      </c>
      <c r="AE67" s="284">
        <v>0</v>
      </c>
      <c r="AF67" s="285" t="s">
        <v>157</v>
      </c>
      <c r="AG67" s="285" t="s">
        <v>211</v>
      </c>
      <c r="AH67" s="285">
        <v>0</v>
      </c>
      <c r="AI67" s="285">
        <v>0</v>
      </c>
      <c r="AJ67" s="285" t="s">
        <v>157</v>
      </c>
      <c r="AK67" s="308" t="s">
        <v>332</v>
      </c>
      <c r="AL67" s="287">
        <v>0</v>
      </c>
      <c r="AM67" s="288" t="s">
        <v>211</v>
      </c>
      <c r="AN67" s="288">
        <v>0</v>
      </c>
      <c r="AO67" s="288" t="s">
        <v>211</v>
      </c>
      <c r="AP67" s="288">
        <v>0</v>
      </c>
      <c r="AQ67" s="288"/>
      <c r="AR67" s="288" t="s">
        <v>157</v>
      </c>
      <c r="AS67" s="288">
        <v>0</v>
      </c>
      <c r="AT67" s="288">
        <v>0</v>
      </c>
      <c r="AU67" s="288">
        <v>0</v>
      </c>
      <c r="AV67" s="288">
        <v>0</v>
      </c>
      <c r="AW67" s="288">
        <v>0</v>
      </c>
      <c r="AX67" s="288">
        <v>0</v>
      </c>
      <c r="AY67" s="309" t="s">
        <v>157</v>
      </c>
      <c r="AZ67" s="288" t="s">
        <v>211</v>
      </c>
      <c r="BA67" s="289">
        <v>0</v>
      </c>
      <c r="BB67" s="286">
        <v>0</v>
      </c>
      <c r="BC67" s="273" t="str">
        <f t="shared" si="1"/>
        <v>〇</v>
      </c>
      <c r="BD67" s="274" t="str">
        <f t="shared" si="20"/>
        <v>〇</v>
      </c>
    </row>
    <row r="68" spans="1:58" ht="35.25" customHeight="1">
      <c r="A68" s="222">
        <v>1</v>
      </c>
      <c r="B68" s="222" t="s">
        <v>213</v>
      </c>
      <c r="D68" s="257">
        <v>55</v>
      </c>
      <c r="E68" s="257" t="s">
        <v>326</v>
      </c>
      <c r="F68" s="257" t="s">
        <v>209</v>
      </c>
      <c r="G68" s="257"/>
      <c r="H68" s="258" t="s">
        <v>333</v>
      </c>
      <c r="I68" s="307">
        <v>0</v>
      </c>
      <c r="J68" s="295">
        <v>0</v>
      </c>
      <c r="K68" s="295">
        <v>0</v>
      </c>
      <c r="L68" s="295">
        <v>220</v>
      </c>
      <c r="M68" s="295">
        <v>0</v>
      </c>
      <c r="N68" s="328">
        <v>220</v>
      </c>
      <c r="O68" s="307">
        <v>0</v>
      </c>
      <c r="P68" s="295">
        <v>0</v>
      </c>
      <c r="Q68" s="295">
        <v>0</v>
      </c>
      <c r="R68" s="295">
        <v>220</v>
      </c>
      <c r="S68" s="295">
        <v>0</v>
      </c>
      <c r="T68" s="295">
        <v>0</v>
      </c>
      <c r="U68" s="296">
        <v>220</v>
      </c>
      <c r="V68" s="297">
        <f t="shared" si="21"/>
        <v>220</v>
      </c>
      <c r="W68" s="307">
        <v>0</v>
      </c>
      <c r="X68" s="295">
        <v>0</v>
      </c>
      <c r="Y68" s="295">
        <v>0</v>
      </c>
      <c r="Z68" s="295">
        <v>220</v>
      </c>
      <c r="AA68" s="295">
        <v>0</v>
      </c>
      <c r="AB68" s="295">
        <v>0</v>
      </c>
      <c r="AC68" s="296">
        <v>220</v>
      </c>
      <c r="AD68" s="297">
        <f t="shared" si="13"/>
        <v>220</v>
      </c>
      <c r="AE68" s="284">
        <v>0</v>
      </c>
      <c r="AF68" s="285">
        <v>0</v>
      </c>
      <c r="AG68" s="285">
        <v>0</v>
      </c>
      <c r="AH68" s="285" t="s">
        <v>157</v>
      </c>
      <c r="AI68" s="285">
        <v>0</v>
      </c>
      <c r="AJ68" s="285">
        <v>0</v>
      </c>
      <c r="AK68" s="286">
        <v>0</v>
      </c>
      <c r="AL68" s="287">
        <v>0</v>
      </c>
      <c r="AM68" s="288">
        <v>0</v>
      </c>
      <c r="AN68" s="288">
        <v>0</v>
      </c>
      <c r="AO68" s="288" t="s">
        <v>157</v>
      </c>
      <c r="AP68" s="288">
        <v>0</v>
      </c>
      <c r="AQ68" s="309"/>
      <c r="AR68" s="309"/>
      <c r="AS68" s="288">
        <v>0</v>
      </c>
      <c r="AT68" s="288" t="s">
        <v>157</v>
      </c>
      <c r="AU68" s="288" t="s">
        <v>157</v>
      </c>
      <c r="AV68" s="288" t="s">
        <v>157</v>
      </c>
      <c r="AW68" s="288">
        <v>0</v>
      </c>
      <c r="AX68" s="288">
        <v>0</v>
      </c>
      <c r="AY68" s="288">
        <v>0</v>
      </c>
      <c r="AZ68" s="288" t="s">
        <v>157</v>
      </c>
      <c r="BA68" s="289" t="s">
        <v>211</v>
      </c>
      <c r="BB68" s="286" t="s">
        <v>334</v>
      </c>
      <c r="BC68" s="273" t="str">
        <f t="shared" si="1"/>
        <v>〇</v>
      </c>
      <c r="BD68" s="274" t="str">
        <f t="shared" si="20"/>
        <v>〇</v>
      </c>
    </row>
    <row r="69" spans="1:58" ht="54">
      <c r="A69" s="222">
        <v>1</v>
      </c>
      <c r="B69" s="222" t="s">
        <v>213</v>
      </c>
      <c r="C69" s="222" t="s">
        <v>213</v>
      </c>
      <c r="D69" s="257">
        <v>56</v>
      </c>
      <c r="E69" s="257" t="s">
        <v>326</v>
      </c>
      <c r="F69" s="257" t="s">
        <v>209</v>
      </c>
      <c r="G69" s="257"/>
      <c r="H69" s="311" t="s">
        <v>335</v>
      </c>
      <c r="I69" s="307">
        <v>0</v>
      </c>
      <c r="J69" s="295">
        <v>0</v>
      </c>
      <c r="K69" s="280">
        <v>0</v>
      </c>
      <c r="L69" s="295">
        <v>0</v>
      </c>
      <c r="M69" s="295">
        <v>0</v>
      </c>
      <c r="N69" s="400">
        <v>0</v>
      </c>
      <c r="O69" s="307">
        <v>0</v>
      </c>
      <c r="P69" s="295">
        <v>0</v>
      </c>
      <c r="Q69" s="295">
        <v>0</v>
      </c>
      <c r="R69" s="295">
        <v>0</v>
      </c>
      <c r="S69" s="295">
        <v>0</v>
      </c>
      <c r="T69" s="280">
        <v>0</v>
      </c>
      <c r="U69" s="282">
        <v>0</v>
      </c>
      <c r="V69" s="297">
        <f t="shared" si="21"/>
        <v>0</v>
      </c>
      <c r="W69" s="307">
        <v>0</v>
      </c>
      <c r="X69" s="295">
        <v>0</v>
      </c>
      <c r="Y69" s="280">
        <v>0</v>
      </c>
      <c r="Z69" s="295">
        <v>0</v>
      </c>
      <c r="AA69" s="295">
        <v>0</v>
      </c>
      <c r="AB69" s="280">
        <v>0</v>
      </c>
      <c r="AC69" s="282">
        <v>0</v>
      </c>
      <c r="AD69" s="283">
        <f>AC69-AB69</f>
        <v>0</v>
      </c>
      <c r="AE69" s="284">
        <v>0</v>
      </c>
      <c r="AF69" s="401"/>
      <c r="AG69" s="401"/>
      <c r="AH69" s="285">
        <v>0</v>
      </c>
      <c r="AI69" s="285">
        <v>0</v>
      </c>
      <c r="AJ69" s="401"/>
      <c r="AK69" s="308" t="s">
        <v>336</v>
      </c>
      <c r="AL69" s="287"/>
      <c r="AM69" s="309"/>
      <c r="AN69" s="288"/>
      <c r="AO69" s="309"/>
      <c r="AP69" s="288"/>
      <c r="AQ69" s="288"/>
      <c r="AR69" s="309"/>
      <c r="AS69" s="288"/>
      <c r="AT69" s="288"/>
      <c r="AU69" s="288"/>
      <c r="AV69" s="288"/>
      <c r="AW69" s="288"/>
      <c r="AX69" s="288"/>
      <c r="AY69" s="288"/>
      <c r="AZ69" s="309"/>
      <c r="BA69" s="289"/>
      <c r="BB69" s="286">
        <v>0</v>
      </c>
      <c r="BC69" s="273" t="str">
        <f t="shared" si="1"/>
        <v>〇</v>
      </c>
      <c r="BD69" s="402" t="str">
        <f t="shared" si="20"/>
        <v>〇</v>
      </c>
    </row>
    <row r="70" spans="1:58" ht="35.25" customHeight="1">
      <c r="A70" s="222">
        <v>1</v>
      </c>
      <c r="D70" s="403">
        <v>57</v>
      </c>
      <c r="E70" s="305" t="s">
        <v>326</v>
      </c>
      <c r="F70" s="404" t="s">
        <v>209</v>
      </c>
      <c r="G70" s="405"/>
      <c r="H70" s="406" t="s">
        <v>337</v>
      </c>
      <c r="I70" s="307">
        <v>0</v>
      </c>
      <c r="J70" s="295">
        <v>0</v>
      </c>
      <c r="K70" s="295">
        <v>0</v>
      </c>
      <c r="L70" s="280">
        <v>30</v>
      </c>
      <c r="M70" s="295">
        <v>0</v>
      </c>
      <c r="N70" s="400">
        <v>30</v>
      </c>
      <c r="O70" s="407">
        <v>0</v>
      </c>
      <c r="P70" s="281">
        <v>0</v>
      </c>
      <c r="Q70" s="281">
        <v>0</v>
      </c>
      <c r="R70" s="281">
        <v>30</v>
      </c>
      <c r="S70" s="281">
        <v>0</v>
      </c>
      <c r="T70" s="281">
        <v>20</v>
      </c>
      <c r="U70" s="299">
        <v>50</v>
      </c>
      <c r="V70" s="300">
        <f t="shared" si="21"/>
        <v>30</v>
      </c>
      <c r="W70" s="279">
        <v>0</v>
      </c>
      <c r="X70" s="281">
        <v>0</v>
      </c>
      <c r="Y70" s="281">
        <v>0</v>
      </c>
      <c r="Z70" s="281">
        <v>30</v>
      </c>
      <c r="AA70" s="281">
        <v>0</v>
      </c>
      <c r="AB70" s="281">
        <v>20</v>
      </c>
      <c r="AC70" s="299">
        <v>50</v>
      </c>
      <c r="AD70" s="300">
        <f t="shared" ref="AD70" si="22">AC70-AB70</f>
        <v>30</v>
      </c>
      <c r="AE70" s="301">
        <v>0</v>
      </c>
      <c r="AF70" s="302">
        <v>0</v>
      </c>
      <c r="AG70" s="302" t="s">
        <v>157</v>
      </c>
      <c r="AH70" s="302" t="s">
        <v>211</v>
      </c>
      <c r="AI70" s="302" t="s">
        <v>157</v>
      </c>
      <c r="AJ70" s="302" t="s">
        <v>157</v>
      </c>
      <c r="AK70" s="303" t="s">
        <v>338</v>
      </c>
      <c r="AL70" s="304">
        <v>0</v>
      </c>
      <c r="AM70" s="305">
        <v>0</v>
      </c>
      <c r="AN70" s="305">
        <v>0</v>
      </c>
      <c r="AO70" s="305" t="s">
        <v>157</v>
      </c>
      <c r="AP70" s="305">
        <v>0</v>
      </c>
      <c r="AQ70" s="305" t="s">
        <v>157</v>
      </c>
      <c r="AR70" s="305">
        <v>0</v>
      </c>
      <c r="AS70" s="305" t="s">
        <v>211</v>
      </c>
      <c r="AT70" s="305">
        <v>0</v>
      </c>
      <c r="AU70" s="305">
        <v>0</v>
      </c>
      <c r="AV70" s="305">
        <v>0</v>
      </c>
      <c r="AW70" s="305">
        <v>0</v>
      </c>
      <c r="AX70" s="305" t="s">
        <v>157</v>
      </c>
      <c r="AY70" s="305" t="s">
        <v>211</v>
      </c>
      <c r="AZ70" s="305" t="s">
        <v>157</v>
      </c>
      <c r="BA70" s="306">
        <v>0</v>
      </c>
      <c r="BB70" s="303">
        <v>0</v>
      </c>
      <c r="BC70" s="273" t="str">
        <f t="shared" si="1"/>
        <v>〇</v>
      </c>
      <c r="BD70" s="274" t="str">
        <f>IF(AND(I70=W70,J70=X70,K70=Y70,L70=Z70,M70=AA70,N70=AD70),"〇","未")</f>
        <v>〇</v>
      </c>
    </row>
    <row r="71" spans="1:58" ht="54">
      <c r="A71" s="222">
        <v>1</v>
      </c>
      <c r="D71" s="257">
        <v>58</v>
      </c>
      <c r="E71" s="257" t="s">
        <v>326</v>
      </c>
      <c r="F71" s="257" t="s">
        <v>209</v>
      </c>
      <c r="G71" s="257" t="s">
        <v>240</v>
      </c>
      <c r="H71" s="258" t="s">
        <v>339</v>
      </c>
      <c r="I71" s="279">
        <v>0</v>
      </c>
      <c r="J71" s="281">
        <v>0</v>
      </c>
      <c r="K71" s="281">
        <v>50</v>
      </c>
      <c r="L71" s="281">
        <v>0</v>
      </c>
      <c r="M71" s="281">
        <v>0</v>
      </c>
      <c r="N71" s="387">
        <v>50</v>
      </c>
      <c r="O71" s="279">
        <v>0</v>
      </c>
      <c r="P71" s="281">
        <v>0</v>
      </c>
      <c r="Q71" s="281">
        <v>50</v>
      </c>
      <c r="R71" s="281">
        <v>0</v>
      </c>
      <c r="S71" s="281">
        <v>0</v>
      </c>
      <c r="T71" s="281">
        <v>0</v>
      </c>
      <c r="U71" s="299">
        <v>50</v>
      </c>
      <c r="V71" s="300">
        <f t="shared" si="21"/>
        <v>50</v>
      </c>
      <c r="W71" s="279">
        <v>0</v>
      </c>
      <c r="X71" s="281">
        <v>0</v>
      </c>
      <c r="Y71" s="281">
        <v>50</v>
      </c>
      <c r="Z71" s="281">
        <v>0</v>
      </c>
      <c r="AA71" s="281">
        <v>0</v>
      </c>
      <c r="AB71" s="281">
        <v>0</v>
      </c>
      <c r="AC71" s="299">
        <v>50</v>
      </c>
      <c r="AD71" s="300">
        <f t="shared" si="13"/>
        <v>50</v>
      </c>
      <c r="AE71" s="301">
        <v>0</v>
      </c>
      <c r="AF71" s="302">
        <v>0</v>
      </c>
      <c r="AG71" s="302" t="s">
        <v>211</v>
      </c>
      <c r="AH71" s="302">
        <v>0</v>
      </c>
      <c r="AI71" s="302">
        <v>0</v>
      </c>
      <c r="AJ71" s="302" t="s">
        <v>157</v>
      </c>
      <c r="AK71" s="303" t="s">
        <v>340</v>
      </c>
      <c r="AL71" s="304">
        <v>0</v>
      </c>
      <c r="AM71" s="305" t="s">
        <v>157</v>
      </c>
      <c r="AN71" s="305">
        <v>0</v>
      </c>
      <c r="AO71" s="305" t="s">
        <v>157</v>
      </c>
      <c r="AP71" s="305">
        <v>0</v>
      </c>
      <c r="AQ71" s="305">
        <v>0</v>
      </c>
      <c r="AR71" s="305" t="s">
        <v>157</v>
      </c>
      <c r="AS71" s="305">
        <v>0</v>
      </c>
      <c r="AT71" s="305">
        <v>0</v>
      </c>
      <c r="AU71" s="305">
        <v>0</v>
      </c>
      <c r="AV71" s="305">
        <v>0</v>
      </c>
      <c r="AW71" s="305">
        <v>0</v>
      </c>
      <c r="AX71" s="305">
        <v>0</v>
      </c>
      <c r="AY71" s="305" t="s">
        <v>157</v>
      </c>
      <c r="AZ71" s="305" t="s">
        <v>211</v>
      </c>
      <c r="BA71" s="306">
        <v>0</v>
      </c>
      <c r="BB71" s="303">
        <v>0</v>
      </c>
      <c r="BC71" s="273" t="str">
        <f t="shared" si="1"/>
        <v>〇</v>
      </c>
      <c r="BD71" s="274" t="str">
        <f t="shared" ref="BD71:BD84" si="23">IF(AND(I71=W71,J71=X71,K71=Y71,L71=Z71,M71=AA71,N71=AD71),"〇","未")</f>
        <v>〇</v>
      </c>
    </row>
    <row r="72" spans="1:58" ht="35.25" customHeight="1">
      <c r="A72" s="222">
        <v>1</v>
      </c>
      <c r="B72" s="222" t="s">
        <v>213</v>
      </c>
      <c r="D72" s="257">
        <v>59</v>
      </c>
      <c r="E72" s="257" t="s">
        <v>326</v>
      </c>
      <c r="F72" s="257" t="s">
        <v>209</v>
      </c>
      <c r="G72" s="257" t="s">
        <v>240</v>
      </c>
      <c r="H72" s="258" t="s">
        <v>341</v>
      </c>
      <c r="I72" s="307">
        <v>0</v>
      </c>
      <c r="J72" s="295">
        <v>0</v>
      </c>
      <c r="K72" s="295">
        <v>50</v>
      </c>
      <c r="L72" s="295">
        <v>0</v>
      </c>
      <c r="M72" s="295">
        <v>0</v>
      </c>
      <c r="N72" s="328">
        <v>50</v>
      </c>
      <c r="O72" s="307">
        <v>0</v>
      </c>
      <c r="P72" s="295">
        <v>0</v>
      </c>
      <c r="Q72" s="295">
        <v>50</v>
      </c>
      <c r="R72" s="295">
        <v>0</v>
      </c>
      <c r="S72" s="295">
        <v>0</v>
      </c>
      <c r="T72" s="295">
        <v>0</v>
      </c>
      <c r="U72" s="296">
        <v>50</v>
      </c>
      <c r="V72" s="297">
        <f t="shared" si="21"/>
        <v>50</v>
      </c>
      <c r="W72" s="307">
        <v>0</v>
      </c>
      <c r="X72" s="295">
        <v>0</v>
      </c>
      <c r="Y72" s="295">
        <v>50</v>
      </c>
      <c r="Z72" s="295">
        <v>0</v>
      </c>
      <c r="AA72" s="295">
        <v>0</v>
      </c>
      <c r="AB72" s="295">
        <v>0</v>
      </c>
      <c r="AC72" s="296">
        <v>50</v>
      </c>
      <c r="AD72" s="297">
        <f t="shared" si="13"/>
        <v>50</v>
      </c>
      <c r="AE72" s="284">
        <v>0</v>
      </c>
      <c r="AF72" s="285">
        <v>0</v>
      </c>
      <c r="AG72" s="285" t="s">
        <v>157</v>
      </c>
      <c r="AH72" s="285">
        <v>0</v>
      </c>
      <c r="AI72" s="285">
        <v>0</v>
      </c>
      <c r="AJ72" s="285" t="s">
        <v>157</v>
      </c>
      <c r="AK72" s="286">
        <v>0</v>
      </c>
      <c r="AL72" s="287">
        <v>0</v>
      </c>
      <c r="AM72" s="288" t="s">
        <v>157</v>
      </c>
      <c r="AN72" s="288">
        <v>0</v>
      </c>
      <c r="AO72" s="288" t="s">
        <v>157</v>
      </c>
      <c r="AP72" s="288">
        <v>0</v>
      </c>
      <c r="AQ72" s="288" t="s">
        <v>157</v>
      </c>
      <c r="AR72" s="288" t="s">
        <v>157</v>
      </c>
      <c r="AS72" s="288">
        <v>0</v>
      </c>
      <c r="AT72" s="288">
        <v>0</v>
      </c>
      <c r="AU72" s="288">
        <v>0</v>
      </c>
      <c r="AV72" s="288">
        <v>0</v>
      </c>
      <c r="AW72" s="288">
        <v>0</v>
      </c>
      <c r="AX72" s="288">
        <v>0</v>
      </c>
      <c r="AY72" s="288">
        <v>0</v>
      </c>
      <c r="AZ72" s="309" t="s">
        <v>211</v>
      </c>
      <c r="BA72" s="289">
        <v>0</v>
      </c>
      <c r="BB72" s="286">
        <v>0</v>
      </c>
      <c r="BC72" s="273" t="str">
        <f t="shared" si="1"/>
        <v>〇</v>
      </c>
      <c r="BD72" s="274" t="str">
        <f t="shared" si="23"/>
        <v>〇</v>
      </c>
    </row>
    <row r="73" spans="1:58" ht="72">
      <c r="A73" s="222">
        <v>1</v>
      </c>
      <c r="D73" s="257">
        <v>60</v>
      </c>
      <c r="E73" s="257" t="s">
        <v>326</v>
      </c>
      <c r="F73" s="257" t="s">
        <v>209</v>
      </c>
      <c r="G73" s="257" t="s">
        <v>240</v>
      </c>
      <c r="H73" s="258" t="s">
        <v>342</v>
      </c>
      <c r="I73" s="279">
        <v>0</v>
      </c>
      <c r="J73" s="281">
        <v>0</v>
      </c>
      <c r="K73" s="281">
        <v>89</v>
      </c>
      <c r="L73" s="281">
        <v>41</v>
      </c>
      <c r="M73" s="281">
        <v>0</v>
      </c>
      <c r="N73" s="387">
        <v>130</v>
      </c>
      <c r="O73" s="279">
        <v>0</v>
      </c>
      <c r="P73" s="281">
        <v>0</v>
      </c>
      <c r="Q73" s="281">
        <v>89</v>
      </c>
      <c r="R73" s="281">
        <v>41</v>
      </c>
      <c r="S73" s="281">
        <v>0</v>
      </c>
      <c r="T73" s="281">
        <v>0</v>
      </c>
      <c r="U73" s="299">
        <v>130</v>
      </c>
      <c r="V73" s="300">
        <f t="shared" si="21"/>
        <v>130</v>
      </c>
      <c r="W73" s="279">
        <v>0</v>
      </c>
      <c r="X73" s="281">
        <v>0</v>
      </c>
      <c r="Y73" s="281">
        <v>89</v>
      </c>
      <c r="Z73" s="281">
        <v>41</v>
      </c>
      <c r="AA73" s="281">
        <v>0</v>
      </c>
      <c r="AB73" s="281">
        <v>0</v>
      </c>
      <c r="AC73" s="299">
        <v>130</v>
      </c>
      <c r="AD73" s="300">
        <f t="shared" si="13"/>
        <v>130</v>
      </c>
      <c r="AE73" s="301">
        <v>0</v>
      </c>
      <c r="AF73" s="302" t="s">
        <v>157</v>
      </c>
      <c r="AG73" s="302" t="s">
        <v>211</v>
      </c>
      <c r="AH73" s="302" t="s">
        <v>157</v>
      </c>
      <c r="AI73" s="302">
        <v>0</v>
      </c>
      <c r="AJ73" s="302" t="s">
        <v>157</v>
      </c>
      <c r="AK73" s="303" t="s">
        <v>343</v>
      </c>
      <c r="AL73" s="304">
        <v>0</v>
      </c>
      <c r="AM73" s="305" t="s">
        <v>157</v>
      </c>
      <c r="AN73" s="305">
        <v>0</v>
      </c>
      <c r="AO73" s="305" t="s">
        <v>157</v>
      </c>
      <c r="AP73" s="305">
        <v>0</v>
      </c>
      <c r="AQ73" s="305" t="s">
        <v>157</v>
      </c>
      <c r="AR73" s="305" t="s">
        <v>157</v>
      </c>
      <c r="AS73" s="305">
        <v>0</v>
      </c>
      <c r="AT73" s="305">
        <v>0</v>
      </c>
      <c r="AU73" s="305">
        <v>0</v>
      </c>
      <c r="AV73" s="305">
        <v>0</v>
      </c>
      <c r="AW73" s="305">
        <v>0</v>
      </c>
      <c r="AX73" s="305">
        <v>0</v>
      </c>
      <c r="AY73" s="305">
        <v>0</v>
      </c>
      <c r="AZ73" s="305" t="s">
        <v>211</v>
      </c>
      <c r="BA73" s="306">
        <v>0</v>
      </c>
      <c r="BB73" s="303">
        <v>0</v>
      </c>
      <c r="BC73" s="273" t="str">
        <f t="shared" ref="BC73:BC111" si="24">IF(AND(I73=O73,J73=P73,K73=Q73,L73=R73,M73=S73,N73=V73),"〇","未")</f>
        <v>〇</v>
      </c>
      <c r="BD73" s="274" t="str">
        <f t="shared" si="23"/>
        <v>〇</v>
      </c>
    </row>
    <row r="74" spans="1:58" ht="35.25" customHeight="1">
      <c r="A74" s="222">
        <v>1</v>
      </c>
      <c r="D74" s="403">
        <v>61</v>
      </c>
      <c r="E74" s="305" t="s">
        <v>326</v>
      </c>
      <c r="F74" s="404" t="s">
        <v>209</v>
      </c>
      <c r="G74" s="405" t="s">
        <v>240</v>
      </c>
      <c r="H74" s="406" t="s">
        <v>344</v>
      </c>
      <c r="I74" s="279">
        <v>20</v>
      </c>
      <c r="J74" s="281">
        <v>400</v>
      </c>
      <c r="K74" s="281">
        <v>0</v>
      </c>
      <c r="L74" s="281">
        <v>0</v>
      </c>
      <c r="M74" s="281">
        <v>26</v>
      </c>
      <c r="N74" s="387">
        <v>446</v>
      </c>
      <c r="O74" s="279">
        <v>20</v>
      </c>
      <c r="P74" s="280">
        <v>400</v>
      </c>
      <c r="Q74" s="281">
        <v>0</v>
      </c>
      <c r="R74" s="281">
        <v>0</v>
      </c>
      <c r="S74" s="281">
        <v>0</v>
      </c>
      <c r="T74" s="281">
        <v>0</v>
      </c>
      <c r="U74" s="282">
        <v>420</v>
      </c>
      <c r="V74" s="283">
        <f t="shared" si="21"/>
        <v>420</v>
      </c>
      <c r="W74" s="279">
        <v>20</v>
      </c>
      <c r="X74" s="280">
        <v>400</v>
      </c>
      <c r="Y74" s="281">
        <v>0</v>
      </c>
      <c r="Z74" s="281">
        <v>0</v>
      </c>
      <c r="AA74" s="281">
        <v>0</v>
      </c>
      <c r="AB74" s="281">
        <v>0</v>
      </c>
      <c r="AC74" s="282">
        <v>420</v>
      </c>
      <c r="AD74" s="283">
        <f t="shared" si="13"/>
        <v>420</v>
      </c>
      <c r="AE74" s="301" t="s">
        <v>211</v>
      </c>
      <c r="AF74" s="302" t="s">
        <v>157</v>
      </c>
      <c r="AG74" s="302">
        <v>0</v>
      </c>
      <c r="AH74" s="302">
        <v>0</v>
      </c>
      <c r="AI74" s="302" t="s">
        <v>211</v>
      </c>
      <c r="AJ74" s="302">
        <v>0</v>
      </c>
      <c r="AK74" s="303">
        <v>0</v>
      </c>
      <c r="AL74" s="304" t="s">
        <v>211</v>
      </c>
      <c r="AM74" s="305" t="s">
        <v>211</v>
      </c>
      <c r="AN74" s="305" t="s">
        <v>211</v>
      </c>
      <c r="AO74" s="305">
        <v>0</v>
      </c>
      <c r="AP74" s="305" t="s">
        <v>211</v>
      </c>
      <c r="AQ74" s="305" t="s">
        <v>157</v>
      </c>
      <c r="AR74" s="305" t="s">
        <v>211</v>
      </c>
      <c r="AS74" s="305" t="s">
        <v>211</v>
      </c>
      <c r="AT74" s="305" t="s">
        <v>211</v>
      </c>
      <c r="AU74" s="305" t="s">
        <v>211</v>
      </c>
      <c r="AV74" s="305" t="s">
        <v>211</v>
      </c>
      <c r="AW74" s="305" t="s">
        <v>211</v>
      </c>
      <c r="AX74" s="305" t="s">
        <v>211</v>
      </c>
      <c r="AY74" s="305" t="s">
        <v>211</v>
      </c>
      <c r="AZ74" s="305" t="s">
        <v>211</v>
      </c>
      <c r="BA74" s="306">
        <v>0</v>
      </c>
      <c r="BB74" s="303">
        <v>0</v>
      </c>
      <c r="BC74" s="273" t="str">
        <f t="shared" si="24"/>
        <v>未</v>
      </c>
      <c r="BD74" s="274" t="str">
        <f t="shared" si="23"/>
        <v>未</v>
      </c>
    </row>
    <row r="75" spans="1:58" ht="35.25" customHeight="1">
      <c r="A75" s="222">
        <v>1</v>
      </c>
      <c r="D75" s="257">
        <v>62</v>
      </c>
      <c r="E75" s="257" t="s">
        <v>326</v>
      </c>
      <c r="F75" s="257" t="s">
        <v>209</v>
      </c>
      <c r="G75" s="257"/>
      <c r="H75" s="258" t="s">
        <v>345</v>
      </c>
      <c r="I75" s="279">
        <v>0</v>
      </c>
      <c r="J75" s="281">
        <v>0</v>
      </c>
      <c r="K75" s="281">
        <v>0</v>
      </c>
      <c r="L75" s="281">
        <v>109</v>
      </c>
      <c r="M75" s="281">
        <v>0</v>
      </c>
      <c r="N75" s="387">
        <v>109</v>
      </c>
      <c r="O75" s="279">
        <v>0</v>
      </c>
      <c r="P75" s="281">
        <v>0</v>
      </c>
      <c r="Q75" s="281">
        <v>0</v>
      </c>
      <c r="R75" s="281">
        <v>109</v>
      </c>
      <c r="S75" s="281">
        <v>0</v>
      </c>
      <c r="T75" s="281">
        <v>0</v>
      </c>
      <c r="U75" s="299">
        <v>109</v>
      </c>
      <c r="V75" s="300">
        <f t="shared" si="21"/>
        <v>109</v>
      </c>
      <c r="W75" s="279">
        <v>0</v>
      </c>
      <c r="X75" s="281">
        <v>0</v>
      </c>
      <c r="Y75" s="281">
        <v>0</v>
      </c>
      <c r="Z75" s="281">
        <v>109</v>
      </c>
      <c r="AA75" s="281">
        <v>0</v>
      </c>
      <c r="AB75" s="281">
        <v>0</v>
      </c>
      <c r="AC75" s="299">
        <v>109</v>
      </c>
      <c r="AD75" s="300">
        <f t="shared" si="13"/>
        <v>109</v>
      </c>
      <c r="AE75" s="301">
        <v>0</v>
      </c>
      <c r="AF75" s="302">
        <v>0</v>
      </c>
      <c r="AG75" s="302" t="s">
        <v>211</v>
      </c>
      <c r="AH75" s="302" t="s">
        <v>211</v>
      </c>
      <c r="AI75" s="302">
        <v>0</v>
      </c>
      <c r="AJ75" s="302" t="s">
        <v>157</v>
      </c>
      <c r="AK75" s="303">
        <v>0</v>
      </c>
      <c r="AL75" s="304">
        <v>0</v>
      </c>
      <c r="AM75" s="305" t="s">
        <v>157</v>
      </c>
      <c r="AN75" s="305">
        <v>0</v>
      </c>
      <c r="AO75" s="305" t="s">
        <v>211</v>
      </c>
      <c r="AP75" s="305">
        <v>0</v>
      </c>
      <c r="AQ75" s="305" t="s">
        <v>211</v>
      </c>
      <c r="AR75" s="305" t="s">
        <v>157</v>
      </c>
      <c r="AS75" s="305">
        <v>0</v>
      </c>
      <c r="AT75" s="305">
        <v>0</v>
      </c>
      <c r="AU75" s="305">
        <v>0</v>
      </c>
      <c r="AV75" s="305">
        <v>0</v>
      </c>
      <c r="AW75" s="305">
        <v>0</v>
      </c>
      <c r="AX75" s="305">
        <v>0</v>
      </c>
      <c r="AY75" s="305">
        <v>0</v>
      </c>
      <c r="AZ75" s="305">
        <v>0</v>
      </c>
      <c r="BA75" s="306">
        <v>0</v>
      </c>
      <c r="BB75" s="303">
        <v>0</v>
      </c>
      <c r="BC75" s="273" t="str">
        <f t="shared" si="24"/>
        <v>〇</v>
      </c>
      <c r="BD75" s="274" t="str">
        <f t="shared" si="23"/>
        <v>〇</v>
      </c>
    </row>
    <row r="76" spans="1:58" ht="99.9" customHeight="1">
      <c r="A76" s="222">
        <v>1</v>
      </c>
      <c r="B76" s="222" t="s">
        <v>213</v>
      </c>
      <c r="C76" s="222" t="s">
        <v>213</v>
      </c>
      <c r="D76" s="257">
        <v>63</v>
      </c>
      <c r="E76" s="257" t="s">
        <v>326</v>
      </c>
      <c r="F76" s="257" t="s">
        <v>209</v>
      </c>
      <c r="G76" s="257" t="s">
        <v>240</v>
      </c>
      <c r="H76" s="258" t="s">
        <v>346</v>
      </c>
      <c r="I76" s="307">
        <v>0</v>
      </c>
      <c r="J76" s="295">
        <v>0</v>
      </c>
      <c r="K76" s="408">
        <v>26</v>
      </c>
      <c r="L76" s="295">
        <v>0</v>
      </c>
      <c r="M76" s="295">
        <v>0</v>
      </c>
      <c r="N76" s="400">
        <v>26</v>
      </c>
      <c r="O76" s="307">
        <v>0</v>
      </c>
      <c r="P76" s="295">
        <v>0</v>
      </c>
      <c r="Q76" s="280">
        <v>0</v>
      </c>
      <c r="R76" s="280">
        <v>26</v>
      </c>
      <c r="S76" s="295">
        <v>0</v>
      </c>
      <c r="T76" s="409">
        <v>0</v>
      </c>
      <c r="U76" s="282">
        <v>26</v>
      </c>
      <c r="V76" s="283">
        <f t="shared" si="21"/>
        <v>26</v>
      </c>
      <c r="W76" s="307">
        <v>0</v>
      </c>
      <c r="X76" s="295">
        <v>0</v>
      </c>
      <c r="Y76" s="280">
        <v>0</v>
      </c>
      <c r="Z76" s="280">
        <v>26</v>
      </c>
      <c r="AA76" s="295">
        <v>0</v>
      </c>
      <c r="AB76" s="409">
        <v>0</v>
      </c>
      <c r="AC76" s="282">
        <v>26</v>
      </c>
      <c r="AD76" s="283">
        <f t="shared" si="13"/>
        <v>26</v>
      </c>
      <c r="AE76" s="284">
        <v>0</v>
      </c>
      <c r="AF76" s="285" t="s">
        <v>157</v>
      </c>
      <c r="AG76" s="285" t="s">
        <v>157</v>
      </c>
      <c r="AH76" s="285">
        <v>0</v>
      </c>
      <c r="AI76" s="285">
        <v>0</v>
      </c>
      <c r="AJ76" s="285" t="s">
        <v>211</v>
      </c>
      <c r="AK76" s="308" t="s">
        <v>347</v>
      </c>
      <c r="AL76" s="287">
        <v>0</v>
      </c>
      <c r="AM76" s="288" t="s">
        <v>157</v>
      </c>
      <c r="AN76" s="288">
        <v>0</v>
      </c>
      <c r="AO76" s="288" t="s">
        <v>157</v>
      </c>
      <c r="AP76" s="288">
        <v>0</v>
      </c>
      <c r="AQ76" s="288" t="s">
        <v>157</v>
      </c>
      <c r="AR76" s="288">
        <v>0</v>
      </c>
      <c r="AS76" s="288">
        <v>0</v>
      </c>
      <c r="AT76" s="288" t="s">
        <v>157</v>
      </c>
      <c r="AU76" s="288"/>
      <c r="AV76" s="288" t="s">
        <v>157</v>
      </c>
      <c r="AW76" s="288">
        <v>0</v>
      </c>
      <c r="AX76" s="288">
        <v>0</v>
      </c>
      <c r="AY76" s="288" t="s">
        <v>157</v>
      </c>
      <c r="AZ76" s="288" t="s">
        <v>211</v>
      </c>
      <c r="BA76" s="289">
        <v>0</v>
      </c>
      <c r="BB76" s="286">
        <v>0</v>
      </c>
      <c r="BC76" s="273" t="str">
        <f t="shared" si="24"/>
        <v>未</v>
      </c>
      <c r="BD76" s="274" t="str">
        <f t="shared" si="23"/>
        <v>未</v>
      </c>
    </row>
    <row r="77" spans="1:58" ht="35.25" customHeight="1">
      <c r="A77" s="222">
        <v>1</v>
      </c>
      <c r="B77" s="222" t="s">
        <v>213</v>
      </c>
      <c r="D77" s="257">
        <v>64</v>
      </c>
      <c r="E77" s="257" t="s">
        <v>326</v>
      </c>
      <c r="F77" s="257" t="s">
        <v>209</v>
      </c>
      <c r="G77" s="257" t="s">
        <v>240</v>
      </c>
      <c r="H77" s="258" t="s">
        <v>348</v>
      </c>
      <c r="I77" s="307">
        <v>0</v>
      </c>
      <c r="J77" s="295">
        <v>0</v>
      </c>
      <c r="K77" s="295">
        <v>60</v>
      </c>
      <c r="L77" s="295">
        <v>0</v>
      </c>
      <c r="M77" s="295">
        <v>0</v>
      </c>
      <c r="N77" s="328">
        <v>60</v>
      </c>
      <c r="O77" s="307">
        <v>0</v>
      </c>
      <c r="P77" s="295">
        <v>0</v>
      </c>
      <c r="Q77" s="295">
        <v>60</v>
      </c>
      <c r="R77" s="295">
        <v>0</v>
      </c>
      <c r="S77" s="295">
        <v>0</v>
      </c>
      <c r="T77" s="295">
        <v>0</v>
      </c>
      <c r="U77" s="296">
        <v>60</v>
      </c>
      <c r="V77" s="297">
        <v>60</v>
      </c>
      <c r="W77" s="307">
        <v>0</v>
      </c>
      <c r="X77" s="295">
        <v>0</v>
      </c>
      <c r="Y77" s="295">
        <v>53</v>
      </c>
      <c r="Z77" s="295">
        <v>0</v>
      </c>
      <c r="AA77" s="295">
        <v>0</v>
      </c>
      <c r="AB77" s="295">
        <v>0</v>
      </c>
      <c r="AC77" s="296">
        <v>53</v>
      </c>
      <c r="AD77" s="297">
        <v>53</v>
      </c>
      <c r="AE77" s="284">
        <v>0</v>
      </c>
      <c r="AF77" s="285" t="s">
        <v>157</v>
      </c>
      <c r="AG77" s="285" t="s">
        <v>211</v>
      </c>
      <c r="AH77" s="285">
        <v>0</v>
      </c>
      <c r="AI77" s="285">
        <v>0</v>
      </c>
      <c r="AJ77" s="285" t="s">
        <v>157</v>
      </c>
      <c r="AK77" s="286" t="s">
        <v>349</v>
      </c>
      <c r="AL77" s="287">
        <v>0</v>
      </c>
      <c r="AM77" s="288" t="s">
        <v>157</v>
      </c>
      <c r="AN77" s="288">
        <v>0</v>
      </c>
      <c r="AO77" s="288" t="s">
        <v>157</v>
      </c>
      <c r="AP77" s="288">
        <v>0</v>
      </c>
      <c r="AQ77" s="288" t="s">
        <v>157</v>
      </c>
      <c r="AR77" s="288">
        <v>0</v>
      </c>
      <c r="AS77" s="288">
        <v>0</v>
      </c>
      <c r="AT77" s="288">
        <v>0</v>
      </c>
      <c r="AU77" s="288">
        <v>0</v>
      </c>
      <c r="AV77" s="288" t="s">
        <v>157</v>
      </c>
      <c r="AW77" s="288">
        <v>0</v>
      </c>
      <c r="AX77" s="288" t="s">
        <v>211</v>
      </c>
      <c r="AY77" s="288">
        <v>0</v>
      </c>
      <c r="AZ77" s="288" t="s">
        <v>157</v>
      </c>
      <c r="BA77" s="289">
        <v>0</v>
      </c>
      <c r="BB77" s="286">
        <v>0</v>
      </c>
      <c r="BC77" s="273" t="str">
        <f t="shared" si="24"/>
        <v>〇</v>
      </c>
      <c r="BD77" s="274" t="str">
        <f t="shared" si="23"/>
        <v>未</v>
      </c>
    </row>
    <row r="78" spans="1:58" s="290" customFormat="1" ht="35.25" customHeight="1">
      <c r="A78" s="217">
        <v>1</v>
      </c>
      <c r="B78" s="217"/>
      <c r="C78" s="217"/>
      <c r="D78" s="257">
        <v>65</v>
      </c>
      <c r="E78" s="257" t="s">
        <v>326</v>
      </c>
      <c r="F78" s="257" t="s">
        <v>268</v>
      </c>
      <c r="G78" s="257"/>
      <c r="H78" s="258" t="s">
        <v>350</v>
      </c>
      <c r="I78" s="307">
        <v>0</v>
      </c>
      <c r="J78" s="295">
        <v>8</v>
      </c>
      <c r="K78" s="295">
        <v>0</v>
      </c>
      <c r="L78" s="295">
        <v>0</v>
      </c>
      <c r="M78" s="295">
        <v>0</v>
      </c>
      <c r="N78" s="328">
        <v>8</v>
      </c>
      <c r="O78" s="307">
        <v>0</v>
      </c>
      <c r="P78" s="295">
        <v>8</v>
      </c>
      <c r="Q78" s="295">
        <v>0</v>
      </c>
      <c r="R78" s="295">
        <v>0</v>
      </c>
      <c r="S78" s="295">
        <v>0</v>
      </c>
      <c r="T78" s="295">
        <v>0</v>
      </c>
      <c r="U78" s="296">
        <v>8</v>
      </c>
      <c r="V78" s="297">
        <f t="shared" si="21"/>
        <v>8</v>
      </c>
      <c r="W78" s="307">
        <v>0</v>
      </c>
      <c r="X78" s="295">
        <v>8</v>
      </c>
      <c r="Y78" s="295">
        <v>0</v>
      </c>
      <c r="Z78" s="295">
        <v>0</v>
      </c>
      <c r="AA78" s="295">
        <v>0</v>
      </c>
      <c r="AB78" s="295">
        <v>0</v>
      </c>
      <c r="AC78" s="296">
        <v>8</v>
      </c>
      <c r="AD78" s="297">
        <f t="shared" si="13"/>
        <v>8</v>
      </c>
      <c r="AE78" s="284">
        <v>0</v>
      </c>
      <c r="AF78" s="285">
        <v>0</v>
      </c>
      <c r="AG78" s="285">
        <v>0</v>
      </c>
      <c r="AH78" s="285">
        <v>0</v>
      </c>
      <c r="AI78" s="285" t="s">
        <v>157</v>
      </c>
      <c r="AJ78" s="285">
        <v>0</v>
      </c>
      <c r="AK78" s="286">
        <v>0</v>
      </c>
      <c r="AL78" s="287">
        <v>0</v>
      </c>
      <c r="AM78" s="288">
        <v>0</v>
      </c>
      <c r="AN78" s="288">
        <v>0</v>
      </c>
      <c r="AO78" s="288">
        <v>0</v>
      </c>
      <c r="AP78" s="288">
        <v>0</v>
      </c>
      <c r="AQ78" s="288">
        <v>0</v>
      </c>
      <c r="AR78" s="288">
        <v>0</v>
      </c>
      <c r="AS78" s="288">
        <v>0</v>
      </c>
      <c r="AT78" s="288">
        <v>0</v>
      </c>
      <c r="AU78" s="288">
        <v>0</v>
      </c>
      <c r="AV78" s="288">
        <v>0</v>
      </c>
      <c r="AW78" s="288">
        <v>0</v>
      </c>
      <c r="AX78" s="288">
        <v>0</v>
      </c>
      <c r="AY78" s="288">
        <v>0</v>
      </c>
      <c r="AZ78" s="288">
        <v>0</v>
      </c>
      <c r="BA78" s="289" t="s">
        <v>157</v>
      </c>
      <c r="BB78" s="286" t="s">
        <v>351</v>
      </c>
      <c r="BC78" s="273" t="str">
        <f t="shared" si="24"/>
        <v>〇</v>
      </c>
      <c r="BD78" s="274" t="str">
        <f t="shared" si="23"/>
        <v>〇</v>
      </c>
      <c r="BF78" s="219"/>
    </row>
    <row r="79" spans="1:58" ht="35.25" customHeight="1">
      <c r="A79" s="222">
        <v>1</v>
      </c>
      <c r="D79" s="257">
        <v>66</v>
      </c>
      <c r="E79" s="257" t="s">
        <v>326</v>
      </c>
      <c r="F79" s="257" t="s">
        <v>268</v>
      </c>
      <c r="G79" s="257"/>
      <c r="H79" s="258" t="s">
        <v>352</v>
      </c>
      <c r="I79" s="279">
        <v>0</v>
      </c>
      <c r="J79" s="281">
        <v>0</v>
      </c>
      <c r="K79" s="281">
        <v>0</v>
      </c>
      <c r="L79" s="281">
        <v>3</v>
      </c>
      <c r="M79" s="281">
        <v>0</v>
      </c>
      <c r="N79" s="387">
        <v>3</v>
      </c>
      <c r="O79" s="279">
        <v>0</v>
      </c>
      <c r="P79" s="281">
        <v>0</v>
      </c>
      <c r="Q79" s="281">
        <v>0</v>
      </c>
      <c r="R79" s="281">
        <v>3</v>
      </c>
      <c r="S79" s="281">
        <v>0</v>
      </c>
      <c r="T79" s="281">
        <v>0</v>
      </c>
      <c r="U79" s="299">
        <v>3</v>
      </c>
      <c r="V79" s="300">
        <f t="shared" si="21"/>
        <v>3</v>
      </c>
      <c r="W79" s="279">
        <v>0</v>
      </c>
      <c r="X79" s="281">
        <v>0</v>
      </c>
      <c r="Y79" s="281">
        <v>0</v>
      </c>
      <c r="Z79" s="281">
        <v>3</v>
      </c>
      <c r="AA79" s="281">
        <v>0</v>
      </c>
      <c r="AB79" s="281">
        <v>0</v>
      </c>
      <c r="AC79" s="299">
        <v>3</v>
      </c>
      <c r="AD79" s="300">
        <f t="shared" si="13"/>
        <v>3</v>
      </c>
      <c r="AE79" s="301" t="s">
        <v>157</v>
      </c>
      <c r="AF79" s="302" t="s">
        <v>157</v>
      </c>
      <c r="AG79" s="302" t="s">
        <v>211</v>
      </c>
      <c r="AH79" s="302" t="s">
        <v>157</v>
      </c>
      <c r="AI79" s="302" t="s">
        <v>157</v>
      </c>
      <c r="AJ79" s="302" t="s">
        <v>157</v>
      </c>
      <c r="AK79" s="303">
        <v>0</v>
      </c>
      <c r="AL79" s="304" t="s">
        <v>157</v>
      </c>
      <c r="AM79" s="305">
        <v>0</v>
      </c>
      <c r="AN79" s="305">
        <v>0</v>
      </c>
      <c r="AO79" s="305">
        <v>0</v>
      </c>
      <c r="AP79" s="305" t="s">
        <v>157</v>
      </c>
      <c r="AQ79" s="305">
        <v>0</v>
      </c>
      <c r="AR79" s="305" t="s">
        <v>157</v>
      </c>
      <c r="AS79" s="305">
        <v>0</v>
      </c>
      <c r="AT79" s="305">
        <v>0</v>
      </c>
      <c r="AU79" s="305">
        <v>0</v>
      </c>
      <c r="AV79" s="305">
        <v>0</v>
      </c>
      <c r="AW79" s="305">
        <v>0</v>
      </c>
      <c r="AX79" s="305">
        <v>0</v>
      </c>
      <c r="AY79" s="305">
        <v>0</v>
      </c>
      <c r="AZ79" s="305" t="s">
        <v>157</v>
      </c>
      <c r="BA79" s="306">
        <v>0</v>
      </c>
      <c r="BB79" s="303">
        <v>0</v>
      </c>
      <c r="BC79" s="273" t="str">
        <f t="shared" si="24"/>
        <v>〇</v>
      </c>
      <c r="BD79" s="274" t="str">
        <f t="shared" si="23"/>
        <v>〇</v>
      </c>
    </row>
    <row r="80" spans="1:58" s="290" customFormat="1" ht="35.25" customHeight="1">
      <c r="A80" s="217">
        <v>1</v>
      </c>
      <c r="B80" s="217"/>
      <c r="C80" s="217"/>
      <c r="D80" s="257">
        <v>67</v>
      </c>
      <c r="E80" s="257" t="s">
        <v>326</v>
      </c>
      <c r="F80" s="257" t="s">
        <v>268</v>
      </c>
      <c r="G80" s="257"/>
      <c r="H80" s="258" t="s">
        <v>353</v>
      </c>
      <c r="I80" s="279">
        <v>0</v>
      </c>
      <c r="J80" s="281">
        <v>11</v>
      </c>
      <c r="K80" s="281">
        <v>0</v>
      </c>
      <c r="L80" s="281">
        <v>0</v>
      </c>
      <c r="M80" s="281">
        <v>0</v>
      </c>
      <c r="N80" s="387">
        <v>11</v>
      </c>
      <c r="O80" s="279">
        <v>0</v>
      </c>
      <c r="P80" s="281">
        <v>11</v>
      </c>
      <c r="Q80" s="281">
        <v>0</v>
      </c>
      <c r="R80" s="281">
        <v>0</v>
      </c>
      <c r="S80" s="281">
        <v>0</v>
      </c>
      <c r="T80" s="281">
        <v>0</v>
      </c>
      <c r="U80" s="299">
        <v>11</v>
      </c>
      <c r="V80" s="300">
        <f t="shared" si="21"/>
        <v>11</v>
      </c>
      <c r="W80" s="279">
        <v>0</v>
      </c>
      <c r="X80" s="281">
        <v>11</v>
      </c>
      <c r="Y80" s="281">
        <v>0</v>
      </c>
      <c r="Z80" s="281">
        <v>0</v>
      </c>
      <c r="AA80" s="281">
        <v>0</v>
      </c>
      <c r="AB80" s="281">
        <v>0</v>
      </c>
      <c r="AC80" s="299">
        <v>11</v>
      </c>
      <c r="AD80" s="300">
        <f t="shared" si="13"/>
        <v>11</v>
      </c>
      <c r="AE80" s="301">
        <v>0</v>
      </c>
      <c r="AF80" s="302">
        <v>0</v>
      </c>
      <c r="AG80" s="302">
        <v>0</v>
      </c>
      <c r="AH80" s="302">
        <v>0</v>
      </c>
      <c r="AI80" s="302" t="s">
        <v>157</v>
      </c>
      <c r="AJ80" s="302">
        <v>0</v>
      </c>
      <c r="AK80" s="303" t="s">
        <v>354</v>
      </c>
      <c r="AL80" s="304">
        <v>0</v>
      </c>
      <c r="AM80" s="305">
        <v>0</v>
      </c>
      <c r="AN80" s="305">
        <v>0</v>
      </c>
      <c r="AO80" s="305">
        <v>0</v>
      </c>
      <c r="AP80" s="305">
        <v>0</v>
      </c>
      <c r="AQ80" s="305">
        <v>0</v>
      </c>
      <c r="AR80" s="305">
        <v>0</v>
      </c>
      <c r="AS80" s="305">
        <v>0</v>
      </c>
      <c r="AT80" s="305">
        <v>0</v>
      </c>
      <c r="AU80" s="305" t="s">
        <v>157</v>
      </c>
      <c r="AV80" s="305">
        <v>0</v>
      </c>
      <c r="AW80" s="305">
        <v>0</v>
      </c>
      <c r="AX80" s="305">
        <v>0</v>
      </c>
      <c r="AY80" s="305">
        <v>0</v>
      </c>
      <c r="AZ80" s="305">
        <v>0</v>
      </c>
      <c r="BA80" s="306">
        <v>0</v>
      </c>
      <c r="BB80" s="303">
        <v>0</v>
      </c>
      <c r="BC80" s="273" t="str">
        <f t="shared" si="24"/>
        <v>〇</v>
      </c>
      <c r="BD80" s="274" t="str">
        <f t="shared" si="23"/>
        <v>〇</v>
      </c>
      <c r="BF80" s="219"/>
    </row>
    <row r="81" spans="1:58" ht="35.25" customHeight="1">
      <c r="A81" s="217">
        <v>1</v>
      </c>
      <c r="D81" s="257">
        <v>68</v>
      </c>
      <c r="E81" s="257" t="s">
        <v>326</v>
      </c>
      <c r="F81" s="257" t="s">
        <v>277</v>
      </c>
      <c r="G81" s="257"/>
      <c r="H81" s="258" t="s">
        <v>355</v>
      </c>
      <c r="I81" s="307">
        <v>0</v>
      </c>
      <c r="J81" s="295">
        <v>0</v>
      </c>
      <c r="K81" s="295">
        <v>0</v>
      </c>
      <c r="L81" s="295">
        <v>3</v>
      </c>
      <c r="M81" s="295">
        <v>0</v>
      </c>
      <c r="N81" s="328">
        <v>3</v>
      </c>
      <c r="O81" s="307">
        <v>0</v>
      </c>
      <c r="P81" s="295">
        <v>0</v>
      </c>
      <c r="Q81" s="295">
        <v>0</v>
      </c>
      <c r="R81" s="295">
        <v>3</v>
      </c>
      <c r="S81" s="295">
        <v>0</v>
      </c>
      <c r="T81" s="295">
        <v>0</v>
      </c>
      <c r="U81" s="296">
        <v>3</v>
      </c>
      <c r="V81" s="297">
        <f t="shared" si="21"/>
        <v>3</v>
      </c>
      <c r="W81" s="307">
        <v>0</v>
      </c>
      <c r="X81" s="295">
        <v>0</v>
      </c>
      <c r="Y81" s="295">
        <v>0</v>
      </c>
      <c r="Z81" s="295">
        <v>3</v>
      </c>
      <c r="AA81" s="295">
        <v>0</v>
      </c>
      <c r="AB81" s="295">
        <v>0</v>
      </c>
      <c r="AC81" s="296">
        <v>3</v>
      </c>
      <c r="AD81" s="297">
        <f t="shared" si="13"/>
        <v>3</v>
      </c>
      <c r="AE81" s="284">
        <v>0</v>
      </c>
      <c r="AF81" s="285">
        <v>0</v>
      </c>
      <c r="AG81" s="285">
        <v>0</v>
      </c>
      <c r="AH81" s="285" t="s">
        <v>157</v>
      </c>
      <c r="AI81" s="285">
        <v>0</v>
      </c>
      <c r="AJ81" s="285" t="s">
        <v>157</v>
      </c>
      <c r="AK81" s="286">
        <v>0</v>
      </c>
      <c r="AL81" s="287">
        <v>0</v>
      </c>
      <c r="AM81" s="288">
        <v>0</v>
      </c>
      <c r="AN81" s="288">
        <v>0</v>
      </c>
      <c r="AO81" s="288">
        <v>0</v>
      </c>
      <c r="AP81" s="288">
        <v>0</v>
      </c>
      <c r="AQ81" s="288">
        <v>0</v>
      </c>
      <c r="AR81" s="288" t="s">
        <v>157</v>
      </c>
      <c r="AS81" s="288">
        <v>0</v>
      </c>
      <c r="AT81" s="288">
        <v>0</v>
      </c>
      <c r="AU81" s="288">
        <v>0</v>
      </c>
      <c r="AV81" s="288">
        <v>0</v>
      </c>
      <c r="AW81" s="288">
        <v>0</v>
      </c>
      <c r="AX81" s="288">
        <v>0</v>
      </c>
      <c r="AY81" s="288">
        <v>0</v>
      </c>
      <c r="AZ81" s="288" t="s">
        <v>157</v>
      </c>
      <c r="BA81" s="289">
        <v>0</v>
      </c>
      <c r="BB81" s="286">
        <v>0</v>
      </c>
      <c r="BC81" s="273" t="str">
        <f t="shared" si="24"/>
        <v>〇</v>
      </c>
      <c r="BD81" s="274" t="str">
        <f t="shared" si="23"/>
        <v>〇</v>
      </c>
    </row>
    <row r="82" spans="1:58" ht="72">
      <c r="A82" s="222">
        <v>1</v>
      </c>
      <c r="D82" s="257">
        <v>69</v>
      </c>
      <c r="E82" s="257" t="s">
        <v>326</v>
      </c>
      <c r="F82" s="257" t="s">
        <v>268</v>
      </c>
      <c r="G82" s="257"/>
      <c r="H82" s="258" t="s">
        <v>356</v>
      </c>
      <c r="I82" s="307">
        <v>0</v>
      </c>
      <c r="J82" s="295">
        <v>15</v>
      </c>
      <c r="K82" s="295">
        <v>0</v>
      </c>
      <c r="L82" s="295">
        <v>0</v>
      </c>
      <c r="M82" s="295">
        <v>0</v>
      </c>
      <c r="N82" s="328">
        <v>15</v>
      </c>
      <c r="O82" s="307">
        <v>0</v>
      </c>
      <c r="P82" s="295">
        <v>15</v>
      </c>
      <c r="Q82" s="295">
        <v>0</v>
      </c>
      <c r="R82" s="295">
        <v>0</v>
      </c>
      <c r="S82" s="295">
        <v>0</v>
      </c>
      <c r="T82" s="295">
        <v>0</v>
      </c>
      <c r="U82" s="296">
        <v>15</v>
      </c>
      <c r="V82" s="297">
        <f t="shared" si="21"/>
        <v>15</v>
      </c>
      <c r="W82" s="307">
        <v>0</v>
      </c>
      <c r="X82" s="295">
        <v>15</v>
      </c>
      <c r="Y82" s="295">
        <v>0</v>
      </c>
      <c r="Z82" s="295">
        <v>0</v>
      </c>
      <c r="AA82" s="295">
        <v>0</v>
      </c>
      <c r="AB82" s="295">
        <v>0</v>
      </c>
      <c r="AC82" s="296">
        <v>15</v>
      </c>
      <c r="AD82" s="297">
        <f t="shared" si="13"/>
        <v>15</v>
      </c>
      <c r="AE82" s="284">
        <v>0</v>
      </c>
      <c r="AF82" s="285">
        <v>0</v>
      </c>
      <c r="AG82" s="285">
        <v>0</v>
      </c>
      <c r="AH82" s="285">
        <v>0</v>
      </c>
      <c r="AI82" s="285" t="s">
        <v>211</v>
      </c>
      <c r="AJ82" s="285">
        <v>0</v>
      </c>
      <c r="AK82" s="286" t="s">
        <v>357</v>
      </c>
      <c r="AL82" s="287">
        <v>0</v>
      </c>
      <c r="AM82" s="288">
        <v>0</v>
      </c>
      <c r="AN82" s="288">
        <v>0</v>
      </c>
      <c r="AO82" s="288">
        <v>0</v>
      </c>
      <c r="AP82" s="288">
        <v>0</v>
      </c>
      <c r="AQ82" s="288">
        <v>0</v>
      </c>
      <c r="AR82" s="288">
        <v>0</v>
      </c>
      <c r="AS82" s="288">
        <v>0</v>
      </c>
      <c r="AT82" s="288">
        <v>0</v>
      </c>
      <c r="AU82" s="288" t="s">
        <v>211</v>
      </c>
      <c r="AV82" s="288">
        <v>0</v>
      </c>
      <c r="AW82" s="288">
        <v>0</v>
      </c>
      <c r="AX82" s="288">
        <v>0</v>
      </c>
      <c r="AY82" s="288">
        <v>0</v>
      </c>
      <c r="AZ82" s="288">
        <v>0</v>
      </c>
      <c r="BA82" s="289" t="s">
        <v>157</v>
      </c>
      <c r="BB82" s="286" t="s">
        <v>358</v>
      </c>
      <c r="BC82" s="273" t="str">
        <f t="shared" si="24"/>
        <v>〇</v>
      </c>
      <c r="BD82" s="274" t="str">
        <f t="shared" si="23"/>
        <v>〇</v>
      </c>
    </row>
    <row r="83" spans="1:58" s="290" customFormat="1" ht="35.25" customHeight="1">
      <c r="A83" s="217">
        <v>1</v>
      </c>
      <c r="B83" s="217"/>
      <c r="C83" s="217"/>
      <c r="D83" s="257">
        <v>70</v>
      </c>
      <c r="E83" s="257" t="s">
        <v>326</v>
      </c>
      <c r="F83" s="257" t="s">
        <v>268</v>
      </c>
      <c r="G83" s="257"/>
      <c r="H83" s="258" t="s">
        <v>359</v>
      </c>
      <c r="I83" s="307">
        <v>0</v>
      </c>
      <c r="J83" s="295">
        <v>8</v>
      </c>
      <c r="K83" s="295">
        <v>0</v>
      </c>
      <c r="L83" s="295">
        <v>0</v>
      </c>
      <c r="M83" s="295">
        <v>0</v>
      </c>
      <c r="N83" s="328">
        <v>8</v>
      </c>
      <c r="O83" s="307">
        <v>0</v>
      </c>
      <c r="P83" s="295">
        <v>8</v>
      </c>
      <c r="Q83" s="295">
        <v>0</v>
      </c>
      <c r="R83" s="295">
        <v>0</v>
      </c>
      <c r="S83" s="295">
        <v>0</v>
      </c>
      <c r="T83" s="295">
        <v>0</v>
      </c>
      <c r="U83" s="296">
        <v>8</v>
      </c>
      <c r="V83" s="297">
        <f t="shared" si="21"/>
        <v>8</v>
      </c>
      <c r="W83" s="307">
        <v>0</v>
      </c>
      <c r="X83" s="295">
        <v>8</v>
      </c>
      <c r="Y83" s="295">
        <v>0</v>
      </c>
      <c r="Z83" s="295">
        <v>0</v>
      </c>
      <c r="AA83" s="295">
        <v>0</v>
      </c>
      <c r="AB83" s="295">
        <v>0</v>
      </c>
      <c r="AC83" s="296">
        <v>8</v>
      </c>
      <c r="AD83" s="297">
        <f t="shared" si="13"/>
        <v>8</v>
      </c>
      <c r="AE83" s="284">
        <v>0</v>
      </c>
      <c r="AF83" s="285">
        <v>0</v>
      </c>
      <c r="AG83" s="285">
        <v>0</v>
      </c>
      <c r="AH83" s="285">
        <v>0</v>
      </c>
      <c r="AI83" s="285" t="s">
        <v>211</v>
      </c>
      <c r="AJ83" s="285">
        <v>0</v>
      </c>
      <c r="AK83" s="286" t="s">
        <v>360</v>
      </c>
      <c r="AL83" s="287">
        <v>0</v>
      </c>
      <c r="AM83" s="288">
        <v>0</v>
      </c>
      <c r="AN83" s="288">
        <v>0</v>
      </c>
      <c r="AO83" s="288">
        <v>0</v>
      </c>
      <c r="AP83" s="288">
        <v>0</v>
      </c>
      <c r="AQ83" s="288">
        <v>0</v>
      </c>
      <c r="AR83" s="288">
        <v>0</v>
      </c>
      <c r="AS83" s="288">
        <v>0</v>
      </c>
      <c r="AT83" s="288">
        <v>0</v>
      </c>
      <c r="AU83" s="288">
        <v>0</v>
      </c>
      <c r="AV83" s="288">
        <v>0</v>
      </c>
      <c r="AW83" s="288">
        <v>0</v>
      </c>
      <c r="AX83" s="288">
        <v>0</v>
      </c>
      <c r="AY83" s="288">
        <v>0</v>
      </c>
      <c r="AZ83" s="288">
        <v>0</v>
      </c>
      <c r="BA83" s="289" t="s">
        <v>157</v>
      </c>
      <c r="BB83" s="286" t="s">
        <v>361</v>
      </c>
      <c r="BC83" s="273" t="str">
        <f t="shared" si="24"/>
        <v>〇</v>
      </c>
      <c r="BD83" s="274" t="str">
        <f t="shared" si="23"/>
        <v>〇</v>
      </c>
      <c r="BF83" s="219"/>
    </row>
    <row r="84" spans="1:58" s="290" customFormat="1" ht="35.25" customHeight="1" thickBot="1">
      <c r="A84" s="217">
        <v>1</v>
      </c>
      <c r="B84" s="217"/>
      <c r="C84" s="217"/>
      <c r="D84" s="257">
        <v>71</v>
      </c>
      <c r="E84" s="257" t="s">
        <v>326</v>
      </c>
      <c r="F84" s="257" t="s">
        <v>268</v>
      </c>
      <c r="G84" s="257"/>
      <c r="H84" s="258" t="s">
        <v>362</v>
      </c>
      <c r="I84" s="330">
        <v>0</v>
      </c>
      <c r="J84" s="331">
        <v>0</v>
      </c>
      <c r="K84" s="331">
        <v>0</v>
      </c>
      <c r="L84" s="331">
        <v>0</v>
      </c>
      <c r="M84" s="331">
        <v>11</v>
      </c>
      <c r="N84" s="410">
        <v>11</v>
      </c>
      <c r="O84" s="330">
        <v>0</v>
      </c>
      <c r="P84" s="331">
        <v>0</v>
      </c>
      <c r="Q84" s="331">
        <v>0</v>
      </c>
      <c r="R84" s="331">
        <v>0</v>
      </c>
      <c r="S84" s="331">
        <v>0</v>
      </c>
      <c r="T84" s="331">
        <v>11</v>
      </c>
      <c r="U84" s="333">
        <v>11</v>
      </c>
      <c r="V84" s="335">
        <f t="shared" si="21"/>
        <v>0</v>
      </c>
      <c r="W84" s="330">
        <v>0</v>
      </c>
      <c r="X84" s="331">
        <v>0</v>
      </c>
      <c r="Y84" s="331">
        <v>0</v>
      </c>
      <c r="Z84" s="331">
        <v>0</v>
      </c>
      <c r="AA84" s="331">
        <v>0</v>
      </c>
      <c r="AB84" s="331">
        <v>11</v>
      </c>
      <c r="AC84" s="333">
        <v>11</v>
      </c>
      <c r="AD84" s="335">
        <f t="shared" si="13"/>
        <v>0</v>
      </c>
      <c r="AE84" s="336">
        <v>0</v>
      </c>
      <c r="AF84" s="337">
        <v>0</v>
      </c>
      <c r="AG84" s="337">
        <v>0</v>
      </c>
      <c r="AH84" s="337">
        <v>0</v>
      </c>
      <c r="AI84" s="337">
        <v>0</v>
      </c>
      <c r="AJ84" s="337">
        <v>0</v>
      </c>
      <c r="AK84" s="338">
        <v>0</v>
      </c>
      <c r="AL84" s="339">
        <v>0</v>
      </c>
      <c r="AM84" s="340">
        <v>0</v>
      </c>
      <c r="AN84" s="340">
        <v>0</v>
      </c>
      <c r="AO84" s="340">
        <v>0</v>
      </c>
      <c r="AP84" s="340">
        <v>0</v>
      </c>
      <c r="AQ84" s="340">
        <v>0</v>
      </c>
      <c r="AR84" s="340">
        <v>0</v>
      </c>
      <c r="AS84" s="340">
        <v>0</v>
      </c>
      <c r="AT84" s="340">
        <v>0</v>
      </c>
      <c r="AU84" s="340">
        <v>0</v>
      </c>
      <c r="AV84" s="340">
        <v>0</v>
      </c>
      <c r="AW84" s="340">
        <v>0</v>
      </c>
      <c r="AX84" s="340">
        <v>0</v>
      </c>
      <c r="AY84" s="340">
        <v>0</v>
      </c>
      <c r="AZ84" s="340">
        <v>0</v>
      </c>
      <c r="BA84" s="341">
        <v>0</v>
      </c>
      <c r="BB84" s="338">
        <v>0</v>
      </c>
      <c r="BC84" s="273" t="str">
        <f t="shared" si="24"/>
        <v>未</v>
      </c>
      <c r="BD84" s="274" t="str">
        <f t="shared" si="23"/>
        <v>未</v>
      </c>
      <c r="BF84" s="219"/>
    </row>
    <row r="85" spans="1:58" s="290" customFormat="1" ht="35.25" customHeight="1">
      <c r="A85" s="217"/>
      <c r="B85" s="217"/>
      <c r="C85" s="217"/>
      <c r="D85" s="611" t="s">
        <v>312</v>
      </c>
      <c r="E85" s="612"/>
      <c r="F85" s="612"/>
      <c r="G85" s="612"/>
      <c r="H85" s="613"/>
      <c r="I85" s="342">
        <f>SUM(I65:I84)</f>
        <v>38</v>
      </c>
      <c r="J85" s="343">
        <f>SUM(J65:J84)</f>
        <v>687</v>
      </c>
      <c r="K85" s="343">
        <f t="shared" ref="K85:M85" si="25">SUM(K65:K84)</f>
        <v>572</v>
      </c>
      <c r="L85" s="343">
        <f t="shared" si="25"/>
        <v>472</v>
      </c>
      <c r="M85" s="343">
        <f t="shared" si="25"/>
        <v>47</v>
      </c>
      <c r="N85" s="411">
        <f>SUM(N65:N84)</f>
        <v>1816</v>
      </c>
      <c r="O85" s="342">
        <f>SUM(O65:O84)</f>
        <v>38</v>
      </c>
      <c r="P85" s="343">
        <f>SUM(P65:P84)</f>
        <v>687</v>
      </c>
      <c r="Q85" s="343">
        <f t="shared" ref="Q85:U85" si="26">SUM(Q65:Q84)</f>
        <v>546</v>
      </c>
      <c r="R85" s="343">
        <f t="shared" si="26"/>
        <v>498</v>
      </c>
      <c r="S85" s="343">
        <f t="shared" si="26"/>
        <v>10</v>
      </c>
      <c r="T85" s="343">
        <f>SUM(T65:T84)</f>
        <v>31</v>
      </c>
      <c r="U85" s="345">
        <f t="shared" si="26"/>
        <v>1810</v>
      </c>
      <c r="V85" s="347">
        <f t="shared" si="21"/>
        <v>1779</v>
      </c>
      <c r="W85" s="342">
        <f>SUM(W65:W84)</f>
        <v>38</v>
      </c>
      <c r="X85" s="343">
        <f>SUM(X65:X84)</f>
        <v>687</v>
      </c>
      <c r="Y85" s="343">
        <f t="shared" ref="Y85:AC85" si="27">SUM(Y65:Y84)</f>
        <v>539</v>
      </c>
      <c r="Z85" s="343">
        <f t="shared" si="27"/>
        <v>498</v>
      </c>
      <c r="AA85" s="343">
        <f t="shared" si="27"/>
        <v>10</v>
      </c>
      <c r="AB85" s="343">
        <f t="shared" si="27"/>
        <v>31</v>
      </c>
      <c r="AC85" s="345">
        <f t="shared" si="27"/>
        <v>1803</v>
      </c>
      <c r="AD85" s="347">
        <f t="shared" si="13"/>
        <v>1772</v>
      </c>
      <c r="AE85" s="348"/>
      <c r="AF85" s="349"/>
      <c r="AG85" s="349"/>
      <c r="AH85" s="349"/>
      <c r="AI85" s="349"/>
      <c r="AJ85" s="349"/>
      <c r="AK85" s="350"/>
      <c r="AL85" s="351"/>
      <c r="AM85" s="352"/>
      <c r="AN85" s="352"/>
      <c r="AO85" s="352"/>
      <c r="AP85" s="352"/>
      <c r="AQ85" s="352"/>
      <c r="AR85" s="352"/>
      <c r="AS85" s="352"/>
      <c r="AT85" s="352"/>
      <c r="AU85" s="352"/>
      <c r="AV85" s="352"/>
      <c r="AW85" s="352"/>
      <c r="AX85" s="352"/>
      <c r="AY85" s="352"/>
      <c r="AZ85" s="352"/>
      <c r="BA85" s="353"/>
      <c r="BB85" s="350"/>
      <c r="BC85" s="273">
        <f>COUNTIF(BC65:BC84,"〇")</f>
        <v>17</v>
      </c>
      <c r="BD85" s="274">
        <f>COUNTIF(BD65:BD84,"〇")</f>
        <v>16</v>
      </c>
      <c r="BF85" s="219"/>
    </row>
    <row r="86" spans="1:58" s="290" customFormat="1" ht="35.25" customHeight="1">
      <c r="A86" s="217"/>
      <c r="B86" s="217"/>
      <c r="C86" s="217"/>
      <c r="D86" s="600" t="s">
        <v>313</v>
      </c>
      <c r="E86" s="601"/>
      <c r="F86" s="601"/>
      <c r="G86" s="601"/>
      <c r="H86" s="602"/>
      <c r="I86" s="307">
        <v>159</v>
      </c>
      <c r="J86" s="295">
        <v>610</v>
      </c>
      <c r="K86" s="295">
        <v>573</v>
      </c>
      <c r="L86" s="295">
        <v>407</v>
      </c>
      <c r="M86" s="295"/>
      <c r="N86" s="412">
        <v>1749</v>
      </c>
      <c r="O86" s="307">
        <v>159</v>
      </c>
      <c r="P86" s="295">
        <v>610</v>
      </c>
      <c r="Q86" s="295">
        <v>573</v>
      </c>
      <c r="R86" s="295">
        <v>407</v>
      </c>
      <c r="S86" s="295">
        <v>0</v>
      </c>
      <c r="T86" s="295">
        <v>0</v>
      </c>
      <c r="U86" s="296">
        <v>1749</v>
      </c>
      <c r="V86" s="297">
        <f t="shared" si="21"/>
        <v>1749</v>
      </c>
      <c r="W86" s="307">
        <v>159</v>
      </c>
      <c r="X86" s="295">
        <v>610</v>
      </c>
      <c r="Y86" s="295">
        <v>573</v>
      </c>
      <c r="Z86" s="295">
        <v>407</v>
      </c>
      <c r="AA86" s="295">
        <v>0</v>
      </c>
      <c r="AB86" s="295">
        <v>0</v>
      </c>
      <c r="AC86" s="296">
        <v>1749</v>
      </c>
      <c r="AD86" s="297">
        <f t="shared" si="13"/>
        <v>1749</v>
      </c>
      <c r="AE86" s="284"/>
      <c r="AF86" s="285"/>
      <c r="AG86" s="285"/>
      <c r="AH86" s="285"/>
      <c r="AI86" s="285"/>
      <c r="AJ86" s="285"/>
      <c r="AK86" s="286"/>
      <c r="AL86" s="287"/>
      <c r="AM86" s="288"/>
      <c r="AN86" s="288"/>
      <c r="AO86" s="288"/>
      <c r="AP86" s="288"/>
      <c r="AQ86" s="288"/>
      <c r="AR86" s="288"/>
      <c r="AS86" s="288"/>
      <c r="AT86" s="288"/>
      <c r="AU86" s="288"/>
      <c r="AV86" s="288"/>
      <c r="AW86" s="288"/>
      <c r="AX86" s="288"/>
      <c r="AY86" s="288"/>
      <c r="AZ86" s="288"/>
      <c r="BA86" s="289"/>
      <c r="BB86" s="286" t="s">
        <v>314</v>
      </c>
      <c r="BC86" s="355">
        <f>BC85/COUNTA(BC65:BC84)</f>
        <v>0.85</v>
      </c>
      <c r="BD86" s="356">
        <f>BD85/COUNTA(BD65:BD84)</f>
        <v>0.8</v>
      </c>
      <c r="BF86" s="219"/>
    </row>
    <row r="87" spans="1:58" s="290" customFormat="1" ht="35.25" customHeight="1" thickBot="1">
      <c r="A87" s="217"/>
      <c r="B87" s="217"/>
      <c r="C87" s="217"/>
      <c r="D87" s="603" t="s">
        <v>315</v>
      </c>
      <c r="E87" s="604"/>
      <c r="F87" s="604"/>
      <c r="G87" s="604"/>
      <c r="H87" s="605"/>
      <c r="I87" s="357">
        <f>I85-I86</f>
        <v>-121</v>
      </c>
      <c r="J87" s="358">
        <f>J85-J86</f>
        <v>77</v>
      </c>
      <c r="K87" s="358">
        <f t="shared" ref="K87:M87" si="28">K85-K86</f>
        <v>-1</v>
      </c>
      <c r="L87" s="358">
        <f t="shared" si="28"/>
        <v>65</v>
      </c>
      <c r="M87" s="358">
        <f t="shared" si="28"/>
        <v>47</v>
      </c>
      <c r="N87" s="413">
        <f>N85-N86</f>
        <v>67</v>
      </c>
      <c r="O87" s="357">
        <f>O85-O86</f>
        <v>-121</v>
      </c>
      <c r="P87" s="358">
        <f>P85-P86</f>
        <v>77</v>
      </c>
      <c r="Q87" s="358">
        <f t="shared" ref="Q87:U87" si="29">Q85-Q86</f>
        <v>-27</v>
      </c>
      <c r="R87" s="358">
        <f t="shared" si="29"/>
        <v>91</v>
      </c>
      <c r="S87" s="358">
        <f t="shared" si="29"/>
        <v>10</v>
      </c>
      <c r="T87" s="358">
        <f t="shared" si="29"/>
        <v>31</v>
      </c>
      <c r="U87" s="362">
        <f t="shared" si="29"/>
        <v>61</v>
      </c>
      <c r="V87" s="361">
        <f>U87-T87</f>
        <v>30</v>
      </c>
      <c r="W87" s="357">
        <f>W85-W86</f>
        <v>-121</v>
      </c>
      <c r="X87" s="358">
        <f>X85-X86</f>
        <v>77</v>
      </c>
      <c r="Y87" s="358">
        <f t="shared" ref="Y87:AC87" si="30">Y85-Y86</f>
        <v>-34</v>
      </c>
      <c r="Z87" s="358">
        <f t="shared" si="30"/>
        <v>91</v>
      </c>
      <c r="AA87" s="358">
        <f t="shared" si="30"/>
        <v>10</v>
      </c>
      <c r="AB87" s="358">
        <f t="shared" si="30"/>
        <v>31</v>
      </c>
      <c r="AC87" s="362">
        <f t="shared" si="30"/>
        <v>54</v>
      </c>
      <c r="AD87" s="361">
        <f>AC87-AB87</f>
        <v>23</v>
      </c>
      <c r="AE87" s="363"/>
      <c r="AF87" s="364"/>
      <c r="AG87" s="364"/>
      <c r="AH87" s="364"/>
      <c r="AI87" s="364"/>
      <c r="AJ87" s="364"/>
      <c r="AK87" s="365"/>
      <c r="AL87" s="366"/>
      <c r="AM87" s="367"/>
      <c r="AN87" s="367"/>
      <c r="AO87" s="367"/>
      <c r="AP87" s="367"/>
      <c r="AQ87" s="367"/>
      <c r="AR87" s="367"/>
      <c r="AS87" s="367"/>
      <c r="AT87" s="367"/>
      <c r="AU87" s="367"/>
      <c r="AV87" s="367"/>
      <c r="AW87" s="367"/>
      <c r="AX87" s="367"/>
      <c r="AY87" s="367"/>
      <c r="AZ87" s="367"/>
      <c r="BA87" s="368"/>
      <c r="BB87" s="365"/>
      <c r="BC87" s="273"/>
      <c r="BD87" s="274"/>
      <c r="BF87" s="219"/>
    </row>
    <row r="88" spans="1:58" ht="36" customHeight="1">
      <c r="A88" s="222">
        <v>1</v>
      </c>
      <c r="D88" s="257">
        <v>72</v>
      </c>
      <c r="E88" s="257" t="s">
        <v>363</v>
      </c>
      <c r="F88" s="257" t="s">
        <v>209</v>
      </c>
      <c r="G88" s="257"/>
      <c r="H88" s="258" t="s">
        <v>364</v>
      </c>
      <c r="I88" s="377">
        <v>0</v>
      </c>
      <c r="J88" s="375">
        <v>41</v>
      </c>
      <c r="K88" s="375">
        <v>0</v>
      </c>
      <c r="L88" s="375">
        <v>0</v>
      </c>
      <c r="M88" s="375">
        <v>0</v>
      </c>
      <c r="N88" s="414">
        <v>41</v>
      </c>
      <c r="O88" s="377">
        <v>0</v>
      </c>
      <c r="P88" s="375">
        <v>41</v>
      </c>
      <c r="Q88" s="375">
        <v>0</v>
      </c>
      <c r="R88" s="375">
        <v>0</v>
      </c>
      <c r="S88" s="375">
        <v>0</v>
      </c>
      <c r="T88" s="375">
        <v>0</v>
      </c>
      <c r="U88" s="380">
        <v>41</v>
      </c>
      <c r="V88" s="334">
        <f>U88-T88</f>
        <v>41</v>
      </c>
      <c r="W88" s="377">
        <v>0</v>
      </c>
      <c r="X88" s="375">
        <v>41</v>
      </c>
      <c r="Y88" s="375">
        <v>0</v>
      </c>
      <c r="Z88" s="375">
        <v>0</v>
      </c>
      <c r="AA88" s="375">
        <v>0</v>
      </c>
      <c r="AB88" s="375">
        <v>0</v>
      </c>
      <c r="AC88" s="380">
        <v>41</v>
      </c>
      <c r="AD88" s="334">
        <f>AC88-AB88</f>
        <v>41</v>
      </c>
      <c r="AE88" s="381">
        <v>0</v>
      </c>
      <c r="AF88" s="382">
        <v>0</v>
      </c>
      <c r="AG88" s="382">
        <v>0</v>
      </c>
      <c r="AH88" s="382">
        <v>0</v>
      </c>
      <c r="AI88" s="382" t="s">
        <v>211</v>
      </c>
      <c r="AJ88" s="382">
        <v>0</v>
      </c>
      <c r="AK88" s="386">
        <v>0</v>
      </c>
      <c r="AL88" s="384">
        <v>0</v>
      </c>
      <c r="AM88" s="369">
        <v>0</v>
      </c>
      <c r="AN88" s="369">
        <v>0</v>
      </c>
      <c r="AO88" s="369">
        <v>0</v>
      </c>
      <c r="AP88" s="369">
        <v>0</v>
      </c>
      <c r="AQ88" s="369">
        <v>0</v>
      </c>
      <c r="AR88" s="369">
        <v>0</v>
      </c>
      <c r="AS88" s="369">
        <v>0</v>
      </c>
      <c r="AT88" s="369">
        <v>0</v>
      </c>
      <c r="AU88" s="369" t="s">
        <v>211</v>
      </c>
      <c r="AV88" s="369" t="s">
        <v>157</v>
      </c>
      <c r="AW88" s="369">
        <v>0</v>
      </c>
      <c r="AX88" s="369">
        <v>0</v>
      </c>
      <c r="AY88" s="369">
        <v>0</v>
      </c>
      <c r="AZ88" s="369">
        <v>0</v>
      </c>
      <c r="BA88" s="385">
        <v>0</v>
      </c>
      <c r="BB88" s="386">
        <v>0</v>
      </c>
      <c r="BC88" s="273" t="str">
        <f t="shared" si="24"/>
        <v>〇</v>
      </c>
      <c r="BD88" s="274" t="str">
        <f t="shared" ref="BD88:BD111" si="31">IF(AND(I88=W88,J88=X88,K88=Y88,L88=Z88,M88=AA88,N88=AD88),"〇","未")</f>
        <v>〇</v>
      </c>
    </row>
    <row r="89" spans="1:58" s="290" customFormat="1" ht="36" customHeight="1">
      <c r="A89" s="217">
        <v>1</v>
      </c>
      <c r="B89" s="217"/>
      <c r="C89" s="217"/>
      <c r="D89" s="257">
        <v>73</v>
      </c>
      <c r="E89" s="257" t="s">
        <v>363</v>
      </c>
      <c r="F89" s="257" t="s">
        <v>209</v>
      </c>
      <c r="G89" s="257"/>
      <c r="H89" s="258" t="s">
        <v>365</v>
      </c>
      <c r="I89" s="279">
        <v>0</v>
      </c>
      <c r="J89" s="281">
        <v>0</v>
      </c>
      <c r="K89" s="281">
        <v>104</v>
      </c>
      <c r="L89" s="281">
        <v>52</v>
      </c>
      <c r="M89" s="281">
        <v>0</v>
      </c>
      <c r="N89" s="387">
        <v>156</v>
      </c>
      <c r="O89" s="279">
        <v>0</v>
      </c>
      <c r="P89" s="281">
        <v>0</v>
      </c>
      <c r="Q89" s="281">
        <v>104</v>
      </c>
      <c r="R89" s="281">
        <v>52</v>
      </c>
      <c r="S89" s="281">
        <v>0</v>
      </c>
      <c r="T89" s="281">
        <v>0</v>
      </c>
      <c r="U89" s="299">
        <v>156</v>
      </c>
      <c r="V89" s="300">
        <f t="shared" ref="V89:V90" si="32">U89-T89</f>
        <v>156</v>
      </c>
      <c r="W89" s="279">
        <v>0</v>
      </c>
      <c r="X89" s="281">
        <v>0</v>
      </c>
      <c r="Y89" s="281">
        <v>104</v>
      </c>
      <c r="Z89" s="281">
        <v>52</v>
      </c>
      <c r="AA89" s="281">
        <v>0</v>
      </c>
      <c r="AB89" s="281">
        <v>0</v>
      </c>
      <c r="AC89" s="299">
        <v>156</v>
      </c>
      <c r="AD89" s="300">
        <f t="shared" ref="AD89:AD113" si="33">AC89-AB89</f>
        <v>156</v>
      </c>
      <c r="AE89" s="301">
        <v>0</v>
      </c>
      <c r="AF89" s="302">
        <v>0</v>
      </c>
      <c r="AG89" s="302" t="s">
        <v>211</v>
      </c>
      <c r="AH89" s="302" t="s">
        <v>157</v>
      </c>
      <c r="AI89" s="302">
        <v>0</v>
      </c>
      <c r="AJ89" s="302">
        <v>0</v>
      </c>
      <c r="AK89" s="303" t="s">
        <v>366</v>
      </c>
      <c r="AL89" s="304">
        <v>0</v>
      </c>
      <c r="AM89" s="305">
        <v>0</v>
      </c>
      <c r="AN89" s="305">
        <v>0</v>
      </c>
      <c r="AO89" s="305" t="s">
        <v>211</v>
      </c>
      <c r="AP89" s="305">
        <v>0</v>
      </c>
      <c r="AQ89" s="305">
        <v>0</v>
      </c>
      <c r="AR89" s="305">
        <v>0</v>
      </c>
      <c r="AS89" s="305">
        <v>0</v>
      </c>
      <c r="AT89" s="305">
        <v>0</v>
      </c>
      <c r="AU89" s="305">
        <v>0</v>
      </c>
      <c r="AV89" s="305">
        <v>0</v>
      </c>
      <c r="AW89" s="305">
        <v>0</v>
      </c>
      <c r="AX89" s="305">
        <v>0</v>
      </c>
      <c r="AY89" s="305">
        <v>0</v>
      </c>
      <c r="AZ89" s="305">
        <v>0</v>
      </c>
      <c r="BA89" s="306">
        <v>0</v>
      </c>
      <c r="BB89" s="303">
        <v>0</v>
      </c>
      <c r="BC89" s="273" t="str">
        <f t="shared" si="24"/>
        <v>〇</v>
      </c>
      <c r="BD89" s="274" t="str">
        <f t="shared" si="31"/>
        <v>〇</v>
      </c>
      <c r="BF89" s="219"/>
    </row>
    <row r="90" spans="1:58" s="290" customFormat="1" ht="36" customHeight="1">
      <c r="A90" s="217">
        <v>1</v>
      </c>
      <c r="B90" s="217"/>
      <c r="C90" s="217"/>
      <c r="D90" s="257">
        <v>74</v>
      </c>
      <c r="E90" s="257" t="s">
        <v>363</v>
      </c>
      <c r="F90" s="257" t="s">
        <v>209</v>
      </c>
      <c r="G90" s="257" t="s">
        <v>240</v>
      </c>
      <c r="H90" s="258" t="s">
        <v>367</v>
      </c>
      <c r="I90" s="279">
        <v>108</v>
      </c>
      <c r="J90" s="281">
        <v>403</v>
      </c>
      <c r="K90" s="281">
        <v>10</v>
      </c>
      <c r="L90" s="281">
        <v>0</v>
      </c>
      <c r="M90" s="281">
        <v>0</v>
      </c>
      <c r="N90" s="387">
        <v>521</v>
      </c>
      <c r="O90" s="279">
        <v>108</v>
      </c>
      <c r="P90" s="281">
        <v>403</v>
      </c>
      <c r="Q90" s="281">
        <v>10</v>
      </c>
      <c r="R90" s="281">
        <v>0</v>
      </c>
      <c r="S90" s="281">
        <v>0</v>
      </c>
      <c r="T90" s="281">
        <v>0</v>
      </c>
      <c r="U90" s="299">
        <v>521</v>
      </c>
      <c r="V90" s="300">
        <f t="shared" si="32"/>
        <v>521</v>
      </c>
      <c r="W90" s="279">
        <v>108</v>
      </c>
      <c r="X90" s="281">
        <v>403</v>
      </c>
      <c r="Y90" s="281">
        <v>10</v>
      </c>
      <c r="Z90" s="281">
        <v>0</v>
      </c>
      <c r="AA90" s="281">
        <v>0</v>
      </c>
      <c r="AB90" s="281">
        <v>0</v>
      </c>
      <c r="AC90" s="299">
        <v>521</v>
      </c>
      <c r="AD90" s="300">
        <f t="shared" si="33"/>
        <v>521</v>
      </c>
      <c r="AE90" s="301" t="s">
        <v>211</v>
      </c>
      <c r="AF90" s="302">
        <v>0</v>
      </c>
      <c r="AG90" s="302">
        <v>0</v>
      </c>
      <c r="AH90" s="302">
        <v>0</v>
      </c>
      <c r="AI90" s="302">
        <v>0</v>
      </c>
      <c r="AJ90" s="302">
        <v>0</v>
      </c>
      <c r="AK90" s="303">
        <v>0</v>
      </c>
      <c r="AL90" s="304" t="s">
        <v>211</v>
      </c>
      <c r="AM90" s="305">
        <v>0</v>
      </c>
      <c r="AN90" s="305" t="s">
        <v>211</v>
      </c>
      <c r="AO90" s="305">
        <v>0</v>
      </c>
      <c r="AP90" s="305" t="s">
        <v>211</v>
      </c>
      <c r="AQ90" s="305">
        <v>0</v>
      </c>
      <c r="AR90" s="305">
        <v>0</v>
      </c>
      <c r="AS90" s="305">
        <v>0</v>
      </c>
      <c r="AT90" s="305" t="s">
        <v>211</v>
      </c>
      <c r="AU90" s="305" t="s">
        <v>211</v>
      </c>
      <c r="AV90" s="305" t="s">
        <v>211</v>
      </c>
      <c r="AW90" s="305" t="s">
        <v>211</v>
      </c>
      <c r="AX90" s="305">
        <v>0</v>
      </c>
      <c r="AY90" s="305" t="s">
        <v>211</v>
      </c>
      <c r="AZ90" s="305">
        <v>0</v>
      </c>
      <c r="BA90" s="306">
        <v>0</v>
      </c>
      <c r="BB90" s="303">
        <v>0</v>
      </c>
      <c r="BC90" s="273" t="str">
        <f t="shared" si="24"/>
        <v>〇</v>
      </c>
      <c r="BD90" s="274" t="str">
        <f t="shared" si="31"/>
        <v>〇</v>
      </c>
      <c r="BF90" s="219"/>
    </row>
    <row r="91" spans="1:58" ht="36" customHeight="1">
      <c r="A91" s="222">
        <v>1</v>
      </c>
      <c r="B91" s="222" t="s">
        <v>213</v>
      </c>
      <c r="C91" s="222" t="s">
        <v>213</v>
      </c>
      <c r="D91" s="257">
        <v>75</v>
      </c>
      <c r="E91" s="257" t="s">
        <v>363</v>
      </c>
      <c r="F91" s="257" t="s">
        <v>209</v>
      </c>
      <c r="G91" s="257"/>
      <c r="H91" s="258" t="s">
        <v>368</v>
      </c>
      <c r="I91" s="279">
        <v>0</v>
      </c>
      <c r="J91" s="280">
        <v>28</v>
      </c>
      <c r="K91" s="280">
        <v>125</v>
      </c>
      <c r="L91" s="281">
        <v>46</v>
      </c>
      <c r="M91" s="281">
        <v>0</v>
      </c>
      <c r="N91" s="387">
        <v>199</v>
      </c>
      <c r="O91" s="279">
        <v>0</v>
      </c>
      <c r="P91" s="280">
        <v>28</v>
      </c>
      <c r="Q91" s="280">
        <v>125</v>
      </c>
      <c r="R91" s="281">
        <v>46</v>
      </c>
      <c r="S91" s="281">
        <v>0</v>
      </c>
      <c r="T91" s="281">
        <v>0</v>
      </c>
      <c r="U91" s="299">
        <v>199</v>
      </c>
      <c r="V91" s="300">
        <f t="shared" si="21"/>
        <v>199</v>
      </c>
      <c r="W91" s="279">
        <v>0</v>
      </c>
      <c r="X91" s="280">
        <v>28</v>
      </c>
      <c r="Y91" s="280">
        <v>125</v>
      </c>
      <c r="Z91" s="281">
        <v>46</v>
      </c>
      <c r="AA91" s="281">
        <v>0</v>
      </c>
      <c r="AB91" s="281">
        <v>0</v>
      </c>
      <c r="AC91" s="299">
        <v>199</v>
      </c>
      <c r="AD91" s="300">
        <f t="shared" si="33"/>
        <v>199</v>
      </c>
      <c r="AE91" s="301">
        <v>0</v>
      </c>
      <c r="AF91" s="401" t="s">
        <v>211</v>
      </c>
      <c r="AG91" s="302" t="s">
        <v>157</v>
      </c>
      <c r="AH91" s="302">
        <v>0</v>
      </c>
      <c r="AI91" s="302">
        <v>0</v>
      </c>
      <c r="AJ91" s="302" t="s">
        <v>157</v>
      </c>
      <c r="AK91" s="303" t="s">
        <v>369</v>
      </c>
      <c r="AL91" s="304" t="s">
        <v>157</v>
      </c>
      <c r="AM91" s="305" t="s">
        <v>157</v>
      </c>
      <c r="AN91" s="305">
        <v>0</v>
      </c>
      <c r="AO91" s="305" t="s">
        <v>157</v>
      </c>
      <c r="AP91" s="309"/>
      <c r="AQ91" s="305" t="s">
        <v>157</v>
      </c>
      <c r="AR91" s="305" t="s">
        <v>157</v>
      </c>
      <c r="AS91" s="305">
        <v>0</v>
      </c>
      <c r="AT91" s="305" t="s">
        <v>157</v>
      </c>
      <c r="AU91" s="309"/>
      <c r="AV91" s="305" t="s">
        <v>157</v>
      </c>
      <c r="AW91" s="305">
        <v>0</v>
      </c>
      <c r="AX91" s="305">
        <v>0</v>
      </c>
      <c r="AY91" s="305">
        <v>0</v>
      </c>
      <c r="AZ91" s="305" t="s">
        <v>157</v>
      </c>
      <c r="BA91" s="306">
        <v>0</v>
      </c>
      <c r="BB91" s="303">
        <v>0</v>
      </c>
      <c r="BC91" s="273" t="str">
        <f t="shared" si="24"/>
        <v>〇</v>
      </c>
      <c r="BD91" s="274" t="str">
        <f t="shared" si="31"/>
        <v>〇</v>
      </c>
    </row>
    <row r="92" spans="1:58" ht="36" customHeight="1">
      <c r="A92" s="222">
        <v>1</v>
      </c>
      <c r="D92" s="257">
        <v>76</v>
      </c>
      <c r="E92" s="257" t="s">
        <v>363</v>
      </c>
      <c r="F92" s="257" t="s">
        <v>209</v>
      </c>
      <c r="G92" s="257" t="s">
        <v>240</v>
      </c>
      <c r="H92" s="258" t="s">
        <v>370</v>
      </c>
      <c r="I92" s="279">
        <v>0</v>
      </c>
      <c r="J92" s="281">
        <v>0</v>
      </c>
      <c r="K92" s="281">
        <v>120</v>
      </c>
      <c r="L92" s="281">
        <v>0</v>
      </c>
      <c r="M92" s="281">
        <v>0</v>
      </c>
      <c r="N92" s="387">
        <v>120</v>
      </c>
      <c r="O92" s="279">
        <v>0</v>
      </c>
      <c r="P92" s="281">
        <v>0</v>
      </c>
      <c r="Q92" s="281">
        <v>120</v>
      </c>
      <c r="R92" s="281">
        <v>0</v>
      </c>
      <c r="S92" s="281">
        <v>0</v>
      </c>
      <c r="T92" s="281">
        <v>0</v>
      </c>
      <c r="U92" s="299">
        <v>120</v>
      </c>
      <c r="V92" s="300">
        <f t="shared" si="21"/>
        <v>120</v>
      </c>
      <c r="W92" s="279">
        <v>0</v>
      </c>
      <c r="X92" s="281">
        <v>0</v>
      </c>
      <c r="Y92" s="281">
        <v>120</v>
      </c>
      <c r="Z92" s="281">
        <v>0</v>
      </c>
      <c r="AA92" s="281">
        <v>0</v>
      </c>
      <c r="AB92" s="281">
        <v>0</v>
      </c>
      <c r="AC92" s="299">
        <v>120</v>
      </c>
      <c r="AD92" s="300">
        <f t="shared" si="33"/>
        <v>120</v>
      </c>
      <c r="AE92" s="301">
        <v>0</v>
      </c>
      <c r="AF92" s="302" t="s">
        <v>157</v>
      </c>
      <c r="AG92" s="302" t="s">
        <v>211</v>
      </c>
      <c r="AH92" s="302">
        <v>0</v>
      </c>
      <c r="AI92" s="302">
        <v>0</v>
      </c>
      <c r="AJ92" s="302">
        <v>0</v>
      </c>
      <c r="AK92" s="303" t="s">
        <v>371</v>
      </c>
      <c r="AL92" s="304">
        <v>0</v>
      </c>
      <c r="AM92" s="305">
        <v>0</v>
      </c>
      <c r="AN92" s="305">
        <v>0</v>
      </c>
      <c r="AO92" s="305" t="s">
        <v>211</v>
      </c>
      <c r="AP92" s="305">
        <v>0</v>
      </c>
      <c r="AQ92" s="305">
        <v>0</v>
      </c>
      <c r="AR92" s="305">
        <v>0</v>
      </c>
      <c r="AS92" s="305">
        <v>0</v>
      </c>
      <c r="AT92" s="305">
        <v>0</v>
      </c>
      <c r="AU92" s="305">
        <v>0</v>
      </c>
      <c r="AV92" s="305">
        <v>0</v>
      </c>
      <c r="AW92" s="305">
        <v>0</v>
      </c>
      <c r="AX92" s="305">
        <v>0</v>
      </c>
      <c r="AY92" s="305">
        <v>0</v>
      </c>
      <c r="AZ92" s="305" t="s">
        <v>157</v>
      </c>
      <c r="BA92" s="306">
        <v>0</v>
      </c>
      <c r="BB92" s="303">
        <v>0</v>
      </c>
      <c r="BC92" s="273" t="str">
        <f t="shared" si="24"/>
        <v>〇</v>
      </c>
      <c r="BD92" s="274" t="str">
        <f t="shared" si="31"/>
        <v>〇</v>
      </c>
    </row>
    <row r="93" spans="1:58" ht="36" customHeight="1">
      <c r="A93" s="222">
        <v>1</v>
      </c>
      <c r="B93" s="222" t="s">
        <v>213</v>
      </c>
      <c r="D93" s="257">
        <v>77</v>
      </c>
      <c r="E93" s="257" t="s">
        <v>363</v>
      </c>
      <c r="F93" s="257" t="s">
        <v>268</v>
      </c>
      <c r="G93" s="257"/>
      <c r="H93" s="258" t="s">
        <v>372</v>
      </c>
      <c r="I93" s="279">
        <v>0</v>
      </c>
      <c r="J93" s="281">
        <v>17</v>
      </c>
      <c r="K93" s="281">
        <v>0</v>
      </c>
      <c r="L93" s="281">
        <v>0</v>
      </c>
      <c r="M93" s="281">
        <v>0</v>
      </c>
      <c r="N93" s="387">
        <v>17</v>
      </c>
      <c r="O93" s="279">
        <v>0</v>
      </c>
      <c r="P93" s="281">
        <v>17</v>
      </c>
      <c r="Q93" s="281">
        <v>0</v>
      </c>
      <c r="R93" s="281">
        <v>0</v>
      </c>
      <c r="S93" s="281">
        <v>0</v>
      </c>
      <c r="T93" s="281">
        <v>0</v>
      </c>
      <c r="U93" s="299">
        <v>17</v>
      </c>
      <c r="V93" s="300">
        <f t="shared" si="21"/>
        <v>17</v>
      </c>
      <c r="W93" s="279">
        <v>0</v>
      </c>
      <c r="X93" s="281">
        <v>17</v>
      </c>
      <c r="Y93" s="281">
        <v>0</v>
      </c>
      <c r="Z93" s="281">
        <v>0</v>
      </c>
      <c r="AA93" s="281">
        <v>0</v>
      </c>
      <c r="AB93" s="281">
        <v>0</v>
      </c>
      <c r="AC93" s="299">
        <v>17</v>
      </c>
      <c r="AD93" s="300">
        <f t="shared" si="33"/>
        <v>17</v>
      </c>
      <c r="AE93" s="301">
        <v>0</v>
      </c>
      <c r="AF93" s="302">
        <v>0</v>
      </c>
      <c r="AG93" s="302">
        <v>0</v>
      </c>
      <c r="AH93" s="302">
        <v>0</v>
      </c>
      <c r="AI93" s="302">
        <v>0</v>
      </c>
      <c r="AJ93" s="302" t="s">
        <v>157</v>
      </c>
      <c r="AK93" s="308"/>
      <c r="AL93" s="304">
        <v>0</v>
      </c>
      <c r="AM93" s="305">
        <v>0</v>
      </c>
      <c r="AN93" s="305">
        <v>0</v>
      </c>
      <c r="AO93" s="305">
        <v>0</v>
      </c>
      <c r="AP93" s="305">
        <v>0</v>
      </c>
      <c r="AQ93" s="305">
        <v>0</v>
      </c>
      <c r="AR93" s="305">
        <v>0</v>
      </c>
      <c r="AS93" s="305">
        <v>0</v>
      </c>
      <c r="AT93" s="305">
        <v>0</v>
      </c>
      <c r="AU93" s="305">
        <v>0</v>
      </c>
      <c r="AV93" s="305">
        <v>0</v>
      </c>
      <c r="AW93" s="305">
        <v>0</v>
      </c>
      <c r="AX93" s="305">
        <v>0</v>
      </c>
      <c r="AY93" s="305">
        <v>0</v>
      </c>
      <c r="AZ93" s="309" t="s">
        <v>373</v>
      </c>
      <c r="BA93" s="313"/>
      <c r="BB93" s="308"/>
      <c r="BC93" s="273" t="str">
        <f t="shared" si="24"/>
        <v>〇</v>
      </c>
      <c r="BD93" s="274" t="str">
        <f t="shared" si="31"/>
        <v>〇</v>
      </c>
    </row>
    <row r="94" spans="1:58" ht="36">
      <c r="A94" s="222">
        <v>1</v>
      </c>
      <c r="D94" s="257">
        <v>78</v>
      </c>
      <c r="E94" s="257" t="s">
        <v>363</v>
      </c>
      <c r="F94" s="257" t="s">
        <v>209</v>
      </c>
      <c r="G94" s="257" t="s">
        <v>240</v>
      </c>
      <c r="H94" s="258" t="s">
        <v>374</v>
      </c>
      <c r="I94" s="307">
        <v>0</v>
      </c>
      <c r="J94" s="295">
        <v>0</v>
      </c>
      <c r="K94" s="295">
        <v>79</v>
      </c>
      <c r="L94" s="295">
        <v>35</v>
      </c>
      <c r="M94" s="295">
        <v>0</v>
      </c>
      <c r="N94" s="328">
        <v>114</v>
      </c>
      <c r="O94" s="307">
        <v>0</v>
      </c>
      <c r="P94" s="295">
        <v>0</v>
      </c>
      <c r="Q94" s="295">
        <v>79</v>
      </c>
      <c r="R94" s="295">
        <v>35</v>
      </c>
      <c r="S94" s="295">
        <v>0</v>
      </c>
      <c r="T94" s="295">
        <v>0</v>
      </c>
      <c r="U94" s="296">
        <v>114</v>
      </c>
      <c r="V94" s="297">
        <f t="shared" si="21"/>
        <v>114</v>
      </c>
      <c r="W94" s="307">
        <v>0</v>
      </c>
      <c r="X94" s="295">
        <v>0</v>
      </c>
      <c r="Y94" s="295">
        <v>79</v>
      </c>
      <c r="Z94" s="295">
        <v>35</v>
      </c>
      <c r="AA94" s="295">
        <v>0</v>
      </c>
      <c r="AB94" s="295">
        <v>0</v>
      </c>
      <c r="AC94" s="296">
        <v>114</v>
      </c>
      <c r="AD94" s="297">
        <f t="shared" si="33"/>
        <v>114</v>
      </c>
      <c r="AE94" s="284">
        <v>0</v>
      </c>
      <c r="AF94" s="285">
        <v>0</v>
      </c>
      <c r="AG94" s="285" t="s">
        <v>211</v>
      </c>
      <c r="AH94" s="285" t="s">
        <v>157</v>
      </c>
      <c r="AI94" s="285">
        <v>0</v>
      </c>
      <c r="AJ94" s="285">
        <v>0</v>
      </c>
      <c r="AK94" s="286" t="s">
        <v>375</v>
      </c>
      <c r="AL94" s="287">
        <v>0</v>
      </c>
      <c r="AM94" s="288" t="s">
        <v>157</v>
      </c>
      <c r="AN94" s="288">
        <v>0</v>
      </c>
      <c r="AO94" s="288" t="s">
        <v>211</v>
      </c>
      <c r="AP94" s="288">
        <v>0</v>
      </c>
      <c r="AQ94" s="288">
        <v>0</v>
      </c>
      <c r="AR94" s="288">
        <v>0</v>
      </c>
      <c r="AS94" s="288">
        <v>0</v>
      </c>
      <c r="AT94" s="288">
        <v>0</v>
      </c>
      <c r="AU94" s="288">
        <v>0</v>
      </c>
      <c r="AV94" s="288">
        <v>0</v>
      </c>
      <c r="AW94" s="288">
        <v>0</v>
      </c>
      <c r="AX94" s="288">
        <v>0</v>
      </c>
      <c r="AY94" s="288">
        <v>0</v>
      </c>
      <c r="AZ94" s="288" t="s">
        <v>157</v>
      </c>
      <c r="BA94" s="289">
        <v>0</v>
      </c>
      <c r="BB94" s="286">
        <v>0</v>
      </c>
      <c r="BC94" s="273" t="str">
        <f t="shared" si="24"/>
        <v>〇</v>
      </c>
      <c r="BD94" s="274" t="str">
        <f t="shared" si="31"/>
        <v>〇</v>
      </c>
    </row>
    <row r="95" spans="1:58" s="290" customFormat="1" ht="36">
      <c r="A95" s="217">
        <v>1</v>
      </c>
      <c r="B95" s="217"/>
      <c r="C95" s="217"/>
      <c r="D95" s="257">
        <v>79</v>
      </c>
      <c r="E95" s="257" t="s">
        <v>363</v>
      </c>
      <c r="F95" s="257" t="s">
        <v>209</v>
      </c>
      <c r="G95" s="257"/>
      <c r="H95" s="258" t="s">
        <v>376</v>
      </c>
      <c r="I95" s="307">
        <v>0</v>
      </c>
      <c r="J95" s="295">
        <v>54</v>
      </c>
      <c r="K95" s="295">
        <v>54</v>
      </c>
      <c r="L95" s="295">
        <v>50</v>
      </c>
      <c r="M95" s="295">
        <v>0</v>
      </c>
      <c r="N95" s="328">
        <v>158</v>
      </c>
      <c r="O95" s="307">
        <v>0</v>
      </c>
      <c r="P95" s="295">
        <v>33</v>
      </c>
      <c r="Q95" s="295">
        <v>75</v>
      </c>
      <c r="R95" s="295">
        <v>50</v>
      </c>
      <c r="S95" s="295">
        <v>0</v>
      </c>
      <c r="T95" s="295">
        <v>0</v>
      </c>
      <c r="U95" s="296">
        <v>158</v>
      </c>
      <c r="V95" s="297">
        <f t="shared" si="21"/>
        <v>158</v>
      </c>
      <c r="W95" s="307">
        <v>0</v>
      </c>
      <c r="X95" s="295">
        <v>33</v>
      </c>
      <c r="Y95" s="295">
        <v>75</v>
      </c>
      <c r="Z95" s="295">
        <v>50</v>
      </c>
      <c r="AA95" s="295">
        <v>0</v>
      </c>
      <c r="AB95" s="295">
        <v>0</v>
      </c>
      <c r="AC95" s="296">
        <v>158</v>
      </c>
      <c r="AD95" s="297">
        <f t="shared" si="33"/>
        <v>158</v>
      </c>
      <c r="AE95" s="284">
        <v>0</v>
      </c>
      <c r="AF95" s="285" t="s">
        <v>211</v>
      </c>
      <c r="AG95" s="285" t="s">
        <v>157</v>
      </c>
      <c r="AH95" s="285" t="s">
        <v>157</v>
      </c>
      <c r="AI95" s="285">
        <v>0</v>
      </c>
      <c r="AJ95" s="285" t="s">
        <v>157</v>
      </c>
      <c r="AK95" s="286" t="s">
        <v>377</v>
      </c>
      <c r="AL95" s="287">
        <v>0</v>
      </c>
      <c r="AM95" s="288" t="s">
        <v>157</v>
      </c>
      <c r="AN95" s="288">
        <v>0</v>
      </c>
      <c r="AO95" s="288" t="s">
        <v>157</v>
      </c>
      <c r="AP95" s="288">
        <v>0</v>
      </c>
      <c r="AQ95" s="288" t="s">
        <v>157</v>
      </c>
      <c r="AR95" s="288" t="s">
        <v>157</v>
      </c>
      <c r="AS95" s="288">
        <v>0</v>
      </c>
      <c r="AT95" s="288">
        <v>0</v>
      </c>
      <c r="AU95" s="288">
        <v>0</v>
      </c>
      <c r="AV95" s="288">
        <v>0</v>
      </c>
      <c r="AW95" s="288">
        <v>0</v>
      </c>
      <c r="AX95" s="288">
        <v>0</v>
      </c>
      <c r="AY95" s="288">
        <v>0</v>
      </c>
      <c r="AZ95" s="288" t="s">
        <v>157</v>
      </c>
      <c r="BA95" s="289">
        <v>0</v>
      </c>
      <c r="BB95" s="286">
        <v>0</v>
      </c>
      <c r="BC95" s="273" t="str">
        <f t="shared" si="24"/>
        <v>未</v>
      </c>
      <c r="BD95" s="274" t="str">
        <f t="shared" si="31"/>
        <v>未</v>
      </c>
      <c r="BF95" s="219"/>
    </row>
    <row r="96" spans="1:58" ht="72">
      <c r="A96" s="222">
        <v>1</v>
      </c>
      <c r="B96" s="222" t="s">
        <v>213</v>
      </c>
      <c r="D96" s="257">
        <v>80</v>
      </c>
      <c r="E96" s="257" t="s">
        <v>363</v>
      </c>
      <c r="F96" s="257" t="s">
        <v>209</v>
      </c>
      <c r="G96" s="257" t="s">
        <v>240</v>
      </c>
      <c r="H96" s="258" t="s">
        <v>378</v>
      </c>
      <c r="I96" s="294">
        <v>171</v>
      </c>
      <c r="J96" s="280">
        <v>415</v>
      </c>
      <c r="K96" s="281">
        <v>0</v>
      </c>
      <c r="L96" s="281">
        <v>0</v>
      </c>
      <c r="M96" s="281">
        <v>0</v>
      </c>
      <c r="N96" s="400">
        <f>SUM(I96:M96)</f>
        <v>586</v>
      </c>
      <c r="O96" s="294">
        <v>171</v>
      </c>
      <c r="P96" s="280">
        <v>415</v>
      </c>
      <c r="Q96" s="281">
        <v>0</v>
      </c>
      <c r="R96" s="281">
        <v>0</v>
      </c>
      <c r="S96" s="281">
        <v>0</v>
      </c>
      <c r="T96" s="280">
        <v>0</v>
      </c>
      <c r="U96" s="282">
        <f>SUM(O96:T96)</f>
        <v>586</v>
      </c>
      <c r="V96" s="283">
        <f t="shared" si="21"/>
        <v>586</v>
      </c>
      <c r="W96" s="294">
        <v>171</v>
      </c>
      <c r="X96" s="280">
        <v>415</v>
      </c>
      <c r="Y96" s="281">
        <v>0</v>
      </c>
      <c r="Z96" s="281">
        <v>0</v>
      </c>
      <c r="AA96" s="281">
        <v>0</v>
      </c>
      <c r="AB96" s="280">
        <v>0</v>
      </c>
      <c r="AC96" s="282">
        <f>SUM(W96:AB96)</f>
        <v>586</v>
      </c>
      <c r="AD96" s="283">
        <f t="shared" si="33"/>
        <v>586</v>
      </c>
      <c r="AE96" s="301" t="s">
        <v>211</v>
      </c>
      <c r="AF96" s="302" t="s">
        <v>157</v>
      </c>
      <c r="AG96" s="302">
        <v>0</v>
      </c>
      <c r="AH96" s="302">
        <v>0</v>
      </c>
      <c r="AI96" s="302">
        <v>0</v>
      </c>
      <c r="AJ96" s="302">
        <v>0</v>
      </c>
      <c r="AK96" s="303" t="s">
        <v>379</v>
      </c>
      <c r="AL96" s="304" t="s">
        <v>211</v>
      </c>
      <c r="AM96" s="305" t="s">
        <v>157</v>
      </c>
      <c r="AN96" s="305" t="s">
        <v>211</v>
      </c>
      <c r="AO96" s="305">
        <v>0</v>
      </c>
      <c r="AP96" s="305" t="s">
        <v>211</v>
      </c>
      <c r="AQ96" s="305" t="s">
        <v>157</v>
      </c>
      <c r="AR96" s="305" t="s">
        <v>157</v>
      </c>
      <c r="AS96" s="305" t="s">
        <v>157</v>
      </c>
      <c r="AT96" s="305" t="s">
        <v>211</v>
      </c>
      <c r="AU96" s="305" t="s">
        <v>211</v>
      </c>
      <c r="AV96" s="305" t="s">
        <v>211</v>
      </c>
      <c r="AW96" s="305" t="s">
        <v>211</v>
      </c>
      <c r="AX96" s="305" t="s">
        <v>211</v>
      </c>
      <c r="AY96" s="305" t="s">
        <v>211</v>
      </c>
      <c r="AZ96" s="305" t="s">
        <v>157</v>
      </c>
      <c r="BA96" s="306">
        <v>0</v>
      </c>
      <c r="BB96" s="303">
        <v>0</v>
      </c>
      <c r="BC96" s="273" t="str">
        <f t="shared" si="24"/>
        <v>〇</v>
      </c>
      <c r="BD96" s="274" t="str">
        <f t="shared" si="31"/>
        <v>〇</v>
      </c>
    </row>
    <row r="97" spans="1:58" ht="36" customHeight="1">
      <c r="A97" s="222">
        <v>1</v>
      </c>
      <c r="B97" s="222" t="s">
        <v>213</v>
      </c>
      <c r="C97" s="222" t="s">
        <v>213</v>
      </c>
      <c r="D97" s="257">
        <v>81</v>
      </c>
      <c r="E97" s="257" t="s">
        <v>363</v>
      </c>
      <c r="F97" s="257" t="s">
        <v>209</v>
      </c>
      <c r="G97" s="257"/>
      <c r="H97" s="258" t="s">
        <v>380</v>
      </c>
      <c r="I97" s="279">
        <v>0</v>
      </c>
      <c r="J97" s="281">
        <v>0</v>
      </c>
      <c r="K97" s="281">
        <v>0</v>
      </c>
      <c r="L97" s="280">
        <v>50</v>
      </c>
      <c r="M97" s="281">
        <v>0</v>
      </c>
      <c r="N97" s="400">
        <v>50</v>
      </c>
      <c r="O97" s="279">
        <v>0</v>
      </c>
      <c r="P97" s="281">
        <v>0</v>
      </c>
      <c r="Q97" s="281">
        <v>0</v>
      </c>
      <c r="R97" s="281">
        <v>50</v>
      </c>
      <c r="S97" s="281">
        <v>0</v>
      </c>
      <c r="T97" s="280">
        <v>0</v>
      </c>
      <c r="U97" s="282">
        <v>50</v>
      </c>
      <c r="V97" s="300">
        <f t="shared" si="21"/>
        <v>50</v>
      </c>
      <c r="W97" s="279">
        <v>0</v>
      </c>
      <c r="X97" s="281">
        <v>0</v>
      </c>
      <c r="Y97" s="281">
        <v>0</v>
      </c>
      <c r="Z97" s="281">
        <v>50</v>
      </c>
      <c r="AA97" s="281">
        <v>0</v>
      </c>
      <c r="AB97" s="280">
        <v>0</v>
      </c>
      <c r="AC97" s="282">
        <v>50</v>
      </c>
      <c r="AD97" s="300">
        <f t="shared" si="33"/>
        <v>50</v>
      </c>
      <c r="AE97" s="301">
        <v>0</v>
      </c>
      <c r="AF97" s="302">
        <v>0</v>
      </c>
      <c r="AG97" s="302" t="s">
        <v>157</v>
      </c>
      <c r="AH97" s="302" t="s">
        <v>157</v>
      </c>
      <c r="AI97" s="302" t="s">
        <v>211</v>
      </c>
      <c r="AJ97" s="302">
        <v>0</v>
      </c>
      <c r="AK97" s="308" t="s">
        <v>381</v>
      </c>
      <c r="AL97" s="304">
        <v>0</v>
      </c>
      <c r="AM97" s="305" t="s">
        <v>157</v>
      </c>
      <c r="AN97" s="305">
        <v>0</v>
      </c>
      <c r="AO97" s="305" t="s">
        <v>157</v>
      </c>
      <c r="AP97" s="305">
        <v>0</v>
      </c>
      <c r="AQ97" s="305" t="s">
        <v>157</v>
      </c>
      <c r="AR97" s="305" t="s">
        <v>157</v>
      </c>
      <c r="AS97" s="305" t="s">
        <v>211</v>
      </c>
      <c r="AT97" s="305">
        <v>0</v>
      </c>
      <c r="AU97" s="305">
        <v>0</v>
      </c>
      <c r="AV97" s="305">
        <v>0</v>
      </c>
      <c r="AW97" s="305">
        <v>0</v>
      </c>
      <c r="AX97" s="305">
        <v>0</v>
      </c>
      <c r="AY97" s="305">
        <v>0</v>
      </c>
      <c r="AZ97" s="305" t="s">
        <v>157</v>
      </c>
      <c r="BA97" s="306">
        <v>0</v>
      </c>
      <c r="BB97" s="303">
        <v>0</v>
      </c>
      <c r="BC97" s="273" t="str">
        <f t="shared" si="24"/>
        <v>〇</v>
      </c>
      <c r="BD97" s="274" t="str">
        <f t="shared" si="31"/>
        <v>〇</v>
      </c>
    </row>
    <row r="98" spans="1:58" s="290" customFormat="1" ht="36" customHeight="1">
      <c r="A98" s="217">
        <v>1</v>
      </c>
      <c r="B98" s="217"/>
      <c r="C98" s="217"/>
      <c r="D98" s="257">
        <v>82</v>
      </c>
      <c r="E98" s="257" t="s">
        <v>363</v>
      </c>
      <c r="F98" s="257" t="s">
        <v>209</v>
      </c>
      <c r="G98" s="257"/>
      <c r="H98" s="258" t="s">
        <v>382</v>
      </c>
      <c r="I98" s="279">
        <v>0</v>
      </c>
      <c r="J98" s="281">
        <v>160</v>
      </c>
      <c r="K98" s="281">
        <v>85</v>
      </c>
      <c r="L98" s="281">
        <v>37</v>
      </c>
      <c r="M98" s="281">
        <v>42</v>
      </c>
      <c r="N98" s="387">
        <v>324</v>
      </c>
      <c r="O98" s="279">
        <v>0</v>
      </c>
      <c r="P98" s="281">
        <v>202</v>
      </c>
      <c r="Q98" s="281">
        <v>85</v>
      </c>
      <c r="R98" s="281">
        <v>37</v>
      </c>
      <c r="S98" s="281">
        <v>0</v>
      </c>
      <c r="T98" s="281">
        <v>0</v>
      </c>
      <c r="U98" s="299">
        <v>324</v>
      </c>
      <c r="V98" s="300">
        <f t="shared" si="21"/>
        <v>324</v>
      </c>
      <c r="W98" s="279">
        <v>0</v>
      </c>
      <c r="X98" s="281">
        <v>202</v>
      </c>
      <c r="Y98" s="281">
        <v>85</v>
      </c>
      <c r="Z98" s="281">
        <v>37</v>
      </c>
      <c r="AA98" s="281">
        <v>0</v>
      </c>
      <c r="AB98" s="281">
        <v>0</v>
      </c>
      <c r="AC98" s="299">
        <v>324</v>
      </c>
      <c r="AD98" s="300">
        <f t="shared" si="33"/>
        <v>324</v>
      </c>
      <c r="AE98" s="301" t="s">
        <v>157</v>
      </c>
      <c r="AF98" s="302" t="s">
        <v>211</v>
      </c>
      <c r="AG98" s="302" t="s">
        <v>211</v>
      </c>
      <c r="AH98" s="302" t="s">
        <v>211</v>
      </c>
      <c r="AI98" s="302">
        <v>0</v>
      </c>
      <c r="AJ98" s="302">
        <v>0</v>
      </c>
      <c r="AK98" s="303">
        <v>0</v>
      </c>
      <c r="AL98" s="304" t="s">
        <v>211</v>
      </c>
      <c r="AM98" s="305" t="s">
        <v>157</v>
      </c>
      <c r="AN98" s="305" t="s">
        <v>211</v>
      </c>
      <c r="AO98" s="305" t="s">
        <v>157</v>
      </c>
      <c r="AP98" s="305" t="s">
        <v>211</v>
      </c>
      <c r="AQ98" s="305" t="s">
        <v>157</v>
      </c>
      <c r="AR98" s="305" t="s">
        <v>157</v>
      </c>
      <c r="AS98" s="305">
        <v>0</v>
      </c>
      <c r="AT98" s="305">
        <v>0</v>
      </c>
      <c r="AU98" s="305">
        <v>0</v>
      </c>
      <c r="AV98" s="305" t="s">
        <v>211</v>
      </c>
      <c r="AW98" s="305">
        <v>0</v>
      </c>
      <c r="AX98" s="305">
        <v>0</v>
      </c>
      <c r="AY98" s="305" t="s">
        <v>157</v>
      </c>
      <c r="AZ98" s="305">
        <v>0</v>
      </c>
      <c r="BA98" s="306">
        <v>0</v>
      </c>
      <c r="BB98" s="303">
        <v>0</v>
      </c>
      <c r="BC98" s="273" t="str">
        <f t="shared" si="24"/>
        <v>未</v>
      </c>
      <c r="BD98" s="274" t="str">
        <f t="shared" si="31"/>
        <v>未</v>
      </c>
      <c r="BF98" s="219"/>
    </row>
    <row r="99" spans="1:58" ht="36" customHeight="1">
      <c r="A99" s="222">
        <v>1</v>
      </c>
      <c r="D99" s="257">
        <v>83</v>
      </c>
      <c r="E99" s="257" t="s">
        <v>363</v>
      </c>
      <c r="F99" s="257" t="s">
        <v>209</v>
      </c>
      <c r="G99" s="257"/>
      <c r="H99" s="258" t="s">
        <v>383</v>
      </c>
      <c r="I99" s="279">
        <v>0</v>
      </c>
      <c r="J99" s="281">
        <v>0</v>
      </c>
      <c r="K99" s="281">
        <v>0</v>
      </c>
      <c r="L99" s="281">
        <v>84</v>
      </c>
      <c r="M99" s="281">
        <v>0</v>
      </c>
      <c r="N99" s="387">
        <v>84</v>
      </c>
      <c r="O99" s="279">
        <v>0</v>
      </c>
      <c r="P99" s="281">
        <v>0</v>
      </c>
      <c r="Q99" s="281">
        <v>0</v>
      </c>
      <c r="R99" s="281">
        <v>84</v>
      </c>
      <c r="S99" s="281">
        <v>0</v>
      </c>
      <c r="T99" s="281">
        <v>0</v>
      </c>
      <c r="U99" s="299">
        <v>84</v>
      </c>
      <c r="V99" s="300">
        <f t="shared" si="21"/>
        <v>84</v>
      </c>
      <c r="W99" s="279">
        <v>0</v>
      </c>
      <c r="X99" s="281">
        <v>0</v>
      </c>
      <c r="Y99" s="281">
        <v>0</v>
      </c>
      <c r="Z99" s="281">
        <v>84</v>
      </c>
      <c r="AA99" s="281">
        <v>0</v>
      </c>
      <c r="AB99" s="281">
        <v>0</v>
      </c>
      <c r="AC99" s="299">
        <v>84</v>
      </c>
      <c r="AD99" s="300">
        <f t="shared" si="33"/>
        <v>84</v>
      </c>
      <c r="AE99" s="301">
        <v>0</v>
      </c>
      <c r="AF99" s="302">
        <v>0</v>
      </c>
      <c r="AG99" s="302">
        <v>0</v>
      </c>
      <c r="AH99" s="302">
        <v>0</v>
      </c>
      <c r="AI99" s="302">
        <v>0</v>
      </c>
      <c r="AJ99" s="302" t="s">
        <v>157</v>
      </c>
      <c r="AK99" s="303">
        <v>0</v>
      </c>
      <c r="AL99" s="304">
        <v>0</v>
      </c>
      <c r="AM99" s="305">
        <v>0</v>
      </c>
      <c r="AN99" s="305">
        <v>0</v>
      </c>
      <c r="AO99" s="305">
        <v>0</v>
      </c>
      <c r="AP99" s="305">
        <v>0</v>
      </c>
      <c r="AQ99" s="305">
        <v>0</v>
      </c>
      <c r="AR99" s="305">
        <v>0</v>
      </c>
      <c r="AS99" s="305">
        <v>0</v>
      </c>
      <c r="AT99" s="305">
        <v>0</v>
      </c>
      <c r="AU99" s="305">
        <v>0</v>
      </c>
      <c r="AV99" s="305">
        <v>0</v>
      </c>
      <c r="AW99" s="305">
        <v>0</v>
      </c>
      <c r="AX99" s="305">
        <v>0</v>
      </c>
      <c r="AY99" s="305">
        <v>0</v>
      </c>
      <c r="AZ99" s="305" t="s">
        <v>157</v>
      </c>
      <c r="BA99" s="306">
        <v>0</v>
      </c>
      <c r="BB99" s="303">
        <v>0</v>
      </c>
      <c r="BC99" s="273" t="str">
        <f t="shared" si="24"/>
        <v>〇</v>
      </c>
      <c r="BD99" s="274" t="str">
        <f t="shared" si="31"/>
        <v>〇</v>
      </c>
    </row>
    <row r="100" spans="1:58" s="290" customFormat="1" ht="36" customHeight="1">
      <c r="A100" s="217">
        <v>1</v>
      </c>
      <c r="B100" s="217"/>
      <c r="C100" s="217"/>
      <c r="D100" s="257">
        <v>84</v>
      </c>
      <c r="E100" s="257" t="s">
        <v>363</v>
      </c>
      <c r="F100" s="257" t="s">
        <v>268</v>
      </c>
      <c r="G100" s="257"/>
      <c r="H100" s="258" t="s">
        <v>384</v>
      </c>
      <c r="I100" s="307">
        <v>0</v>
      </c>
      <c r="J100" s="295">
        <v>11</v>
      </c>
      <c r="K100" s="295">
        <v>0</v>
      </c>
      <c r="L100" s="295">
        <v>6</v>
      </c>
      <c r="M100" s="295">
        <v>0</v>
      </c>
      <c r="N100" s="328">
        <v>17</v>
      </c>
      <c r="O100" s="307">
        <v>0</v>
      </c>
      <c r="P100" s="295">
        <v>11</v>
      </c>
      <c r="Q100" s="295">
        <v>0</v>
      </c>
      <c r="R100" s="295">
        <v>6</v>
      </c>
      <c r="S100" s="295">
        <v>0</v>
      </c>
      <c r="T100" s="295">
        <v>0</v>
      </c>
      <c r="U100" s="296">
        <v>17</v>
      </c>
      <c r="V100" s="297">
        <f t="shared" si="21"/>
        <v>17</v>
      </c>
      <c r="W100" s="307">
        <v>0</v>
      </c>
      <c r="X100" s="295">
        <v>11</v>
      </c>
      <c r="Y100" s="295">
        <v>0</v>
      </c>
      <c r="Z100" s="295">
        <v>6</v>
      </c>
      <c r="AA100" s="295">
        <v>0</v>
      </c>
      <c r="AB100" s="295">
        <v>0</v>
      </c>
      <c r="AC100" s="296">
        <v>17</v>
      </c>
      <c r="AD100" s="297">
        <f t="shared" si="33"/>
        <v>17</v>
      </c>
      <c r="AE100" s="284">
        <v>0</v>
      </c>
      <c r="AF100" s="285" t="s">
        <v>211</v>
      </c>
      <c r="AG100" s="285">
        <v>0</v>
      </c>
      <c r="AH100" s="285" t="s">
        <v>157</v>
      </c>
      <c r="AI100" s="285">
        <v>0</v>
      </c>
      <c r="AJ100" s="285">
        <v>0</v>
      </c>
      <c r="AK100" s="286">
        <v>0</v>
      </c>
      <c r="AL100" s="287">
        <v>0</v>
      </c>
      <c r="AM100" s="288">
        <v>0</v>
      </c>
      <c r="AN100" s="288">
        <v>0</v>
      </c>
      <c r="AO100" s="288">
        <v>0</v>
      </c>
      <c r="AP100" s="288">
        <v>0</v>
      </c>
      <c r="AQ100" s="288">
        <v>0</v>
      </c>
      <c r="AR100" s="288">
        <v>0</v>
      </c>
      <c r="AS100" s="288">
        <v>0</v>
      </c>
      <c r="AT100" s="288">
        <v>0</v>
      </c>
      <c r="AU100" s="288">
        <v>0</v>
      </c>
      <c r="AV100" s="288">
        <v>0</v>
      </c>
      <c r="AW100" s="288">
        <v>0</v>
      </c>
      <c r="AX100" s="288">
        <v>0</v>
      </c>
      <c r="AY100" s="288">
        <v>0</v>
      </c>
      <c r="AZ100" s="288">
        <v>0</v>
      </c>
      <c r="BA100" s="289" t="s">
        <v>157</v>
      </c>
      <c r="BB100" s="286" t="s">
        <v>385</v>
      </c>
      <c r="BC100" s="273" t="str">
        <f t="shared" si="24"/>
        <v>〇</v>
      </c>
      <c r="BD100" s="274" t="str">
        <f t="shared" si="31"/>
        <v>〇</v>
      </c>
      <c r="BF100" s="219"/>
    </row>
    <row r="101" spans="1:58" ht="36" customHeight="1">
      <c r="A101" s="222">
        <v>1</v>
      </c>
      <c r="B101" s="222" t="s">
        <v>213</v>
      </c>
      <c r="C101" s="222" t="s">
        <v>213</v>
      </c>
      <c r="D101" s="257">
        <v>85</v>
      </c>
      <c r="E101" s="257" t="s">
        <v>363</v>
      </c>
      <c r="F101" s="257" t="s">
        <v>268</v>
      </c>
      <c r="G101" s="257"/>
      <c r="H101" s="258" t="s">
        <v>386</v>
      </c>
      <c r="I101" s="307">
        <v>0</v>
      </c>
      <c r="J101" s="295">
        <v>15</v>
      </c>
      <c r="K101" s="295">
        <v>0</v>
      </c>
      <c r="L101" s="295">
        <v>0</v>
      </c>
      <c r="M101" s="295">
        <v>0</v>
      </c>
      <c r="N101" s="328">
        <v>15</v>
      </c>
      <c r="O101" s="307">
        <v>0</v>
      </c>
      <c r="P101" s="295">
        <v>15</v>
      </c>
      <c r="Q101" s="295">
        <v>0</v>
      </c>
      <c r="R101" s="295">
        <v>0</v>
      </c>
      <c r="S101" s="295">
        <v>0</v>
      </c>
      <c r="T101" s="295">
        <v>0</v>
      </c>
      <c r="U101" s="296">
        <v>15</v>
      </c>
      <c r="V101" s="297">
        <f t="shared" si="21"/>
        <v>15</v>
      </c>
      <c r="W101" s="307">
        <v>0</v>
      </c>
      <c r="X101" s="295">
        <v>15</v>
      </c>
      <c r="Y101" s="295">
        <v>0</v>
      </c>
      <c r="Z101" s="295">
        <v>0</v>
      </c>
      <c r="AA101" s="295">
        <v>0</v>
      </c>
      <c r="AB101" s="295">
        <v>0</v>
      </c>
      <c r="AC101" s="296">
        <v>15</v>
      </c>
      <c r="AD101" s="297">
        <f t="shared" si="33"/>
        <v>15</v>
      </c>
      <c r="AE101" s="301">
        <v>0</v>
      </c>
      <c r="AF101" s="302">
        <v>0</v>
      </c>
      <c r="AG101" s="302">
        <v>0</v>
      </c>
      <c r="AH101" s="302">
        <v>0</v>
      </c>
      <c r="AI101" s="302">
        <v>0</v>
      </c>
      <c r="AJ101" s="302">
        <v>0</v>
      </c>
      <c r="AK101" s="308" t="s">
        <v>387</v>
      </c>
      <c r="AL101" s="304">
        <v>0</v>
      </c>
      <c r="AM101" s="305">
        <v>0</v>
      </c>
      <c r="AN101" s="305">
        <v>0</v>
      </c>
      <c r="AO101" s="305">
        <v>0</v>
      </c>
      <c r="AP101" s="305">
        <v>0</v>
      </c>
      <c r="AQ101" s="305">
        <v>0</v>
      </c>
      <c r="AR101" s="305">
        <v>0</v>
      </c>
      <c r="AS101" s="305">
        <v>0</v>
      </c>
      <c r="AT101" s="305">
        <v>0</v>
      </c>
      <c r="AU101" s="305">
        <v>0</v>
      </c>
      <c r="AV101" s="305">
        <v>0</v>
      </c>
      <c r="AW101" s="305">
        <v>0</v>
      </c>
      <c r="AX101" s="305">
        <v>0</v>
      </c>
      <c r="AY101" s="305">
        <v>0</v>
      </c>
      <c r="AZ101" s="305">
        <v>0</v>
      </c>
      <c r="BA101" s="306" t="s">
        <v>157</v>
      </c>
      <c r="BB101" s="303" t="s">
        <v>388</v>
      </c>
      <c r="BC101" s="273" t="str">
        <f t="shared" si="24"/>
        <v>〇</v>
      </c>
      <c r="BD101" s="274" t="str">
        <f t="shared" si="31"/>
        <v>〇</v>
      </c>
    </row>
    <row r="102" spans="1:58" ht="36" customHeight="1">
      <c r="A102" s="310">
        <v>1</v>
      </c>
      <c r="B102" s="310" t="s">
        <v>213</v>
      </c>
      <c r="C102" s="310" t="s">
        <v>213</v>
      </c>
      <c r="D102" s="257">
        <v>86</v>
      </c>
      <c r="E102" s="257" t="s">
        <v>363</v>
      </c>
      <c r="F102" s="257" t="s">
        <v>268</v>
      </c>
      <c r="G102" s="257"/>
      <c r="H102" s="311" t="s">
        <v>389</v>
      </c>
      <c r="I102" s="307">
        <v>0</v>
      </c>
      <c r="J102" s="295">
        <v>0</v>
      </c>
      <c r="K102" s="295">
        <v>0</v>
      </c>
      <c r="L102" s="295">
        <v>0</v>
      </c>
      <c r="M102" s="280">
        <v>0</v>
      </c>
      <c r="N102" s="400">
        <v>0</v>
      </c>
      <c r="O102" s="307">
        <v>0</v>
      </c>
      <c r="P102" s="280">
        <v>0</v>
      </c>
      <c r="Q102" s="295">
        <v>0</v>
      </c>
      <c r="R102" s="295">
        <v>0</v>
      </c>
      <c r="S102" s="295">
        <v>0</v>
      </c>
      <c r="T102" s="295">
        <v>0</v>
      </c>
      <c r="U102" s="282">
        <v>0</v>
      </c>
      <c r="V102" s="283">
        <f t="shared" si="21"/>
        <v>0</v>
      </c>
      <c r="W102" s="307">
        <v>0</v>
      </c>
      <c r="X102" s="280">
        <v>0</v>
      </c>
      <c r="Y102" s="295">
        <v>0</v>
      </c>
      <c r="Z102" s="295">
        <v>0</v>
      </c>
      <c r="AA102" s="295">
        <v>0</v>
      </c>
      <c r="AB102" s="295">
        <v>0</v>
      </c>
      <c r="AC102" s="282">
        <v>0</v>
      </c>
      <c r="AD102" s="283">
        <f t="shared" si="33"/>
        <v>0</v>
      </c>
      <c r="AE102" s="284">
        <v>0</v>
      </c>
      <c r="AF102" s="285">
        <v>0</v>
      </c>
      <c r="AG102" s="285">
        <v>0</v>
      </c>
      <c r="AH102" s="285">
        <v>0</v>
      </c>
      <c r="AI102" s="285" t="s">
        <v>157</v>
      </c>
      <c r="AJ102" s="285">
        <v>0</v>
      </c>
      <c r="AK102" s="286">
        <v>0</v>
      </c>
      <c r="AL102" s="287">
        <v>0</v>
      </c>
      <c r="AM102" s="288">
        <v>0</v>
      </c>
      <c r="AN102" s="288">
        <v>0</v>
      </c>
      <c r="AO102" s="288">
        <v>0</v>
      </c>
      <c r="AP102" s="288">
        <v>0</v>
      </c>
      <c r="AQ102" s="288">
        <v>0</v>
      </c>
      <c r="AR102" s="288">
        <v>0</v>
      </c>
      <c r="AS102" s="288">
        <v>0</v>
      </c>
      <c r="AT102" s="288">
        <v>0</v>
      </c>
      <c r="AU102" s="288">
        <v>0</v>
      </c>
      <c r="AV102" s="288">
        <v>0</v>
      </c>
      <c r="AW102" s="288">
        <v>0</v>
      </c>
      <c r="AX102" s="288">
        <v>0</v>
      </c>
      <c r="AY102" s="288">
        <v>0</v>
      </c>
      <c r="AZ102" s="288">
        <v>0</v>
      </c>
      <c r="BA102" s="289" t="s">
        <v>157</v>
      </c>
      <c r="BB102" s="286" t="s">
        <v>390</v>
      </c>
      <c r="BC102" s="273" t="str">
        <f t="shared" si="24"/>
        <v>〇</v>
      </c>
      <c r="BD102" s="274" t="str">
        <f t="shared" si="31"/>
        <v>〇</v>
      </c>
    </row>
    <row r="103" spans="1:58" ht="36" customHeight="1">
      <c r="A103" s="217">
        <v>1</v>
      </c>
      <c r="D103" s="257">
        <v>88</v>
      </c>
      <c r="E103" s="257" t="s">
        <v>363</v>
      </c>
      <c r="F103" s="257" t="s">
        <v>277</v>
      </c>
      <c r="G103" s="257"/>
      <c r="H103" s="258" t="s">
        <v>391</v>
      </c>
      <c r="I103" s="307">
        <v>0</v>
      </c>
      <c r="J103" s="295">
        <v>19</v>
      </c>
      <c r="K103" s="295">
        <v>0</v>
      </c>
      <c r="L103" s="295">
        <v>0</v>
      </c>
      <c r="M103" s="295">
        <v>0</v>
      </c>
      <c r="N103" s="328">
        <v>19</v>
      </c>
      <c r="O103" s="307">
        <v>0</v>
      </c>
      <c r="P103" s="295">
        <v>19</v>
      </c>
      <c r="Q103" s="295">
        <v>0</v>
      </c>
      <c r="R103" s="295">
        <v>0</v>
      </c>
      <c r="S103" s="295">
        <v>0</v>
      </c>
      <c r="T103" s="295">
        <v>0</v>
      </c>
      <c r="U103" s="296">
        <v>19</v>
      </c>
      <c r="V103" s="297">
        <f t="shared" si="21"/>
        <v>19</v>
      </c>
      <c r="W103" s="307">
        <v>0</v>
      </c>
      <c r="X103" s="295">
        <v>19</v>
      </c>
      <c r="Y103" s="295">
        <v>0</v>
      </c>
      <c r="Z103" s="295">
        <v>0</v>
      </c>
      <c r="AA103" s="295">
        <v>0</v>
      </c>
      <c r="AB103" s="295">
        <v>0</v>
      </c>
      <c r="AC103" s="296">
        <v>19</v>
      </c>
      <c r="AD103" s="297">
        <f t="shared" si="33"/>
        <v>19</v>
      </c>
      <c r="AE103" s="284">
        <v>0</v>
      </c>
      <c r="AF103" s="285" t="s">
        <v>211</v>
      </c>
      <c r="AG103" s="285">
        <v>0</v>
      </c>
      <c r="AH103" s="285">
        <v>0</v>
      </c>
      <c r="AI103" s="285">
        <v>0</v>
      </c>
      <c r="AJ103" s="285" t="s">
        <v>157</v>
      </c>
      <c r="AK103" s="286">
        <v>0</v>
      </c>
      <c r="AL103" s="287">
        <v>0</v>
      </c>
      <c r="AM103" s="288">
        <v>0</v>
      </c>
      <c r="AN103" s="288">
        <v>0</v>
      </c>
      <c r="AO103" s="288">
        <v>0</v>
      </c>
      <c r="AP103" s="288">
        <v>0</v>
      </c>
      <c r="AQ103" s="288">
        <v>0</v>
      </c>
      <c r="AR103" s="288">
        <v>0</v>
      </c>
      <c r="AS103" s="288">
        <v>0</v>
      </c>
      <c r="AT103" s="288">
        <v>0</v>
      </c>
      <c r="AU103" s="288">
        <v>0</v>
      </c>
      <c r="AV103" s="288">
        <v>0</v>
      </c>
      <c r="AW103" s="288">
        <v>0</v>
      </c>
      <c r="AX103" s="288">
        <v>0</v>
      </c>
      <c r="AY103" s="288">
        <v>0</v>
      </c>
      <c r="AZ103" s="288" t="s">
        <v>157</v>
      </c>
      <c r="BA103" s="289">
        <v>0</v>
      </c>
      <c r="BB103" s="286">
        <v>0</v>
      </c>
      <c r="BC103" s="273" t="str">
        <f t="shared" si="24"/>
        <v>〇</v>
      </c>
      <c r="BD103" s="274" t="str">
        <f t="shared" si="31"/>
        <v>〇</v>
      </c>
    </row>
    <row r="104" spans="1:58" s="290" customFormat="1" ht="36" customHeight="1">
      <c r="A104" s="217">
        <v>1</v>
      </c>
      <c r="B104" s="217"/>
      <c r="C104" s="217"/>
      <c r="D104" s="257">
        <v>89</v>
      </c>
      <c r="E104" s="257" t="s">
        <v>363</v>
      </c>
      <c r="F104" s="257" t="s">
        <v>268</v>
      </c>
      <c r="G104" s="257"/>
      <c r="H104" s="258" t="s">
        <v>392</v>
      </c>
      <c r="I104" s="279">
        <v>0</v>
      </c>
      <c r="J104" s="281">
        <v>4</v>
      </c>
      <c r="K104" s="281">
        <v>0</v>
      </c>
      <c r="L104" s="281">
        <v>0</v>
      </c>
      <c r="M104" s="281">
        <v>0</v>
      </c>
      <c r="N104" s="387">
        <v>4</v>
      </c>
      <c r="O104" s="279">
        <v>0</v>
      </c>
      <c r="P104" s="281">
        <v>4</v>
      </c>
      <c r="Q104" s="281">
        <v>0</v>
      </c>
      <c r="R104" s="281">
        <v>0</v>
      </c>
      <c r="S104" s="281">
        <v>0</v>
      </c>
      <c r="T104" s="281">
        <v>0</v>
      </c>
      <c r="U104" s="299">
        <v>4</v>
      </c>
      <c r="V104" s="300">
        <f t="shared" si="21"/>
        <v>4</v>
      </c>
      <c r="W104" s="279">
        <v>0</v>
      </c>
      <c r="X104" s="281">
        <v>4</v>
      </c>
      <c r="Y104" s="281">
        <v>0</v>
      </c>
      <c r="Z104" s="281">
        <v>0</v>
      </c>
      <c r="AA104" s="281">
        <v>0</v>
      </c>
      <c r="AB104" s="281">
        <v>0</v>
      </c>
      <c r="AC104" s="299">
        <v>4</v>
      </c>
      <c r="AD104" s="300">
        <f t="shared" si="33"/>
        <v>4</v>
      </c>
      <c r="AE104" s="301">
        <v>0</v>
      </c>
      <c r="AF104" s="302">
        <v>0</v>
      </c>
      <c r="AG104" s="302">
        <v>0</v>
      </c>
      <c r="AH104" s="302">
        <v>0</v>
      </c>
      <c r="AI104" s="302" t="s">
        <v>211</v>
      </c>
      <c r="AJ104" s="302">
        <v>0</v>
      </c>
      <c r="AK104" s="303" t="s">
        <v>393</v>
      </c>
      <c r="AL104" s="304">
        <v>0</v>
      </c>
      <c r="AM104" s="305">
        <v>0</v>
      </c>
      <c r="AN104" s="305">
        <v>0</v>
      </c>
      <c r="AO104" s="305">
        <v>0</v>
      </c>
      <c r="AP104" s="305">
        <v>0</v>
      </c>
      <c r="AQ104" s="305">
        <v>0</v>
      </c>
      <c r="AR104" s="305">
        <v>0</v>
      </c>
      <c r="AS104" s="305">
        <v>0</v>
      </c>
      <c r="AT104" s="305">
        <v>0</v>
      </c>
      <c r="AU104" s="305">
        <v>0</v>
      </c>
      <c r="AV104" s="305">
        <v>0</v>
      </c>
      <c r="AW104" s="305">
        <v>0</v>
      </c>
      <c r="AX104" s="305">
        <v>0</v>
      </c>
      <c r="AY104" s="305">
        <v>0</v>
      </c>
      <c r="AZ104" s="305">
        <v>0</v>
      </c>
      <c r="BA104" s="306">
        <v>0</v>
      </c>
      <c r="BB104" s="303" t="s">
        <v>394</v>
      </c>
      <c r="BC104" s="273" t="str">
        <f t="shared" si="24"/>
        <v>〇</v>
      </c>
      <c r="BD104" s="274" t="str">
        <f t="shared" si="31"/>
        <v>〇</v>
      </c>
      <c r="BF104" s="219"/>
    </row>
    <row r="105" spans="1:58" s="290" customFormat="1" ht="36" customHeight="1">
      <c r="A105" s="217">
        <v>1</v>
      </c>
      <c r="B105" s="217"/>
      <c r="C105" s="217"/>
      <c r="D105" s="257">
        <v>90</v>
      </c>
      <c r="E105" s="257" t="s">
        <v>363</v>
      </c>
      <c r="F105" s="257" t="s">
        <v>277</v>
      </c>
      <c r="G105" s="257"/>
      <c r="H105" s="258" t="s">
        <v>395</v>
      </c>
      <c r="I105" s="307">
        <v>0</v>
      </c>
      <c r="J105" s="295">
        <v>0</v>
      </c>
      <c r="K105" s="295">
        <v>0</v>
      </c>
      <c r="L105" s="295">
        <v>0</v>
      </c>
      <c r="M105" s="295">
        <v>4</v>
      </c>
      <c r="N105" s="328">
        <v>4</v>
      </c>
      <c r="O105" s="307">
        <v>0</v>
      </c>
      <c r="P105" s="295">
        <v>0</v>
      </c>
      <c r="Q105" s="295">
        <v>0</v>
      </c>
      <c r="R105" s="295">
        <v>0</v>
      </c>
      <c r="S105" s="295">
        <v>4</v>
      </c>
      <c r="T105" s="295">
        <v>0</v>
      </c>
      <c r="U105" s="296">
        <v>4</v>
      </c>
      <c r="V105" s="297">
        <f t="shared" si="21"/>
        <v>4</v>
      </c>
      <c r="W105" s="307">
        <v>0</v>
      </c>
      <c r="X105" s="295">
        <v>0</v>
      </c>
      <c r="Y105" s="295">
        <v>0</v>
      </c>
      <c r="Z105" s="295">
        <v>0</v>
      </c>
      <c r="AA105" s="295">
        <v>4</v>
      </c>
      <c r="AB105" s="295">
        <v>0</v>
      </c>
      <c r="AC105" s="296">
        <v>4</v>
      </c>
      <c r="AD105" s="297">
        <f t="shared" si="33"/>
        <v>4</v>
      </c>
      <c r="AE105" s="284">
        <v>0</v>
      </c>
      <c r="AF105" s="285">
        <v>0</v>
      </c>
      <c r="AG105" s="285">
        <v>0</v>
      </c>
      <c r="AH105" s="285">
        <v>0</v>
      </c>
      <c r="AI105" s="285">
        <v>0</v>
      </c>
      <c r="AJ105" s="285" t="s">
        <v>157</v>
      </c>
      <c r="AK105" s="286" t="s">
        <v>396</v>
      </c>
      <c r="AL105" s="287">
        <v>0</v>
      </c>
      <c r="AM105" s="288" t="s">
        <v>157</v>
      </c>
      <c r="AN105" s="288">
        <v>0</v>
      </c>
      <c r="AO105" s="288">
        <v>0</v>
      </c>
      <c r="AP105" s="288">
        <v>0</v>
      </c>
      <c r="AQ105" s="288">
        <v>0</v>
      </c>
      <c r="AR105" s="288" t="s">
        <v>157</v>
      </c>
      <c r="AS105" s="288">
        <v>0</v>
      </c>
      <c r="AT105" s="288">
        <v>0</v>
      </c>
      <c r="AU105" s="288">
        <v>0</v>
      </c>
      <c r="AV105" s="288">
        <v>0</v>
      </c>
      <c r="AW105" s="288">
        <v>0</v>
      </c>
      <c r="AX105" s="288">
        <v>0</v>
      </c>
      <c r="AY105" s="288">
        <v>0</v>
      </c>
      <c r="AZ105" s="288" t="s">
        <v>211</v>
      </c>
      <c r="BA105" s="289">
        <v>0</v>
      </c>
      <c r="BB105" s="286">
        <v>0</v>
      </c>
      <c r="BC105" s="273" t="str">
        <f t="shared" si="24"/>
        <v>〇</v>
      </c>
      <c r="BD105" s="274" t="str">
        <f t="shared" si="31"/>
        <v>〇</v>
      </c>
      <c r="BF105" s="219"/>
    </row>
    <row r="106" spans="1:58" ht="36" customHeight="1">
      <c r="A106" s="222">
        <v>1</v>
      </c>
      <c r="B106" s="222" t="s">
        <v>213</v>
      </c>
      <c r="D106" s="257">
        <v>91</v>
      </c>
      <c r="E106" s="257" t="s">
        <v>363</v>
      </c>
      <c r="F106" s="257" t="s">
        <v>268</v>
      </c>
      <c r="G106" s="257"/>
      <c r="H106" s="258" t="s">
        <v>397</v>
      </c>
      <c r="I106" s="279">
        <v>0</v>
      </c>
      <c r="J106" s="281">
        <v>5</v>
      </c>
      <c r="K106" s="281">
        <v>0</v>
      </c>
      <c r="L106" s="281">
        <v>0</v>
      </c>
      <c r="M106" s="281">
        <v>0</v>
      </c>
      <c r="N106" s="387">
        <v>5</v>
      </c>
      <c r="O106" s="279">
        <v>0</v>
      </c>
      <c r="P106" s="280">
        <v>0</v>
      </c>
      <c r="Q106" s="281">
        <v>0</v>
      </c>
      <c r="R106" s="281">
        <v>0</v>
      </c>
      <c r="S106" s="281">
        <v>0</v>
      </c>
      <c r="T106" s="281">
        <v>0</v>
      </c>
      <c r="U106" s="282">
        <v>0</v>
      </c>
      <c r="V106" s="283">
        <f t="shared" si="21"/>
        <v>0</v>
      </c>
      <c r="W106" s="279">
        <v>0</v>
      </c>
      <c r="X106" s="280">
        <v>0</v>
      </c>
      <c r="Y106" s="281">
        <v>0</v>
      </c>
      <c r="Z106" s="281">
        <v>0</v>
      </c>
      <c r="AA106" s="281">
        <v>0</v>
      </c>
      <c r="AB106" s="281">
        <v>0</v>
      </c>
      <c r="AC106" s="282">
        <v>0</v>
      </c>
      <c r="AD106" s="283">
        <f t="shared" si="33"/>
        <v>0</v>
      </c>
      <c r="AE106" s="301">
        <v>0</v>
      </c>
      <c r="AF106" s="302">
        <v>0</v>
      </c>
      <c r="AG106" s="302">
        <v>0</v>
      </c>
      <c r="AH106" s="302">
        <v>0</v>
      </c>
      <c r="AI106" s="302" t="s">
        <v>157</v>
      </c>
      <c r="AJ106" s="302">
        <v>0</v>
      </c>
      <c r="AK106" s="303">
        <v>0</v>
      </c>
      <c r="AL106" s="304">
        <v>0</v>
      </c>
      <c r="AM106" s="305">
        <v>0</v>
      </c>
      <c r="AN106" s="305">
        <v>0</v>
      </c>
      <c r="AO106" s="305">
        <v>0</v>
      </c>
      <c r="AP106" s="305">
        <v>0</v>
      </c>
      <c r="AQ106" s="305">
        <v>0</v>
      </c>
      <c r="AR106" s="305">
        <v>0</v>
      </c>
      <c r="AS106" s="305">
        <v>0</v>
      </c>
      <c r="AT106" s="305">
        <v>0</v>
      </c>
      <c r="AU106" s="305">
        <v>0</v>
      </c>
      <c r="AV106" s="305">
        <v>0</v>
      </c>
      <c r="AW106" s="305">
        <v>0</v>
      </c>
      <c r="AX106" s="305">
        <v>0</v>
      </c>
      <c r="AY106" s="305">
        <v>0</v>
      </c>
      <c r="AZ106" s="305">
        <v>0</v>
      </c>
      <c r="BA106" s="306">
        <v>0</v>
      </c>
      <c r="BB106" s="303">
        <v>0</v>
      </c>
      <c r="BC106" s="273" t="str">
        <f t="shared" si="24"/>
        <v>未</v>
      </c>
      <c r="BD106" s="274" t="str">
        <f t="shared" si="31"/>
        <v>未</v>
      </c>
    </row>
    <row r="107" spans="1:58" ht="36" customHeight="1">
      <c r="A107" s="222">
        <v>1</v>
      </c>
      <c r="D107" s="257">
        <v>92</v>
      </c>
      <c r="E107" s="257" t="s">
        <v>363</v>
      </c>
      <c r="F107" s="257" t="s">
        <v>268</v>
      </c>
      <c r="G107" s="257"/>
      <c r="H107" s="258" t="s">
        <v>398</v>
      </c>
      <c r="I107" s="279">
        <v>0</v>
      </c>
      <c r="J107" s="281">
        <v>0</v>
      </c>
      <c r="K107" s="281">
        <v>2</v>
      </c>
      <c r="L107" s="281">
        <v>4</v>
      </c>
      <c r="M107" s="281">
        <v>0</v>
      </c>
      <c r="N107" s="387">
        <v>6</v>
      </c>
      <c r="O107" s="279">
        <v>0</v>
      </c>
      <c r="P107" s="281">
        <v>0</v>
      </c>
      <c r="Q107" s="281">
        <v>2</v>
      </c>
      <c r="R107" s="281">
        <v>4</v>
      </c>
      <c r="S107" s="281">
        <v>0</v>
      </c>
      <c r="T107" s="281">
        <v>0</v>
      </c>
      <c r="U107" s="299">
        <v>6</v>
      </c>
      <c r="V107" s="300">
        <f t="shared" si="21"/>
        <v>6</v>
      </c>
      <c r="W107" s="279">
        <v>0</v>
      </c>
      <c r="X107" s="281">
        <v>0</v>
      </c>
      <c r="Y107" s="281">
        <v>2</v>
      </c>
      <c r="Z107" s="281">
        <v>4</v>
      </c>
      <c r="AA107" s="281">
        <v>0</v>
      </c>
      <c r="AB107" s="281">
        <v>0</v>
      </c>
      <c r="AC107" s="299">
        <v>6</v>
      </c>
      <c r="AD107" s="300">
        <f t="shared" si="33"/>
        <v>6</v>
      </c>
      <c r="AE107" s="301">
        <v>0</v>
      </c>
      <c r="AF107" s="302">
        <v>0</v>
      </c>
      <c r="AG107" s="302">
        <v>0</v>
      </c>
      <c r="AH107" s="302">
        <v>0</v>
      </c>
      <c r="AI107" s="302">
        <v>0</v>
      </c>
      <c r="AJ107" s="302" t="s">
        <v>157</v>
      </c>
      <c r="AK107" s="303">
        <v>0</v>
      </c>
      <c r="AL107" s="304">
        <v>0</v>
      </c>
      <c r="AM107" s="305">
        <v>0</v>
      </c>
      <c r="AN107" s="305">
        <v>0</v>
      </c>
      <c r="AO107" s="305">
        <v>0</v>
      </c>
      <c r="AP107" s="305">
        <v>0</v>
      </c>
      <c r="AQ107" s="305">
        <v>0</v>
      </c>
      <c r="AR107" s="305">
        <v>0</v>
      </c>
      <c r="AS107" s="305">
        <v>0</v>
      </c>
      <c r="AT107" s="305">
        <v>0</v>
      </c>
      <c r="AU107" s="305">
        <v>0</v>
      </c>
      <c r="AV107" s="305">
        <v>0</v>
      </c>
      <c r="AW107" s="305">
        <v>0</v>
      </c>
      <c r="AX107" s="305">
        <v>0</v>
      </c>
      <c r="AY107" s="305">
        <v>0</v>
      </c>
      <c r="AZ107" s="305">
        <v>0</v>
      </c>
      <c r="BA107" s="306" t="s">
        <v>157</v>
      </c>
      <c r="BB107" s="303" t="s">
        <v>399</v>
      </c>
      <c r="BC107" s="273" t="str">
        <f t="shared" si="24"/>
        <v>〇</v>
      </c>
      <c r="BD107" s="274" t="str">
        <f t="shared" si="31"/>
        <v>〇</v>
      </c>
    </row>
    <row r="108" spans="1:58" ht="36" customHeight="1">
      <c r="A108" s="222">
        <v>1</v>
      </c>
      <c r="B108" s="222" t="s">
        <v>213</v>
      </c>
      <c r="C108" s="222" t="s">
        <v>213</v>
      </c>
      <c r="D108" s="257">
        <v>93</v>
      </c>
      <c r="E108" s="257" t="s">
        <v>363</v>
      </c>
      <c r="F108" s="257" t="s">
        <v>268</v>
      </c>
      <c r="G108" s="257"/>
      <c r="H108" s="311" t="s">
        <v>400</v>
      </c>
      <c r="I108" s="307">
        <v>0</v>
      </c>
      <c r="J108" s="280">
        <v>0</v>
      </c>
      <c r="K108" s="295">
        <v>0</v>
      </c>
      <c r="L108" s="295">
        <v>0</v>
      </c>
      <c r="M108" s="295">
        <v>0</v>
      </c>
      <c r="N108" s="400">
        <v>0</v>
      </c>
      <c r="O108" s="307">
        <v>0</v>
      </c>
      <c r="P108" s="280">
        <v>0</v>
      </c>
      <c r="Q108" s="295">
        <v>0</v>
      </c>
      <c r="R108" s="295">
        <v>0</v>
      </c>
      <c r="S108" s="295">
        <v>0</v>
      </c>
      <c r="T108" s="295">
        <v>0</v>
      </c>
      <c r="U108" s="282">
        <v>0</v>
      </c>
      <c r="V108" s="283">
        <f t="shared" si="21"/>
        <v>0</v>
      </c>
      <c r="W108" s="307">
        <v>0</v>
      </c>
      <c r="X108" s="280">
        <v>0</v>
      </c>
      <c r="Y108" s="295">
        <v>0</v>
      </c>
      <c r="Z108" s="295">
        <v>0</v>
      </c>
      <c r="AA108" s="295">
        <v>0</v>
      </c>
      <c r="AB108" s="295">
        <v>0</v>
      </c>
      <c r="AC108" s="282">
        <v>0</v>
      </c>
      <c r="AD108" s="283">
        <f t="shared" si="33"/>
        <v>0</v>
      </c>
      <c r="AE108" s="284">
        <v>0</v>
      </c>
      <c r="AF108" s="285">
        <v>0</v>
      </c>
      <c r="AG108" s="285">
        <v>0</v>
      </c>
      <c r="AH108" s="285">
        <v>0</v>
      </c>
      <c r="AI108" s="285" t="s">
        <v>211</v>
      </c>
      <c r="AJ108" s="285">
        <v>0</v>
      </c>
      <c r="AK108" s="286">
        <v>0</v>
      </c>
      <c r="AL108" s="287">
        <v>0</v>
      </c>
      <c r="AM108" s="288">
        <v>0</v>
      </c>
      <c r="AN108" s="288">
        <v>0</v>
      </c>
      <c r="AO108" s="288">
        <v>0</v>
      </c>
      <c r="AP108" s="288">
        <v>0</v>
      </c>
      <c r="AQ108" s="288">
        <v>0</v>
      </c>
      <c r="AR108" s="288">
        <v>0</v>
      </c>
      <c r="AS108" s="288">
        <v>0</v>
      </c>
      <c r="AT108" s="288">
        <v>0</v>
      </c>
      <c r="AU108" s="288">
        <v>0</v>
      </c>
      <c r="AV108" s="288">
        <v>0</v>
      </c>
      <c r="AW108" s="288">
        <v>0</v>
      </c>
      <c r="AX108" s="288">
        <v>0</v>
      </c>
      <c r="AY108" s="288">
        <v>0</v>
      </c>
      <c r="AZ108" s="288">
        <v>0</v>
      </c>
      <c r="BA108" s="289" t="s">
        <v>211</v>
      </c>
      <c r="BB108" s="286" t="s">
        <v>401</v>
      </c>
      <c r="BC108" s="273" t="str">
        <f t="shared" si="24"/>
        <v>〇</v>
      </c>
      <c r="BD108" s="274" t="str">
        <f t="shared" si="31"/>
        <v>〇</v>
      </c>
    </row>
    <row r="109" spans="1:58" ht="36" customHeight="1">
      <c r="A109" s="222">
        <v>1</v>
      </c>
      <c r="D109" s="257">
        <v>94</v>
      </c>
      <c r="E109" s="257" t="s">
        <v>363</v>
      </c>
      <c r="F109" s="257" t="s">
        <v>268</v>
      </c>
      <c r="G109" s="257"/>
      <c r="H109" s="258" t="s">
        <v>402</v>
      </c>
      <c r="I109" s="279">
        <v>0</v>
      </c>
      <c r="J109" s="281">
        <v>12</v>
      </c>
      <c r="K109" s="281">
        <v>0</v>
      </c>
      <c r="L109" s="281">
        <v>0</v>
      </c>
      <c r="M109" s="281">
        <v>0</v>
      </c>
      <c r="N109" s="387">
        <v>12</v>
      </c>
      <c r="O109" s="279">
        <v>0</v>
      </c>
      <c r="P109" s="281">
        <v>12</v>
      </c>
      <c r="Q109" s="281">
        <v>0</v>
      </c>
      <c r="R109" s="281">
        <v>0</v>
      </c>
      <c r="S109" s="281">
        <v>0</v>
      </c>
      <c r="T109" s="281">
        <v>0</v>
      </c>
      <c r="U109" s="299">
        <v>12</v>
      </c>
      <c r="V109" s="300">
        <f t="shared" si="21"/>
        <v>12</v>
      </c>
      <c r="W109" s="279">
        <v>0</v>
      </c>
      <c r="X109" s="281">
        <v>12</v>
      </c>
      <c r="Y109" s="281">
        <v>0</v>
      </c>
      <c r="Z109" s="281">
        <v>0</v>
      </c>
      <c r="AA109" s="281">
        <v>0</v>
      </c>
      <c r="AB109" s="281">
        <v>0</v>
      </c>
      <c r="AC109" s="299">
        <v>12</v>
      </c>
      <c r="AD109" s="300">
        <f t="shared" si="33"/>
        <v>12</v>
      </c>
      <c r="AE109" s="301">
        <v>0</v>
      </c>
      <c r="AF109" s="302">
        <v>0</v>
      </c>
      <c r="AG109" s="302">
        <v>0</v>
      </c>
      <c r="AH109" s="302">
        <v>0</v>
      </c>
      <c r="AI109" s="302" t="s">
        <v>157</v>
      </c>
      <c r="AJ109" s="302">
        <v>0</v>
      </c>
      <c r="AK109" s="303">
        <v>0</v>
      </c>
      <c r="AL109" s="304">
        <v>0</v>
      </c>
      <c r="AM109" s="305">
        <v>0</v>
      </c>
      <c r="AN109" s="305">
        <v>0</v>
      </c>
      <c r="AO109" s="305">
        <v>0</v>
      </c>
      <c r="AP109" s="305">
        <v>0</v>
      </c>
      <c r="AQ109" s="305">
        <v>0</v>
      </c>
      <c r="AR109" s="305">
        <v>0</v>
      </c>
      <c r="AS109" s="305">
        <v>0</v>
      </c>
      <c r="AT109" s="305">
        <v>0</v>
      </c>
      <c r="AU109" s="305" t="s">
        <v>157</v>
      </c>
      <c r="AV109" s="305">
        <v>0</v>
      </c>
      <c r="AW109" s="305">
        <v>0</v>
      </c>
      <c r="AX109" s="305">
        <v>0</v>
      </c>
      <c r="AY109" s="305">
        <v>0</v>
      </c>
      <c r="AZ109" s="305">
        <v>0</v>
      </c>
      <c r="BA109" s="306">
        <v>0</v>
      </c>
      <c r="BB109" s="303">
        <v>0</v>
      </c>
      <c r="BC109" s="273" t="str">
        <f t="shared" si="24"/>
        <v>〇</v>
      </c>
      <c r="BD109" s="274" t="str">
        <f t="shared" si="31"/>
        <v>〇</v>
      </c>
    </row>
    <row r="110" spans="1:58" s="290" customFormat="1" ht="36" customHeight="1">
      <c r="A110" s="217">
        <v>1</v>
      </c>
      <c r="B110" s="217"/>
      <c r="C110" s="217"/>
      <c r="D110" s="257">
        <v>95</v>
      </c>
      <c r="E110" s="257" t="s">
        <v>363</v>
      </c>
      <c r="F110" s="257" t="s">
        <v>268</v>
      </c>
      <c r="G110" s="257"/>
      <c r="H110" s="258" t="s">
        <v>403</v>
      </c>
      <c r="I110" s="307">
        <v>0</v>
      </c>
      <c r="J110" s="295">
        <v>0</v>
      </c>
      <c r="K110" s="295">
        <v>0</v>
      </c>
      <c r="L110" s="295">
        <v>6</v>
      </c>
      <c r="M110" s="295">
        <v>0</v>
      </c>
      <c r="N110" s="328">
        <v>6</v>
      </c>
      <c r="O110" s="307">
        <v>0</v>
      </c>
      <c r="P110" s="295">
        <v>0</v>
      </c>
      <c r="Q110" s="295">
        <v>0</v>
      </c>
      <c r="R110" s="295">
        <v>6</v>
      </c>
      <c r="S110" s="295">
        <v>0</v>
      </c>
      <c r="T110" s="295">
        <v>0</v>
      </c>
      <c r="U110" s="296">
        <v>6</v>
      </c>
      <c r="V110" s="297">
        <f t="shared" si="21"/>
        <v>6</v>
      </c>
      <c r="W110" s="307">
        <v>0</v>
      </c>
      <c r="X110" s="295">
        <v>0</v>
      </c>
      <c r="Y110" s="295">
        <v>0</v>
      </c>
      <c r="Z110" s="295">
        <v>6</v>
      </c>
      <c r="AA110" s="295">
        <v>0</v>
      </c>
      <c r="AB110" s="295">
        <v>0</v>
      </c>
      <c r="AC110" s="296">
        <v>6</v>
      </c>
      <c r="AD110" s="297">
        <f t="shared" si="33"/>
        <v>6</v>
      </c>
      <c r="AE110" s="284">
        <v>0</v>
      </c>
      <c r="AF110" s="285">
        <v>0</v>
      </c>
      <c r="AG110" s="285">
        <v>0</v>
      </c>
      <c r="AH110" s="285">
        <v>0</v>
      </c>
      <c r="AI110" s="285">
        <v>0</v>
      </c>
      <c r="AJ110" s="285" t="s">
        <v>211</v>
      </c>
      <c r="AK110" s="286">
        <v>0</v>
      </c>
      <c r="AL110" s="287">
        <v>0</v>
      </c>
      <c r="AM110" s="288" t="s">
        <v>157</v>
      </c>
      <c r="AN110" s="288">
        <v>0</v>
      </c>
      <c r="AO110" s="288">
        <v>0</v>
      </c>
      <c r="AP110" s="288">
        <v>0</v>
      </c>
      <c r="AQ110" s="288">
        <v>0</v>
      </c>
      <c r="AR110" s="288" t="s">
        <v>157</v>
      </c>
      <c r="AS110" s="288">
        <v>0</v>
      </c>
      <c r="AT110" s="288">
        <v>0</v>
      </c>
      <c r="AU110" s="288">
        <v>0</v>
      </c>
      <c r="AV110" s="288">
        <v>0</v>
      </c>
      <c r="AW110" s="288">
        <v>0</v>
      </c>
      <c r="AX110" s="288">
        <v>0</v>
      </c>
      <c r="AY110" s="288">
        <v>0</v>
      </c>
      <c r="AZ110" s="288" t="s">
        <v>211</v>
      </c>
      <c r="BA110" s="289">
        <v>0</v>
      </c>
      <c r="BB110" s="286">
        <v>0</v>
      </c>
      <c r="BC110" s="273" t="str">
        <f t="shared" si="24"/>
        <v>〇</v>
      </c>
      <c r="BD110" s="274" t="str">
        <f t="shared" si="31"/>
        <v>〇</v>
      </c>
      <c r="BF110" s="219"/>
    </row>
    <row r="111" spans="1:58" ht="36" customHeight="1" thickBot="1">
      <c r="A111" s="222">
        <v>1</v>
      </c>
      <c r="D111" s="257">
        <v>96</v>
      </c>
      <c r="E111" s="257" t="s">
        <v>363</v>
      </c>
      <c r="F111" s="257" t="s">
        <v>268</v>
      </c>
      <c r="G111" s="257"/>
      <c r="H111" s="258" t="s">
        <v>404</v>
      </c>
      <c r="I111" s="388">
        <v>0</v>
      </c>
      <c r="J111" s="389">
        <v>0</v>
      </c>
      <c r="K111" s="389">
        <v>0</v>
      </c>
      <c r="L111" s="389">
        <v>0</v>
      </c>
      <c r="M111" s="389">
        <v>12</v>
      </c>
      <c r="N111" s="415">
        <v>12</v>
      </c>
      <c r="O111" s="388">
        <v>0</v>
      </c>
      <c r="P111" s="389">
        <v>0</v>
      </c>
      <c r="Q111" s="389">
        <v>0</v>
      </c>
      <c r="R111" s="389">
        <v>0</v>
      </c>
      <c r="S111" s="389">
        <v>12</v>
      </c>
      <c r="T111" s="389">
        <v>0</v>
      </c>
      <c r="U111" s="392">
        <v>12</v>
      </c>
      <c r="V111" s="393">
        <f t="shared" si="21"/>
        <v>12</v>
      </c>
      <c r="W111" s="388">
        <v>0</v>
      </c>
      <c r="X111" s="389">
        <v>0</v>
      </c>
      <c r="Y111" s="389">
        <v>0</v>
      </c>
      <c r="Z111" s="389">
        <v>0</v>
      </c>
      <c r="AA111" s="389">
        <v>12</v>
      </c>
      <c r="AB111" s="389">
        <v>0</v>
      </c>
      <c r="AC111" s="392">
        <v>12</v>
      </c>
      <c r="AD111" s="393">
        <f t="shared" si="33"/>
        <v>12</v>
      </c>
      <c r="AE111" s="394">
        <v>0</v>
      </c>
      <c r="AF111" s="395">
        <v>0</v>
      </c>
      <c r="AG111" s="395">
        <v>0</v>
      </c>
      <c r="AH111" s="395">
        <v>0</v>
      </c>
      <c r="AI111" s="395">
        <v>0</v>
      </c>
      <c r="AJ111" s="395">
        <v>0</v>
      </c>
      <c r="AK111" s="396">
        <v>0</v>
      </c>
      <c r="AL111" s="397">
        <v>0</v>
      </c>
      <c r="AM111" s="398">
        <v>0</v>
      </c>
      <c r="AN111" s="398">
        <v>0</v>
      </c>
      <c r="AO111" s="398">
        <v>0</v>
      </c>
      <c r="AP111" s="398">
        <v>0</v>
      </c>
      <c r="AQ111" s="398">
        <v>0</v>
      </c>
      <c r="AR111" s="398">
        <v>0</v>
      </c>
      <c r="AS111" s="398">
        <v>0</v>
      </c>
      <c r="AT111" s="398">
        <v>0</v>
      </c>
      <c r="AU111" s="398">
        <v>0</v>
      </c>
      <c r="AV111" s="398">
        <v>0</v>
      </c>
      <c r="AW111" s="398">
        <v>0</v>
      </c>
      <c r="AX111" s="398">
        <v>0</v>
      </c>
      <c r="AY111" s="398">
        <v>0</v>
      </c>
      <c r="AZ111" s="398">
        <v>0</v>
      </c>
      <c r="BA111" s="399">
        <v>0</v>
      </c>
      <c r="BB111" s="396">
        <v>0</v>
      </c>
      <c r="BC111" s="273" t="str">
        <f t="shared" si="24"/>
        <v>〇</v>
      </c>
      <c r="BD111" s="274" t="str">
        <f t="shared" si="31"/>
        <v>〇</v>
      </c>
    </row>
    <row r="112" spans="1:58" s="290" customFormat="1" ht="36" customHeight="1">
      <c r="A112" s="217"/>
      <c r="B112" s="217"/>
      <c r="C112" s="217"/>
      <c r="D112" s="611" t="s">
        <v>312</v>
      </c>
      <c r="E112" s="612"/>
      <c r="F112" s="612"/>
      <c r="G112" s="612"/>
      <c r="H112" s="613"/>
      <c r="I112" s="342">
        <f t="shared" ref="I112:U112" si="34">SUM(I88:I111)</f>
        <v>279</v>
      </c>
      <c r="J112" s="343">
        <f t="shared" si="34"/>
        <v>1184</v>
      </c>
      <c r="K112" s="343">
        <f t="shared" si="34"/>
        <v>579</v>
      </c>
      <c r="L112" s="343">
        <f t="shared" si="34"/>
        <v>370</v>
      </c>
      <c r="M112" s="343">
        <f t="shared" si="34"/>
        <v>58</v>
      </c>
      <c r="N112" s="344">
        <f t="shared" si="34"/>
        <v>2470</v>
      </c>
      <c r="O112" s="342">
        <f t="shared" si="34"/>
        <v>279</v>
      </c>
      <c r="P112" s="343">
        <f t="shared" si="34"/>
        <v>1200</v>
      </c>
      <c r="Q112" s="343">
        <f t="shared" si="34"/>
        <v>600</v>
      </c>
      <c r="R112" s="343">
        <f t="shared" si="34"/>
        <v>370</v>
      </c>
      <c r="S112" s="343">
        <f t="shared" si="34"/>
        <v>16</v>
      </c>
      <c r="T112" s="343">
        <f t="shared" si="34"/>
        <v>0</v>
      </c>
      <c r="U112" s="345">
        <f t="shared" si="34"/>
        <v>2465</v>
      </c>
      <c r="V112" s="347">
        <f t="shared" si="21"/>
        <v>2465</v>
      </c>
      <c r="W112" s="342">
        <f t="shared" ref="W112:AC112" si="35">SUM(W88:W111)</f>
        <v>279</v>
      </c>
      <c r="X112" s="343">
        <f t="shared" si="35"/>
        <v>1200</v>
      </c>
      <c r="Y112" s="343">
        <f t="shared" si="35"/>
        <v>600</v>
      </c>
      <c r="Z112" s="343">
        <f t="shared" si="35"/>
        <v>370</v>
      </c>
      <c r="AA112" s="343">
        <f t="shared" si="35"/>
        <v>16</v>
      </c>
      <c r="AB112" s="343">
        <f t="shared" si="35"/>
        <v>0</v>
      </c>
      <c r="AC112" s="345">
        <f t="shared" si="35"/>
        <v>2465</v>
      </c>
      <c r="AD112" s="347">
        <f>AC112-AB112</f>
        <v>2465</v>
      </c>
      <c r="AE112" s="348"/>
      <c r="AF112" s="349"/>
      <c r="AG112" s="349"/>
      <c r="AH112" s="349"/>
      <c r="AI112" s="349"/>
      <c r="AJ112" s="349"/>
      <c r="AK112" s="350"/>
      <c r="AL112" s="351"/>
      <c r="AM112" s="352"/>
      <c r="AN112" s="352"/>
      <c r="AO112" s="352"/>
      <c r="AP112" s="352"/>
      <c r="AQ112" s="352"/>
      <c r="AR112" s="352"/>
      <c r="AS112" s="352"/>
      <c r="AT112" s="352"/>
      <c r="AU112" s="352"/>
      <c r="AV112" s="352"/>
      <c r="AW112" s="352"/>
      <c r="AX112" s="352"/>
      <c r="AY112" s="352"/>
      <c r="AZ112" s="352"/>
      <c r="BA112" s="353"/>
      <c r="BB112" s="350"/>
      <c r="BC112" s="273">
        <f>COUNTIF(BC88:BC111,"〇")</f>
        <v>21</v>
      </c>
      <c r="BD112" s="274">
        <f>COUNTIF(BD88:BD111,"〇")</f>
        <v>21</v>
      </c>
    </row>
    <row r="113" spans="1:56" s="290" customFormat="1" ht="36" customHeight="1">
      <c r="A113" s="217"/>
      <c r="B113" s="217"/>
      <c r="C113" s="217"/>
      <c r="D113" s="600" t="s">
        <v>313</v>
      </c>
      <c r="E113" s="601"/>
      <c r="F113" s="601"/>
      <c r="G113" s="601"/>
      <c r="H113" s="602"/>
      <c r="I113" s="307">
        <v>208</v>
      </c>
      <c r="J113" s="295">
        <v>614</v>
      </c>
      <c r="K113" s="295">
        <v>698</v>
      </c>
      <c r="L113" s="295">
        <v>551</v>
      </c>
      <c r="M113" s="295"/>
      <c r="N113" s="328">
        <v>2071</v>
      </c>
      <c r="O113" s="307">
        <v>208</v>
      </c>
      <c r="P113" s="295">
        <v>614</v>
      </c>
      <c r="Q113" s="295">
        <v>698</v>
      </c>
      <c r="R113" s="295">
        <v>551</v>
      </c>
      <c r="S113" s="295">
        <v>0</v>
      </c>
      <c r="T113" s="295">
        <v>0</v>
      </c>
      <c r="U113" s="296">
        <v>2071</v>
      </c>
      <c r="V113" s="297">
        <f t="shared" si="21"/>
        <v>2071</v>
      </c>
      <c r="W113" s="307">
        <v>208</v>
      </c>
      <c r="X113" s="295">
        <v>614</v>
      </c>
      <c r="Y113" s="295">
        <v>698</v>
      </c>
      <c r="Z113" s="295">
        <v>551</v>
      </c>
      <c r="AA113" s="295">
        <v>0</v>
      </c>
      <c r="AB113" s="295">
        <v>0</v>
      </c>
      <c r="AC113" s="296">
        <v>2071</v>
      </c>
      <c r="AD113" s="297">
        <f t="shared" si="33"/>
        <v>2071</v>
      </c>
      <c r="AE113" s="284"/>
      <c r="AF113" s="285"/>
      <c r="AG113" s="285"/>
      <c r="AH113" s="285"/>
      <c r="AI113" s="285"/>
      <c r="AJ113" s="285"/>
      <c r="AK113" s="286"/>
      <c r="AL113" s="287"/>
      <c r="AM113" s="288"/>
      <c r="AN113" s="288"/>
      <c r="AO113" s="288"/>
      <c r="AP113" s="288"/>
      <c r="AQ113" s="288"/>
      <c r="AR113" s="288"/>
      <c r="AS113" s="288"/>
      <c r="AT113" s="288"/>
      <c r="AU113" s="288"/>
      <c r="AV113" s="288"/>
      <c r="AW113" s="288"/>
      <c r="AX113" s="288"/>
      <c r="AY113" s="288"/>
      <c r="AZ113" s="288"/>
      <c r="BA113" s="289"/>
      <c r="BB113" s="286" t="s">
        <v>314</v>
      </c>
      <c r="BC113" s="355">
        <f>BC112/COUNTA(BC88:BC111)</f>
        <v>0.875</v>
      </c>
      <c r="BD113" s="356">
        <f>BD112/COUNTA(BD88:BD111)</f>
        <v>0.875</v>
      </c>
    </row>
    <row r="114" spans="1:56" s="290" customFormat="1" ht="36" customHeight="1" thickBot="1">
      <c r="A114" s="217"/>
      <c r="B114" s="217"/>
      <c r="C114" s="217"/>
      <c r="D114" s="603" t="s">
        <v>315</v>
      </c>
      <c r="E114" s="604"/>
      <c r="F114" s="604"/>
      <c r="G114" s="604"/>
      <c r="H114" s="605"/>
      <c r="I114" s="357">
        <f>I112-I113</f>
        <v>71</v>
      </c>
      <c r="J114" s="358">
        <f>J112-J113</f>
        <v>570</v>
      </c>
      <c r="K114" s="358">
        <f t="shared" ref="K114:M114" si="36">K112-K113</f>
        <v>-119</v>
      </c>
      <c r="L114" s="358">
        <f t="shared" si="36"/>
        <v>-181</v>
      </c>
      <c r="M114" s="358">
        <f t="shared" si="36"/>
        <v>58</v>
      </c>
      <c r="N114" s="359">
        <f>N112-N113</f>
        <v>399</v>
      </c>
      <c r="O114" s="357">
        <f>O112-O113</f>
        <v>71</v>
      </c>
      <c r="P114" s="358">
        <f>P112-P113</f>
        <v>586</v>
      </c>
      <c r="Q114" s="358">
        <f t="shared" ref="Q114:T114" si="37">Q112-Q113</f>
        <v>-98</v>
      </c>
      <c r="R114" s="358">
        <f t="shared" si="37"/>
        <v>-181</v>
      </c>
      <c r="S114" s="358">
        <f t="shared" si="37"/>
        <v>16</v>
      </c>
      <c r="T114" s="358">
        <f t="shared" si="37"/>
        <v>0</v>
      </c>
      <c r="U114" s="362">
        <f>U112-U113</f>
        <v>394</v>
      </c>
      <c r="V114" s="361">
        <f>U114-T114</f>
        <v>394</v>
      </c>
      <c r="W114" s="357">
        <f>W112-W113</f>
        <v>71</v>
      </c>
      <c r="X114" s="358">
        <f>X112-X113</f>
        <v>586</v>
      </c>
      <c r="Y114" s="358">
        <f t="shared" ref="Y114" si="38">Y112-Y113</f>
        <v>-98</v>
      </c>
      <c r="Z114" s="358">
        <f>Z112-Z113</f>
        <v>-181</v>
      </c>
      <c r="AA114" s="358">
        <f t="shared" ref="AA114:AC114" si="39">AA112-AA113</f>
        <v>16</v>
      </c>
      <c r="AB114" s="358">
        <f t="shared" si="39"/>
        <v>0</v>
      </c>
      <c r="AC114" s="362">
        <f t="shared" si="39"/>
        <v>394</v>
      </c>
      <c r="AD114" s="361">
        <f>AC114-AB114</f>
        <v>394</v>
      </c>
      <c r="AE114" s="363"/>
      <c r="AF114" s="364"/>
      <c r="AG114" s="364"/>
      <c r="AH114" s="364"/>
      <c r="AI114" s="364"/>
      <c r="AJ114" s="364"/>
      <c r="AK114" s="365"/>
      <c r="AL114" s="366"/>
      <c r="AM114" s="367"/>
      <c r="AN114" s="367"/>
      <c r="AO114" s="367"/>
      <c r="AP114" s="367"/>
      <c r="AQ114" s="367"/>
      <c r="AR114" s="367"/>
      <c r="AS114" s="367"/>
      <c r="AT114" s="367"/>
      <c r="AU114" s="367"/>
      <c r="AV114" s="367"/>
      <c r="AW114" s="367"/>
      <c r="AX114" s="367"/>
      <c r="AY114" s="367"/>
      <c r="AZ114" s="367"/>
      <c r="BA114" s="368"/>
      <c r="BB114" s="365" t="s">
        <v>405</v>
      </c>
      <c r="BC114" s="355">
        <f>SUM(BC54,BC62,BC85,BC112)/COUNTA(BC88:BC111,BC65:BC84,BC57:BC61,BC8:BC53)</f>
        <v>0.8</v>
      </c>
      <c r="BD114" s="356">
        <f>SUM(BD54,BD62,BD85,BD112)/COUNTA(BC88:BC111,BC65:BC84,BC57:BC61,BC8:BC53)</f>
        <v>0.77894736842105261</v>
      </c>
    </row>
    <row r="115" spans="1:56" ht="18.600000000000001" thickBot="1">
      <c r="D115" s="416"/>
      <c r="E115" s="417"/>
      <c r="F115" s="417"/>
      <c r="G115" s="418"/>
      <c r="H115" s="419"/>
      <c r="I115" s="420"/>
      <c r="J115" s="421"/>
      <c r="K115" s="421"/>
      <c r="L115" s="421"/>
      <c r="M115" s="421"/>
      <c r="N115" s="422"/>
      <c r="O115" s="420"/>
      <c r="P115" s="421"/>
      <c r="Q115" s="421"/>
      <c r="R115" s="421"/>
      <c r="S115" s="421"/>
      <c r="T115" s="421"/>
      <c r="U115" s="422"/>
      <c r="V115" s="423"/>
      <c r="W115" s="420"/>
      <c r="X115" s="421"/>
      <c r="Y115" s="421"/>
      <c r="Z115" s="421"/>
      <c r="AA115" s="421"/>
      <c r="AB115" s="421"/>
      <c r="AC115" s="422"/>
      <c r="AD115" s="423"/>
      <c r="AE115" s="424"/>
      <c r="AF115" s="425"/>
      <c r="AG115" s="425"/>
      <c r="AH115" s="425"/>
      <c r="AI115" s="425"/>
      <c r="AJ115" s="425"/>
      <c r="AK115" s="426"/>
      <c r="AL115" s="427">
        <v>0</v>
      </c>
      <c r="AM115" s="428">
        <v>0</v>
      </c>
      <c r="AN115" s="428">
        <v>0</v>
      </c>
      <c r="AO115" s="428">
        <v>0</v>
      </c>
      <c r="AP115" s="428">
        <v>0</v>
      </c>
      <c r="AQ115" s="428">
        <v>0</v>
      </c>
      <c r="AR115" s="428">
        <v>0</v>
      </c>
      <c r="AS115" s="428">
        <v>0</v>
      </c>
      <c r="AT115" s="428">
        <v>0</v>
      </c>
      <c r="AU115" s="428">
        <v>0</v>
      </c>
      <c r="AV115" s="428">
        <v>0</v>
      </c>
      <c r="AW115" s="428">
        <v>0</v>
      </c>
      <c r="AX115" s="428">
        <v>0</v>
      </c>
      <c r="AY115" s="428">
        <v>0</v>
      </c>
      <c r="AZ115" s="428">
        <v>0</v>
      </c>
      <c r="BA115" s="429">
        <v>0</v>
      </c>
      <c r="BB115" s="426">
        <v>0</v>
      </c>
    </row>
    <row r="116" spans="1:56">
      <c r="AE116" s="606" t="s">
        <v>160</v>
      </c>
      <c r="AF116" s="607"/>
      <c r="AG116" s="607"/>
      <c r="AH116" s="607"/>
      <c r="AI116" s="607"/>
      <c r="AJ116" s="607"/>
      <c r="AL116" s="609" t="s">
        <v>160</v>
      </c>
      <c r="AM116" s="609"/>
      <c r="AN116" s="609"/>
      <c r="AO116" s="609"/>
      <c r="AP116" s="609"/>
      <c r="AQ116" s="609"/>
      <c r="AR116" s="609"/>
      <c r="AS116" s="609"/>
      <c r="AT116" s="609"/>
      <c r="AU116" s="609"/>
      <c r="AV116" s="609"/>
      <c r="AW116" s="609"/>
      <c r="AX116" s="609"/>
      <c r="AY116" s="609"/>
      <c r="AZ116" s="609"/>
      <c r="BA116" s="609"/>
    </row>
    <row r="117" spans="1:56">
      <c r="AE117" s="607"/>
      <c r="AF117" s="607"/>
      <c r="AG117" s="607"/>
      <c r="AH117" s="607"/>
      <c r="AI117" s="607"/>
      <c r="AJ117" s="607"/>
      <c r="AL117" s="609"/>
      <c r="AM117" s="609"/>
      <c r="AN117" s="609"/>
      <c r="AO117" s="609"/>
      <c r="AP117" s="609"/>
      <c r="AQ117" s="609"/>
      <c r="AR117" s="609"/>
      <c r="AS117" s="609"/>
      <c r="AT117" s="609"/>
      <c r="AU117" s="609"/>
      <c r="AV117" s="609"/>
      <c r="AW117" s="609"/>
      <c r="AX117" s="609"/>
      <c r="AY117" s="609"/>
      <c r="AZ117" s="609"/>
      <c r="BA117" s="609"/>
    </row>
    <row r="118" spans="1:56">
      <c r="AE118" s="607"/>
      <c r="AF118" s="607"/>
      <c r="AG118" s="607"/>
      <c r="AH118" s="607"/>
      <c r="AI118" s="607"/>
      <c r="AJ118" s="607"/>
      <c r="AL118" s="609"/>
      <c r="AM118" s="609"/>
      <c r="AN118" s="609"/>
      <c r="AO118" s="609"/>
      <c r="AP118" s="609"/>
      <c r="AQ118" s="609"/>
      <c r="AR118" s="609"/>
      <c r="AS118" s="609"/>
      <c r="AT118" s="609"/>
      <c r="AU118" s="609"/>
      <c r="AV118" s="609"/>
      <c r="AW118" s="609"/>
      <c r="AX118" s="609"/>
      <c r="AY118" s="609"/>
      <c r="AZ118" s="609"/>
      <c r="BA118" s="609"/>
    </row>
    <row r="119" spans="1:56" ht="18.600000000000001" thickBot="1">
      <c r="AE119" s="608"/>
      <c r="AF119" s="608"/>
      <c r="AG119" s="608"/>
      <c r="AH119" s="608"/>
      <c r="AI119" s="608"/>
      <c r="AJ119" s="608"/>
      <c r="AL119" s="610"/>
      <c r="AM119" s="610"/>
      <c r="AN119" s="610"/>
      <c r="AO119" s="610"/>
      <c r="AP119" s="610"/>
      <c r="AQ119" s="610"/>
      <c r="AR119" s="610"/>
      <c r="AS119" s="610"/>
      <c r="AT119" s="610"/>
      <c r="AU119" s="610"/>
      <c r="AV119" s="610"/>
      <c r="AW119" s="610"/>
      <c r="AX119" s="610"/>
      <c r="AY119" s="610"/>
      <c r="AZ119" s="610"/>
      <c r="BA119" s="610"/>
    </row>
  </sheetData>
  <mergeCells count="23">
    <mergeCell ref="D62:H62"/>
    <mergeCell ref="AE1:AJ4"/>
    <mergeCell ref="AL1:BA4"/>
    <mergeCell ref="D5:D7"/>
    <mergeCell ref="E5:E7"/>
    <mergeCell ref="F5:F7"/>
    <mergeCell ref="G5:G7"/>
    <mergeCell ref="H5:H7"/>
    <mergeCell ref="BC5:BD5"/>
    <mergeCell ref="AE6:AK6"/>
    <mergeCell ref="D54:H54"/>
    <mergeCell ref="D55:H55"/>
    <mergeCell ref="D56:H56"/>
    <mergeCell ref="D113:H113"/>
    <mergeCell ref="D114:H114"/>
    <mergeCell ref="AE116:AJ119"/>
    <mergeCell ref="AL116:BA119"/>
    <mergeCell ref="D63:H63"/>
    <mergeCell ref="D64:H64"/>
    <mergeCell ref="D85:H85"/>
    <mergeCell ref="D86:H86"/>
    <mergeCell ref="D87:H87"/>
    <mergeCell ref="D112:H112"/>
  </mergeCells>
  <phoneticPr fontId="2"/>
  <dataValidations count="1">
    <dataValidation type="list" allowBlank="1" showInputMessage="1" showErrorMessage="1" sqref="B8:C111">
      <formula1>"〇, "</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 (1.21修正前)</vt:lpstr>
      <vt:lpstr>病床稼働率毎の単価</vt:lpstr>
      <vt:lpstr>回答様式</vt:lpstr>
      <vt:lpstr>Ｑ＆Ａ</vt:lpstr>
      <vt:lpstr>（参考）意向調査回答状況</vt:lpstr>
      <vt:lpstr>回答様式!Print_Area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cp:lastPrinted>2025-03-07T08:13:02Z</cp:lastPrinted>
  <dcterms:created xsi:type="dcterms:W3CDTF">2025-02-25T02:34:59Z</dcterms:created>
  <dcterms:modified xsi:type="dcterms:W3CDTF">2025-03-07T09:29:59Z</dcterms:modified>
</cp:coreProperties>
</file>