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nta01.inet.pref.yamagata.jp\redirect\takahashiy2024t\Desktop\r05keiei_018gesui\"/>
    </mc:Choice>
  </mc:AlternateContent>
  <workbookProtection workbookAlgorithmName="SHA-512" workbookHashValue="gDnEDDqrccSBT9fmSmVcbfyVDsUaUo648mYZZWmLm27025bJ9o0wlyfQ8pNoQUJRs70JhtKyNEiwI2asTHPwTA==" workbookSaltValue="Ek1JJGDDOtF7Z+Xb6JRuxg==" workbookSpinCount="100000" lockStructure="1"/>
  <bookViews>
    <workbookView xWindow="0" yWindow="0" windowWidth="28800" windowHeight="12210"/>
  </bookViews>
  <sheets>
    <sheet name="法非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O86" i="4" s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6" i="4" s="1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E86" i="4" s="1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AT10" i="4" s="1"/>
  <c r="V6" i="5"/>
  <c r="U6" i="5"/>
  <c r="BB8" i="4" s="1"/>
  <c r="T6" i="5"/>
  <c r="AT8" i="4" s="1"/>
  <c r="S6" i="5"/>
  <c r="AL8" i="4" s="1"/>
  <c r="R6" i="5"/>
  <c r="AD10" i="4" s="1"/>
  <c r="Q6" i="5"/>
  <c r="W10" i="4" s="1"/>
  <c r="P6" i="5"/>
  <c r="P10" i="4" s="1"/>
  <c r="O6" i="5"/>
  <c r="N6" i="5"/>
  <c r="B10" i="4" s="1"/>
  <c r="M6" i="5"/>
  <c r="AD8" i="4" s="1"/>
  <c r="L6" i="5"/>
  <c r="W8" i="4" s="1"/>
  <c r="K6" i="5"/>
  <c r="P8" i="4" s="1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J86" i="4"/>
  <c r="H86" i="4"/>
  <c r="AL10" i="4"/>
  <c r="I10" i="4"/>
  <c r="I8" i="4"/>
</calcChain>
</file>

<file path=xl/sharedStrings.xml><?xml version="1.0" encoding="utf-8"?>
<sst xmlns="http://schemas.openxmlformats.org/spreadsheetml/2006/main" count="236" uniqueCount="120">
  <si>
    <t>経営比較分析表（令和5年度決算）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</si>
  <si>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</si>
  <si>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</si>
  <si>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</si>
  <si>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</si>
  <si>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</si>
  <si>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</si>
  <si>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</si>
  <si>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</si>
  <si>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</si>
  <si>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</si>
  <si>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</si>
  <si>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</si>
  <si>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</si>
  <si>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</si>
  <si>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</si>
  <si>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</si>
  <si>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</si>
  <si>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</si>
  <si>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</si>
  <si>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</si>
  <si>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</si>
  <si>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</si>
  <si>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令和5年度全国平均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</si>
  <si>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</si>
  <si>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</si>
  <si>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</si>
  <si>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</si>
  <si>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</si>
  <si>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</si>
  <si>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</si>
  <si>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</si>
  <si>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</si>
  <si>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</si>
  <si>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</si>
  <si>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</si>
  <si>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</si>
  <si>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</si>
  <si>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</si>
  <si>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</si>
  <si>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</si>
  <si>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</si>
  <si>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</si>
  <si>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</si>
  <si>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</si>
  <si>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</si>
  <si>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</si>
  <si>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</si>
  <si>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</si>
  <si>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</si>
  <si>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</si>
  <si>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</si>
  <si>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</si>
  <si>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</si>
  <si>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</si>
  <si>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</si>
  <si>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</si>
  <si>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</si>
  <si>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</si>
  <si>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</si>
  <si>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</si>
  <si>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</si>
  <si>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</si>
  <si>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</si>
  <si>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</si>
  <si>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</si>
  <si>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</si>
  <si>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</si>
  <si>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</si>
  <si>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</si>
  <si>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</si>
  <si>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</si>
  <si>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</si>
  <si>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</si>
  <si>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</si>
  <si>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</si>
  <si>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</si>
  <si>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</si>
  <si>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</si>
  <si>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</si>
  <si>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</si>
  <si>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</si>
  <si>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</si>
  <si>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</si>
  <si>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</si>
  <si>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</si>
  <si>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</si>
  <si>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</si>
  <si>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</si>
  <si>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</si>
  <si>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</si>
  <si>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</si>
  <si>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</si>
  <si>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</si>
  <si>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</si>
  <si>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</si>
  <si>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</si>
  <si>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</si>
  <si>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山形県　朝日町</t>
  </si>
  <si>
    <t>法非適用</t>
  </si>
  <si>
    <t>下水道事業</t>
  </si>
  <si>
    <t>農業集落排水</t>
  </si>
  <si>
    <t>F1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</si>
  <si>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</si>
  <si>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</si>
  <si>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</si>
  <si>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</si>
  <si>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</si>
  <si>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</si>
  <si>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</si>
  <si>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</si>
  <si>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</si>
  <si>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</si>
  <si>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"R"yy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</si>
  <si>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</si>
  <si>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</si>
  <si>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</si>
  <si>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・収益的収支比率は100%を超えているものの、人口減少により使用料収入は減少傾向であり、物価高騰等に伴う費用の増加傾向と、経費回収率が100％を切るという経営的に厳しい状況である。今後も更なる経費削減に努める必要がある。
・企業債残高対事業規模比率は、全国・類団平均値より低い状況にある。
・汚水処理原価は、全国より低いが、類団平均値より高く、今後も経費の削減に努めていく。
・施設利用率、水洗化率は、全国・類団平均値より高い状況にある。</t>
    <phoneticPr fontId="4"/>
  </si>
  <si>
    <t>・平成29年度から3年間の大規模改修工事により、施設・設備の更新を実施した。今後は、管渠の改修を計画的に実施していく。
・管渠修繕工事を令和2年度から実施しており、管渠改善率向上に努めている。</t>
    <phoneticPr fontId="4"/>
  </si>
  <si>
    <t>・平成29年度から3年間の大規模改修工事に伴う地方債発行により、令和4年度から地方債償還金は倍増し、厳しい状況となっている。そのため、使用料の値上げを行ったが、人口減少により使用料収入は減少していくことが予想される。さらに、物価高騰等に伴う費用の増加傾向にあるが、今後も更なる経費削減などにより健全経営に努めていく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</si>
</sst>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R&quot;yy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 formatCode="#,##0.00;&quot;△&quot;#,##0.00">
                  <c:v>0</c:v>
                </c:pt>
                <c:pt idx="1">
                  <c:v>1.43</c:v>
                </c:pt>
                <c:pt idx="2">
                  <c:v>1.71</c:v>
                </c:pt>
                <c:pt idx="3">
                  <c:v>0.56999999999999995</c:v>
                </c:pt>
                <c:pt idx="4">
                  <c:v>1.43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8D-40CD-87FE-9F8652CE3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0.02</c:v>
                </c:pt>
                <c:pt idx="1">
                  <c:v>0.02</c:v>
                </c:pt>
                <c:pt idx="2">
                  <c:v>0.01</c:v>
                </c:pt>
                <c:pt idx="3">
                  <c:v>0.01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8D-40CD-87FE-9F8652CE3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63.18</c:v>
                </c:pt>
                <c:pt idx="1">
                  <c:v>61.44</c:v>
                </c:pt>
                <c:pt idx="2">
                  <c:v>59.69</c:v>
                </c:pt>
                <c:pt idx="3">
                  <c:v>57.73</c:v>
                </c:pt>
                <c:pt idx="4">
                  <c:v>55.34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EB-47FE-A491-EEA6857F0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54.06</c:v>
                </c:pt>
                <c:pt idx="1">
                  <c:v>55.26</c:v>
                </c:pt>
                <c:pt idx="2">
                  <c:v>54.54</c:v>
                </c:pt>
                <c:pt idx="3">
                  <c:v>52.9</c:v>
                </c:pt>
                <c:pt idx="4">
                  <c:v>52.63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EB-47FE-A491-EEA6857F0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99.62</c:v>
                </c:pt>
                <c:pt idx="1">
                  <c:v>99.61</c:v>
                </c:pt>
                <c:pt idx="2">
                  <c:v>99.73</c:v>
                </c:pt>
                <c:pt idx="3">
                  <c:v>99.86</c:v>
                </c:pt>
                <c:pt idx="4">
                  <c:v>99.85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88-4E7F-94FE-0811C2F94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90.11</c:v>
                </c:pt>
                <c:pt idx="1">
                  <c:v>90.52</c:v>
                </c:pt>
                <c:pt idx="2">
                  <c:v>90.3</c:v>
                </c:pt>
                <c:pt idx="3">
                  <c:v>90.3</c:v>
                </c:pt>
                <c:pt idx="4">
                  <c:v>90.32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88-4E7F-94FE-0811C2F94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109.79</c:v>
                </c:pt>
                <c:pt idx="1">
                  <c:v>152.44999999999999</c:v>
                </c:pt>
                <c:pt idx="2">
                  <c:v>127.17</c:v>
                </c:pt>
                <c:pt idx="3">
                  <c:v>87.68</c:v>
                </c:pt>
                <c:pt idx="4">
                  <c:v>102.47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F7-40AA-87DF-65FF9B20D3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F7-40AA-87DF-65FF9B20D3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4-4383-A37D-5B782A875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C4-4383-A37D-5B782A875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3D-4B43-A756-F7A2AD2F3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3D-4B43-A756-F7A2AD2F3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44-4C8A-A7E6-2EB344746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44-4C8A-A7E6-2EB344746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94-4F5E-BA18-717B6A1CB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94-4F5E-BA18-717B6A1CB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310.94</c:v>
                </c:pt>
                <c:pt idx="1">
                  <c:v>269.39</c:v>
                </c:pt>
                <c:pt idx="2">
                  <c:v>263.05</c:v>
                </c:pt>
                <c:pt idx="3">
                  <c:v>247.51</c:v>
                </c:pt>
                <c:pt idx="4">
                  <c:v>270.08999999999997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26-40FE-9EF2-B557C30C8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654.71</c:v>
                </c:pt>
                <c:pt idx="1">
                  <c:v>783.8</c:v>
                </c:pt>
                <c:pt idx="2">
                  <c:v>778.81</c:v>
                </c:pt>
                <c:pt idx="3">
                  <c:v>718.49</c:v>
                </c:pt>
                <c:pt idx="4">
                  <c:v>743.31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26-40FE-9EF2-B557C30C8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102.89</c:v>
                </c:pt>
                <c:pt idx="1">
                  <c:v>137.56</c:v>
                </c:pt>
                <c:pt idx="2">
                  <c:v>125.29</c:v>
                </c:pt>
                <c:pt idx="3">
                  <c:v>86.83</c:v>
                </c:pt>
                <c:pt idx="4">
                  <c:v>94.9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B7-407F-A884-D91105138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65.37</c:v>
                </c:pt>
                <c:pt idx="1">
                  <c:v>68.11</c:v>
                </c:pt>
                <c:pt idx="2">
                  <c:v>67.23</c:v>
                </c:pt>
                <c:pt idx="3">
                  <c:v>61.82</c:v>
                </c:pt>
                <c:pt idx="4">
                  <c:v>61.15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B7-407F-A884-D91105138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185.85</c:v>
                </c:pt>
                <c:pt idx="1">
                  <c:v>156.61000000000001</c:v>
                </c:pt>
                <c:pt idx="2">
                  <c:v>175.41</c:v>
                </c:pt>
                <c:pt idx="3">
                  <c:v>260.3</c:v>
                </c:pt>
                <c:pt idx="4">
                  <c:v>212.62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95-43FC-A8D9-4061013D8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228.99</c:v>
                </c:pt>
                <c:pt idx="1">
                  <c:v>222.41</c:v>
                </c:pt>
                <c:pt idx="2">
                  <c:v>228.21</c:v>
                </c:pt>
                <c:pt idx="3">
                  <c:v>246.9</c:v>
                </c:pt>
                <c:pt idx="4">
                  <c:v>250.43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95-43FC-A8D9-4061013D8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419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3281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214361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21005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19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3281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2143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21005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419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56235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8051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3873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2735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97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50459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【785.10】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50459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【87.54】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97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【49.87】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72735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【271.15】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3873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【56.93】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4236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9622386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47868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366260" y="2956560"/>
          <a:ext cx="3558540" cy="250507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261985" y="2956560"/>
          <a:ext cx="3558540" cy="250507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499110" y="10715625"/>
          <a:ext cx="4575810" cy="240411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5680710" y="10715625"/>
          <a:ext cx="4575810" cy="240411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>
      <selection activeCell="CA66" sqref="CA66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28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</row>
    <row r="3" spans="1:78" ht="9.75" customHeight="1" x14ac:dyDescent="0.15">
      <c r="A3" s="2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</row>
    <row r="4" spans="1:78" ht="9.75" customHeight="1" x14ac:dyDescent="0.15">
      <c r="A4" s="2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29" t="str">
        <f>データ!H6</f>
        <v>山形県　朝日町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0" t="s">
        <v>1</v>
      </c>
      <c r="C7" s="30"/>
      <c r="D7" s="30"/>
      <c r="E7" s="30"/>
      <c r="F7" s="30"/>
      <c r="G7" s="30"/>
      <c r="H7" s="30"/>
      <c r="I7" s="30" t="s">
        <v>2</v>
      </c>
      <c r="J7" s="30"/>
      <c r="K7" s="30"/>
      <c r="L7" s="30"/>
      <c r="M7" s="30"/>
      <c r="N7" s="30"/>
      <c r="O7" s="30"/>
      <c r="P7" s="30" t="s">
        <v>3</v>
      </c>
      <c r="Q7" s="30"/>
      <c r="R7" s="30"/>
      <c r="S7" s="30"/>
      <c r="T7" s="30"/>
      <c r="U7" s="30"/>
      <c r="V7" s="30"/>
      <c r="W7" s="30" t="s">
        <v>4</v>
      </c>
      <c r="X7" s="30"/>
      <c r="Y7" s="30"/>
      <c r="Z7" s="30"/>
      <c r="AA7" s="30"/>
      <c r="AB7" s="30"/>
      <c r="AC7" s="30"/>
      <c r="AD7" s="30" t="s">
        <v>5</v>
      </c>
      <c r="AE7" s="30"/>
      <c r="AF7" s="30"/>
      <c r="AG7" s="30"/>
      <c r="AH7" s="30"/>
      <c r="AI7" s="30"/>
      <c r="AJ7" s="30"/>
      <c r="AK7" s="3"/>
      <c r="AL7" s="30" t="s">
        <v>6</v>
      </c>
      <c r="AM7" s="30"/>
      <c r="AN7" s="30"/>
      <c r="AO7" s="30"/>
      <c r="AP7" s="30"/>
      <c r="AQ7" s="30"/>
      <c r="AR7" s="30"/>
      <c r="AS7" s="30"/>
      <c r="AT7" s="30" t="s">
        <v>7</v>
      </c>
      <c r="AU7" s="30"/>
      <c r="AV7" s="30"/>
      <c r="AW7" s="30"/>
      <c r="AX7" s="30"/>
      <c r="AY7" s="30"/>
      <c r="AZ7" s="30"/>
      <c r="BA7" s="30"/>
      <c r="BB7" s="30" t="s">
        <v>8</v>
      </c>
      <c r="BC7" s="30"/>
      <c r="BD7" s="30"/>
      <c r="BE7" s="30"/>
      <c r="BF7" s="30"/>
      <c r="BG7" s="30"/>
      <c r="BH7" s="30"/>
      <c r="BI7" s="30"/>
      <c r="BJ7" s="3"/>
      <c r="BK7" s="3"/>
      <c r="BL7" s="31" t="s">
        <v>9</v>
      </c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3"/>
    </row>
    <row r="8" spans="1:78" ht="18.75" customHeight="1" x14ac:dyDescent="0.15">
      <c r="A8" s="2"/>
      <c r="B8" s="34" t="str">
        <f>データ!I6</f>
        <v>法非適用</v>
      </c>
      <c r="C8" s="34"/>
      <c r="D8" s="34"/>
      <c r="E8" s="34"/>
      <c r="F8" s="34"/>
      <c r="G8" s="34"/>
      <c r="H8" s="34"/>
      <c r="I8" s="34" t="str">
        <f>データ!J6</f>
        <v>下水道事業</v>
      </c>
      <c r="J8" s="34"/>
      <c r="K8" s="34"/>
      <c r="L8" s="34"/>
      <c r="M8" s="34"/>
      <c r="N8" s="34"/>
      <c r="O8" s="34"/>
      <c r="P8" s="34" t="str">
        <f>データ!K6</f>
        <v>農業集落排水</v>
      </c>
      <c r="Q8" s="34"/>
      <c r="R8" s="34"/>
      <c r="S8" s="34"/>
      <c r="T8" s="34"/>
      <c r="U8" s="34"/>
      <c r="V8" s="34"/>
      <c r="W8" s="34" t="str">
        <f>データ!L6</f>
        <v>F1</v>
      </c>
      <c r="X8" s="34"/>
      <c r="Y8" s="34"/>
      <c r="Z8" s="34"/>
      <c r="AA8" s="34"/>
      <c r="AB8" s="34"/>
      <c r="AC8" s="34"/>
      <c r="AD8" s="35" t="str">
        <f>データ!$M$6</f>
        <v>非設置</v>
      </c>
      <c r="AE8" s="35"/>
      <c r="AF8" s="35"/>
      <c r="AG8" s="35"/>
      <c r="AH8" s="35"/>
      <c r="AI8" s="35"/>
      <c r="AJ8" s="35"/>
      <c r="AK8" s="3"/>
      <c r="AL8" s="36">
        <f>データ!S6</f>
        <v>5999</v>
      </c>
      <c r="AM8" s="36"/>
      <c r="AN8" s="36"/>
      <c r="AO8" s="36"/>
      <c r="AP8" s="36"/>
      <c r="AQ8" s="36"/>
      <c r="AR8" s="36"/>
      <c r="AS8" s="36"/>
      <c r="AT8" s="37">
        <f>データ!T6</f>
        <v>196.81</v>
      </c>
      <c r="AU8" s="37"/>
      <c r="AV8" s="37"/>
      <c r="AW8" s="37"/>
      <c r="AX8" s="37"/>
      <c r="AY8" s="37"/>
      <c r="AZ8" s="37"/>
      <c r="BA8" s="37"/>
      <c r="BB8" s="37">
        <f>データ!U6</f>
        <v>30.48</v>
      </c>
      <c r="BC8" s="37"/>
      <c r="BD8" s="37"/>
      <c r="BE8" s="37"/>
      <c r="BF8" s="37"/>
      <c r="BG8" s="37"/>
      <c r="BH8" s="37"/>
      <c r="BI8" s="37"/>
      <c r="BJ8" s="3"/>
      <c r="BK8" s="3"/>
      <c r="BL8" s="38" t="s">
        <v>10</v>
      </c>
      <c r="BM8" s="39"/>
      <c r="BN8" s="40" t="s">
        <v>11</v>
      </c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1"/>
    </row>
    <row r="9" spans="1:78" ht="18.75" customHeight="1" x14ac:dyDescent="0.15">
      <c r="A9" s="2"/>
      <c r="B9" s="30" t="s">
        <v>12</v>
      </c>
      <c r="C9" s="30"/>
      <c r="D9" s="30"/>
      <c r="E9" s="30"/>
      <c r="F9" s="30"/>
      <c r="G9" s="30"/>
      <c r="H9" s="30"/>
      <c r="I9" s="30" t="s">
        <v>13</v>
      </c>
      <c r="J9" s="30"/>
      <c r="K9" s="30"/>
      <c r="L9" s="30"/>
      <c r="M9" s="30"/>
      <c r="N9" s="30"/>
      <c r="O9" s="30"/>
      <c r="P9" s="30" t="s">
        <v>14</v>
      </c>
      <c r="Q9" s="30"/>
      <c r="R9" s="30"/>
      <c r="S9" s="30"/>
      <c r="T9" s="30"/>
      <c r="U9" s="30"/>
      <c r="V9" s="30"/>
      <c r="W9" s="30" t="s">
        <v>15</v>
      </c>
      <c r="X9" s="30"/>
      <c r="Y9" s="30"/>
      <c r="Z9" s="30"/>
      <c r="AA9" s="30"/>
      <c r="AB9" s="30"/>
      <c r="AC9" s="30"/>
      <c r="AD9" s="30" t="s">
        <v>16</v>
      </c>
      <c r="AE9" s="30"/>
      <c r="AF9" s="30"/>
      <c r="AG9" s="30"/>
      <c r="AH9" s="30"/>
      <c r="AI9" s="30"/>
      <c r="AJ9" s="30"/>
      <c r="AK9" s="3"/>
      <c r="AL9" s="30" t="s">
        <v>17</v>
      </c>
      <c r="AM9" s="30"/>
      <c r="AN9" s="30"/>
      <c r="AO9" s="30"/>
      <c r="AP9" s="30"/>
      <c r="AQ9" s="30"/>
      <c r="AR9" s="30"/>
      <c r="AS9" s="30"/>
      <c r="AT9" s="30" t="s">
        <v>18</v>
      </c>
      <c r="AU9" s="30"/>
      <c r="AV9" s="30"/>
      <c r="AW9" s="30"/>
      <c r="AX9" s="30"/>
      <c r="AY9" s="30"/>
      <c r="AZ9" s="30"/>
      <c r="BA9" s="30"/>
      <c r="BB9" s="30" t="s">
        <v>19</v>
      </c>
      <c r="BC9" s="30"/>
      <c r="BD9" s="30"/>
      <c r="BE9" s="30"/>
      <c r="BF9" s="30"/>
      <c r="BG9" s="30"/>
      <c r="BH9" s="30"/>
      <c r="BI9" s="30"/>
      <c r="BJ9" s="3"/>
      <c r="BK9" s="3"/>
      <c r="BL9" s="42" t="s">
        <v>20</v>
      </c>
      <c r="BM9" s="43"/>
      <c r="BN9" s="50" t="s">
        <v>21</v>
      </c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1"/>
    </row>
    <row r="10" spans="1:78" ht="18.75" customHeight="1" x14ac:dyDescent="0.15">
      <c r="A10" s="2"/>
      <c r="B10" s="37" t="str">
        <f>データ!N6</f>
        <v>-</v>
      </c>
      <c r="C10" s="37"/>
      <c r="D10" s="37"/>
      <c r="E10" s="37"/>
      <c r="F10" s="37"/>
      <c r="G10" s="37"/>
      <c r="H10" s="37"/>
      <c r="I10" s="37" t="str">
        <f>データ!O6</f>
        <v>該当数値なし</v>
      </c>
      <c r="J10" s="37"/>
      <c r="K10" s="37"/>
      <c r="L10" s="37"/>
      <c r="M10" s="37"/>
      <c r="N10" s="37"/>
      <c r="O10" s="37"/>
      <c r="P10" s="37">
        <f>データ!P6</f>
        <v>11.57</v>
      </c>
      <c r="Q10" s="37"/>
      <c r="R10" s="37"/>
      <c r="S10" s="37"/>
      <c r="T10" s="37"/>
      <c r="U10" s="37"/>
      <c r="V10" s="37"/>
      <c r="W10" s="37">
        <f>データ!Q6</f>
        <v>56.31</v>
      </c>
      <c r="X10" s="37"/>
      <c r="Y10" s="37"/>
      <c r="Z10" s="37"/>
      <c r="AA10" s="37"/>
      <c r="AB10" s="37"/>
      <c r="AC10" s="37"/>
      <c r="AD10" s="36">
        <f>データ!R6</f>
        <v>4015</v>
      </c>
      <c r="AE10" s="36"/>
      <c r="AF10" s="36"/>
      <c r="AG10" s="36"/>
      <c r="AH10" s="36"/>
      <c r="AI10" s="36"/>
      <c r="AJ10" s="36"/>
      <c r="AK10" s="2"/>
      <c r="AL10" s="36">
        <f>データ!V6</f>
        <v>686</v>
      </c>
      <c r="AM10" s="36"/>
      <c r="AN10" s="36"/>
      <c r="AO10" s="36"/>
      <c r="AP10" s="36"/>
      <c r="AQ10" s="36"/>
      <c r="AR10" s="36"/>
      <c r="AS10" s="36"/>
      <c r="AT10" s="37">
        <f>データ!W6</f>
        <v>0.55000000000000004</v>
      </c>
      <c r="AU10" s="37"/>
      <c r="AV10" s="37"/>
      <c r="AW10" s="37"/>
      <c r="AX10" s="37"/>
      <c r="AY10" s="37"/>
      <c r="AZ10" s="37"/>
      <c r="BA10" s="37"/>
      <c r="BB10" s="37">
        <f>データ!X6</f>
        <v>1247.27</v>
      </c>
      <c r="BC10" s="37"/>
      <c r="BD10" s="37"/>
      <c r="BE10" s="37"/>
      <c r="BF10" s="37"/>
      <c r="BG10" s="37"/>
      <c r="BH10" s="37"/>
      <c r="BI10" s="37"/>
      <c r="BJ10" s="2"/>
      <c r="BK10" s="2"/>
      <c r="BL10" s="52" t="s">
        <v>22</v>
      </c>
      <c r="BM10" s="53"/>
      <c r="BN10" s="54" t="s">
        <v>23</v>
      </c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24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15">
      <c r="A14" s="2"/>
      <c r="B14" s="58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4" t="s">
        <v>26</v>
      </c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6"/>
    </row>
    <row r="15" spans="1:78" ht="13.5" customHeight="1" x14ac:dyDescent="0.15">
      <c r="A15" s="2"/>
      <c r="B15" s="61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3"/>
      <c r="BK15" s="2"/>
      <c r="BL15" s="47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9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64" t="s">
        <v>117</v>
      </c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6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64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6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64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6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64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6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64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6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64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6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64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6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64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6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64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6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64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6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64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6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64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6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64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6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64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6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64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6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64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6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64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6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64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6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64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6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64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6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64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6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64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6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64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6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64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6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64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6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64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6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64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6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64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6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67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9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44" t="s">
        <v>27</v>
      </c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6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7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9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64" t="s">
        <v>118</v>
      </c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6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64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6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64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6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64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6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64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6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64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6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64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6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64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6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64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6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64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6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64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6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64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6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64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6"/>
    </row>
    <row r="60" spans="1:78" ht="13.5" customHeight="1" x14ac:dyDescent="0.15">
      <c r="A60" s="2"/>
      <c r="B60" s="61" t="s">
        <v>28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3"/>
      <c r="BK60" s="2"/>
      <c r="BL60" s="64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6"/>
    </row>
    <row r="61" spans="1:78" ht="13.5" customHeight="1" x14ac:dyDescent="0.15">
      <c r="A61" s="2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3"/>
      <c r="BK61" s="2"/>
      <c r="BL61" s="64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6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64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6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67"/>
      <c r="BM63" s="68"/>
      <c r="BN63" s="68"/>
      <c r="BO63" s="68"/>
      <c r="BP63" s="68"/>
      <c r="BQ63" s="68"/>
      <c r="BR63" s="68"/>
      <c r="BS63" s="68"/>
      <c r="BT63" s="68"/>
      <c r="BU63" s="68"/>
      <c r="BV63" s="68"/>
      <c r="BW63" s="68"/>
      <c r="BX63" s="68"/>
      <c r="BY63" s="68"/>
      <c r="BZ63" s="69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44" t="s">
        <v>29</v>
      </c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6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7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9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64" t="s">
        <v>119</v>
      </c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6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64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6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64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6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64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6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64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6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64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6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64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5"/>
      <c r="BX72" s="65"/>
      <c r="BY72" s="65"/>
      <c r="BZ72" s="66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64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5"/>
      <c r="BX73" s="65"/>
      <c r="BY73" s="65"/>
      <c r="BZ73" s="66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64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6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64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5"/>
      <c r="BX75" s="65"/>
      <c r="BY75" s="65"/>
      <c r="BZ75" s="66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64"/>
      <c r="BM76" s="65"/>
      <c r="BN76" s="65"/>
      <c r="BO76" s="65"/>
      <c r="BP76" s="65"/>
      <c r="BQ76" s="65"/>
      <c r="BR76" s="65"/>
      <c r="BS76" s="65"/>
      <c r="BT76" s="65"/>
      <c r="BU76" s="65"/>
      <c r="BV76" s="65"/>
      <c r="BW76" s="65"/>
      <c r="BX76" s="65"/>
      <c r="BY76" s="65"/>
      <c r="BZ76" s="66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64"/>
      <c r="BM77" s="65"/>
      <c r="BN77" s="65"/>
      <c r="BO77" s="65"/>
      <c r="BP77" s="65"/>
      <c r="BQ77" s="65"/>
      <c r="BR77" s="65"/>
      <c r="BS77" s="65"/>
      <c r="BT77" s="65"/>
      <c r="BU77" s="65"/>
      <c r="BV77" s="65"/>
      <c r="BW77" s="65"/>
      <c r="BX77" s="65"/>
      <c r="BY77" s="65"/>
      <c r="BZ77" s="66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64"/>
      <c r="BM78" s="65"/>
      <c r="BN78" s="65"/>
      <c r="BO78" s="65"/>
      <c r="BP78" s="65"/>
      <c r="BQ78" s="65"/>
      <c r="BR78" s="65"/>
      <c r="BS78" s="65"/>
      <c r="BT78" s="65"/>
      <c r="BU78" s="65"/>
      <c r="BV78" s="65"/>
      <c r="BW78" s="65"/>
      <c r="BX78" s="65"/>
      <c r="BY78" s="65"/>
      <c r="BZ78" s="66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64"/>
      <c r="BM79" s="65"/>
      <c r="BN79" s="65"/>
      <c r="BO79" s="65"/>
      <c r="BP79" s="65"/>
      <c r="BQ79" s="65"/>
      <c r="BR79" s="65"/>
      <c r="BS79" s="65"/>
      <c r="BT79" s="65"/>
      <c r="BU79" s="65"/>
      <c r="BV79" s="65"/>
      <c r="BW79" s="65"/>
      <c r="BX79" s="65"/>
      <c r="BY79" s="65"/>
      <c r="BZ79" s="66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64"/>
      <c r="BM80" s="65"/>
      <c r="BN80" s="65"/>
      <c r="BO80" s="65"/>
      <c r="BP80" s="65"/>
      <c r="BQ80" s="65"/>
      <c r="BR80" s="65"/>
      <c r="BS80" s="65"/>
      <c r="BT80" s="65"/>
      <c r="BU80" s="65"/>
      <c r="BV80" s="65"/>
      <c r="BW80" s="65"/>
      <c r="BX80" s="65"/>
      <c r="BY80" s="65"/>
      <c r="BZ80" s="66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64"/>
      <c r="BM81" s="65"/>
      <c r="BN81" s="65"/>
      <c r="BO81" s="65"/>
      <c r="BP81" s="65"/>
      <c r="BQ81" s="65"/>
      <c r="BR81" s="65"/>
      <c r="BS81" s="65"/>
      <c r="BT81" s="65"/>
      <c r="BU81" s="65"/>
      <c r="BV81" s="65"/>
      <c r="BW81" s="65"/>
      <c r="BX81" s="65"/>
      <c r="BY81" s="65"/>
      <c r="BZ81" s="66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67"/>
      <c r="BM82" s="68"/>
      <c r="BN82" s="68"/>
      <c r="BO82" s="68"/>
      <c r="BP82" s="68"/>
      <c r="BQ82" s="68"/>
      <c r="BR82" s="68"/>
      <c r="BS82" s="68"/>
      <c r="BT82" s="68"/>
      <c r="BU82" s="68"/>
      <c r="BV82" s="68"/>
      <c r="BW82" s="68"/>
      <c r="BX82" s="68"/>
      <c r="BY82" s="68"/>
      <c r="BZ82" s="69"/>
    </row>
    <row r="83" spans="1:78" x14ac:dyDescent="0.15">
      <c r="C83" s="70" t="s">
        <v>30</v>
      </c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70"/>
      <c r="AO83" s="70"/>
      <c r="AP83" s="70"/>
      <c r="AQ83" s="70"/>
      <c r="AR83" s="70"/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  <c r="BG83" s="70"/>
      <c r="BH83" s="70"/>
      <c r="BI83" s="70"/>
      <c r="BJ83" s="70"/>
    </row>
    <row r="84" spans="1:78" x14ac:dyDescent="0.15">
      <c r="C84" s="2"/>
    </row>
    <row r="85" spans="1:78" hidden="1" x14ac:dyDescent="0.15">
      <c r="B85" s="12" t="s">
        <v>31</v>
      </c>
      <c r="C85" s="12"/>
      <c r="D85" s="12"/>
      <c r="E85" s="12" t="s">
        <v>32</v>
      </c>
      <c r="F85" s="12" t="s">
        <v>33</v>
      </c>
      <c r="G85" s="12" t="s">
        <v>34</v>
      </c>
      <c r="H85" s="12" t="s">
        <v>35</v>
      </c>
      <c r="I85" s="12" t="s">
        <v>36</v>
      </c>
      <c r="J85" s="12" t="s">
        <v>37</v>
      </c>
      <c r="K85" s="12" t="s">
        <v>38</v>
      </c>
      <c r="L85" s="12" t="s">
        <v>39</v>
      </c>
      <c r="M85" s="12" t="s">
        <v>40</v>
      </c>
      <c r="N85" s="12" t="s">
        <v>41</v>
      </c>
      <c r="O85" s="12" t="s">
        <v>42</v>
      </c>
    </row>
    <row r="86" spans="1:78" hidden="1" x14ac:dyDescent="0.15">
      <c r="B86" s="12"/>
      <c r="C86" s="12"/>
      <c r="D86" s="12"/>
      <c r="E86" s="12" t="str">
        <f>データ!AI6</f>
        <v/>
      </c>
      <c r="F86" s="12" t="s">
        <v>43</v>
      </c>
      <c r="G86" s="12" t="s">
        <v>44</v>
      </c>
      <c r="H86" s="12" t="str">
        <f>データ!BP6</f>
        <v>【785.10】</v>
      </c>
      <c r="I86" s="12" t="str">
        <f>データ!CA6</f>
        <v>【56.93】</v>
      </c>
      <c r="J86" s="12" t="str">
        <f>データ!CL6</f>
        <v>【271.15】</v>
      </c>
      <c r="K86" s="12" t="str">
        <f>データ!CW6</f>
        <v>【49.87】</v>
      </c>
      <c r="L86" s="12" t="str">
        <f>データ!DH6</f>
        <v>【87.54】</v>
      </c>
      <c r="M86" s="12" t="s">
        <v>44</v>
      </c>
      <c r="N86" s="12" t="s">
        <v>44</v>
      </c>
      <c r="O86" s="12" t="str">
        <f>データ!EO6</f>
        <v>【0.02】</v>
      </c>
    </row>
  </sheetData>
  <sheetProtection algorithmName="SHA-512" hashValue="MN0bZa8BuyCdx/vEVqeyGiwx7U4yKaYbDHGvh2bhY11Ch2czEpvTYRVPiQkq4SzQjBO3efWit7IEKk9lCww3Aw==" saltValue="zCsIssEjaHre3cWSos+qUw==" spinCount="100000" sheet="1" objects="1" scenarios="1" formatCells="0" formatColumns="0" formatRows="0"/>
  <mergeCells count="51">
    <mergeCell ref="BL47:BZ63"/>
    <mergeCell ref="B60:BJ61"/>
    <mergeCell ref="BL64:BZ65"/>
    <mergeCell ref="BL66:BZ82"/>
    <mergeCell ref="C83:BJ83"/>
    <mergeCell ref="B10:H10"/>
    <mergeCell ref="I10:O10"/>
    <mergeCell ref="P10:V10"/>
    <mergeCell ref="W10:AC10"/>
    <mergeCell ref="AD10:AJ10"/>
    <mergeCell ref="AL9:AS9"/>
    <mergeCell ref="AT9:BA9"/>
    <mergeCell ref="BB9:BI9"/>
    <mergeCell ref="BL9:BM9"/>
    <mergeCell ref="BL45:BZ46"/>
    <mergeCell ref="BN9:BY9"/>
    <mergeCell ref="AL10:AS10"/>
    <mergeCell ref="AT10:BA10"/>
    <mergeCell ref="BB10:BI10"/>
    <mergeCell ref="BL10:BM10"/>
    <mergeCell ref="BN10:BY10"/>
    <mergeCell ref="BL11:BZ13"/>
    <mergeCell ref="B14:BJ15"/>
    <mergeCell ref="BL14:BZ15"/>
    <mergeCell ref="BL16:BZ44"/>
    <mergeCell ref="B9:H9"/>
    <mergeCell ref="I9:O9"/>
    <mergeCell ref="P9:V9"/>
    <mergeCell ref="W9:AC9"/>
    <mergeCell ref="AD9:AJ9"/>
    <mergeCell ref="AL8:AS8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45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5" x14ac:dyDescent="0.15">
      <c r="A2" s="14" t="s">
        <v>46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5" x14ac:dyDescent="0.15">
      <c r="A3" s="14" t="s">
        <v>47</v>
      </c>
      <c r="B3" s="15" t="s">
        <v>48</v>
      </c>
      <c r="C3" s="15" t="s">
        <v>49</v>
      </c>
      <c r="D3" s="15" t="s">
        <v>50</v>
      </c>
      <c r="E3" s="15" t="s">
        <v>51</v>
      </c>
      <c r="F3" s="15" t="s">
        <v>52</v>
      </c>
      <c r="G3" s="15" t="s">
        <v>53</v>
      </c>
      <c r="H3" s="72" t="s">
        <v>54</v>
      </c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4"/>
      <c r="Y3" s="78" t="s">
        <v>55</v>
      </c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1"/>
      <c r="CX3" s="71"/>
      <c r="CY3" s="71"/>
      <c r="CZ3" s="71"/>
      <c r="DA3" s="71"/>
      <c r="DB3" s="71"/>
      <c r="DC3" s="71"/>
      <c r="DD3" s="71"/>
      <c r="DE3" s="71"/>
      <c r="DF3" s="71"/>
      <c r="DG3" s="71"/>
      <c r="DH3" s="71"/>
      <c r="DI3" s="71" t="s">
        <v>56</v>
      </c>
      <c r="DJ3" s="71"/>
      <c r="DK3" s="71"/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</row>
    <row r="4" spans="1:145" x14ac:dyDescent="0.15">
      <c r="A4" s="14" t="s">
        <v>57</v>
      </c>
      <c r="B4" s="16"/>
      <c r="C4" s="16"/>
      <c r="D4" s="16"/>
      <c r="E4" s="16"/>
      <c r="F4" s="16"/>
      <c r="G4" s="16"/>
      <c r="H4" s="75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7"/>
      <c r="Y4" s="71" t="s">
        <v>58</v>
      </c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 t="s">
        <v>59</v>
      </c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 t="s">
        <v>60</v>
      </c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 t="s">
        <v>61</v>
      </c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 t="s">
        <v>62</v>
      </c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 t="s">
        <v>63</v>
      </c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 t="s">
        <v>64</v>
      </c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 t="s">
        <v>65</v>
      </c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 t="s">
        <v>66</v>
      </c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 t="s">
        <v>67</v>
      </c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 t="s">
        <v>68</v>
      </c>
      <c r="EF4" s="71"/>
      <c r="EG4" s="71"/>
      <c r="EH4" s="71"/>
      <c r="EI4" s="71"/>
      <c r="EJ4" s="71"/>
      <c r="EK4" s="71"/>
      <c r="EL4" s="71"/>
      <c r="EM4" s="71"/>
      <c r="EN4" s="71"/>
      <c r="EO4" s="71"/>
    </row>
    <row r="5" spans="1:145" x14ac:dyDescent="0.15">
      <c r="A5" s="14" t="s">
        <v>69</v>
      </c>
      <c r="B5" s="17"/>
      <c r="C5" s="17"/>
      <c r="D5" s="17"/>
      <c r="E5" s="17"/>
      <c r="F5" s="17"/>
      <c r="G5" s="17"/>
      <c r="H5" s="18" t="s">
        <v>70</v>
      </c>
      <c r="I5" s="18" t="s">
        <v>71</v>
      </c>
      <c r="J5" s="18" t="s">
        <v>72</v>
      </c>
      <c r="K5" s="18" t="s">
        <v>73</v>
      </c>
      <c r="L5" s="18" t="s">
        <v>74</v>
      </c>
      <c r="M5" s="18" t="s">
        <v>5</v>
      </c>
      <c r="N5" s="18" t="s">
        <v>75</v>
      </c>
      <c r="O5" s="18" t="s">
        <v>76</v>
      </c>
      <c r="P5" s="18" t="s">
        <v>77</v>
      </c>
      <c r="Q5" s="18" t="s">
        <v>78</v>
      </c>
      <c r="R5" s="18" t="s">
        <v>79</v>
      </c>
      <c r="S5" s="18" t="s">
        <v>80</v>
      </c>
      <c r="T5" s="18" t="s">
        <v>81</v>
      </c>
      <c r="U5" s="18" t="s">
        <v>82</v>
      </c>
      <c r="V5" s="18" t="s">
        <v>83</v>
      </c>
      <c r="W5" s="18" t="s">
        <v>84</v>
      </c>
      <c r="X5" s="18" t="s">
        <v>85</v>
      </c>
      <c r="Y5" s="18" t="s">
        <v>86</v>
      </c>
      <c r="Z5" s="18" t="s">
        <v>87</v>
      </c>
      <c r="AA5" s="18" t="s">
        <v>88</v>
      </c>
      <c r="AB5" s="18" t="s">
        <v>89</v>
      </c>
      <c r="AC5" s="18" t="s">
        <v>90</v>
      </c>
      <c r="AD5" s="18" t="s">
        <v>91</v>
      </c>
      <c r="AE5" s="18" t="s">
        <v>92</v>
      </c>
      <c r="AF5" s="18" t="s">
        <v>93</v>
      </c>
      <c r="AG5" s="18" t="s">
        <v>94</v>
      </c>
      <c r="AH5" s="18" t="s">
        <v>95</v>
      </c>
      <c r="AI5" s="18" t="s">
        <v>31</v>
      </c>
      <c r="AJ5" s="18" t="s">
        <v>86</v>
      </c>
      <c r="AK5" s="18" t="s">
        <v>87</v>
      </c>
      <c r="AL5" s="18" t="s">
        <v>88</v>
      </c>
      <c r="AM5" s="18" t="s">
        <v>89</v>
      </c>
      <c r="AN5" s="18" t="s">
        <v>90</v>
      </c>
      <c r="AO5" s="18" t="s">
        <v>91</v>
      </c>
      <c r="AP5" s="18" t="s">
        <v>92</v>
      </c>
      <c r="AQ5" s="18" t="s">
        <v>93</v>
      </c>
      <c r="AR5" s="18" t="s">
        <v>94</v>
      </c>
      <c r="AS5" s="18" t="s">
        <v>95</v>
      </c>
      <c r="AT5" s="18" t="s">
        <v>96</v>
      </c>
      <c r="AU5" s="18" t="s">
        <v>86</v>
      </c>
      <c r="AV5" s="18" t="s">
        <v>87</v>
      </c>
      <c r="AW5" s="18" t="s">
        <v>88</v>
      </c>
      <c r="AX5" s="18" t="s">
        <v>89</v>
      </c>
      <c r="AY5" s="18" t="s">
        <v>90</v>
      </c>
      <c r="AZ5" s="18" t="s">
        <v>91</v>
      </c>
      <c r="BA5" s="18" t="s">
        <v>92</v>
      </c>
      <c r="BB5" s="18" t="s">
        <v>93</v>
      </c>
      <c r="BC5" s="18" t="s">
        <v>94</v>
      </c>
      <c r="BD5" s="18" t="s">
        <v>95</v>
      </c>
      <c r="BE5" s="18" t="s">
        <v>96</v>
      </c>
      <c r="BF5" s="18" t="s">
        <v>86</v>
      </c>
      <c r="BG5" s="18" t="s">
        <v>87</v>
      </c>
      <c r="BH5" s="18" t="s">
        <v>88</v>
      </c>
      <c r="BI5" s="18" t="s">
        <v>89</v>
      </c>
      <c r="BJ5" s="18" t="s">
        <v>90</v>
      </c>
      <c r="BK5" s="18" t="s">
        <v>91</v>
      </c>
      <c r="BL5" s="18" t="s">
        <v>92</v>
      </c>
      <c r="BM5" s="18" t="s">
        <v>93</v>
      </c>
      <c r="BN5" s="18" t="s">
        <v>94</v>
      </c>
      <c r="BO5" s="18" t="s">
        <v>95</v>
      </c>
      <c r="BP5" s="18" t="s">
        <v>96</v>
      </c>
      <c r="BQ5" s="18" t="s">
        <v>86</v>
      </c>
      <c r="BR5" s="18" t="s">
        <v>87</v>
      </c>
      <c r="BS5" s="18" t="s">
        <v>88</v>
      </c>
      <c r="BT5" s="18" t="s">
        <v>89</v>
      </c>
      <c r="BU5" s="18" t="s">
        <v>90</v>
      </c>
      <c r="BV5" s="18" t="s">
        <v>91</v>
      </c>
      <c r="BW5" s="18" t="s">
        <v>92</v>
      </c>
      <c r="BX5" s="18" t="s">
        <v>93</v>
      </c>
      <c r="BY5" s="18" t="s">
        <v>94</v>
      </c>
      <c r="BZ5" s="18" t="s">
        <v>95</v>
      </c>
      <c r="CA5" s="18" t="s">
        <v>96</v>
      </c>
      <c r="CB5" s="18" t="s">
        <v>86</v>
      </c>
      <c r="CC5" s="18" t="s">
        <v>87</v>
      </c>
      <c r="CD5" s="18" t="s">
        <v>88</v>
      </c>
      <c r="CE5" s="18" t="s">
        <v>89</v>
      </c>
      <c r="CF5" s="18" t="s">
        <v>90</v>
      </c>
      <c r="CG5" s="18" t="s">
        <v>91</v>
      </c>
      <c r="CH5" s="18" t="s">
        <v>92</v>
      </c>
      <c r="CI5" s="18" t="s">
        <v>93</v>
      </c>
      <c r="CJ5" s="18" t="s">
        <v>94</v>
      </c>
      <c r="CK5" s="18" t="s">
        <v>95</v>
      </c>
      <c r="CL5" s="18" t="s">
        <v>96</v>
      </c>
      <c r="CM5" s="18" t="s">
        <v>86</v>
      </c>
      <c r="CN5" s="18" t="s">
        <v>87</v>
      </c>
      <c r="CO5" s="18" t="s">
        <v>88</v>
      </c>
      <c r="CP5" s="18" t="s">
        <v>89</v>
      </c>
      <c r="CQ5" s="18" t="s">
        <v>90</v>
      </c>
      <c r="CR5" s="18" t="s">
        <v>91</v>
      </c>
      <c r="CS5" s="18" t="s">
        <v>92</v>
      </c>
      <c r="CT5" s="18" t="s">
        <v>93</v>
      </c>
      <c r="CU5" s="18" t="s">
        <v>94</v>
      </c>
      <c r="CV5" s="18" t="s">
        <v>95</v>
      </c>
      <c r="CW5" s="18" t="s">
        <v>96</v>
      </c>
      <c r="CX5" s="18" t="s">
        <v>86</v>
      </c>
      <c r="CY5" s="18" t="s">
        <v>87</v>
      </c>
      <c r="CZ5" s="18" t="s">
        <v>88</v>
      </c>
      <c r="DA5" s="18" t="s">
        <v>89</v>
      </c>
      <c r="DB5" s="18" t="s">
        <v>90</v>
      </c>
      <c r="DC5" s="18" t="s">
        <v>91</v>
      </c>
      <c r="DD5" s="18" t="s">
        <v>92</v>
      </c>
      <c r="DE5" s="18" t="s">
        <v>93</v>
      </c>
      <c r="DF5" s="18" t="s">
        <v>94</v>
      </c>
      <c r="DG5" s="18" t="s">
        <v>95</v>
      </c>
      <c r="DH5" s="18" t="s">
        <v>96</v>
      </c>
      <c r="DI5" s="18" t="s">
        <v>86</v>
      </c>
      <c r="DJ5" s="18" t="s">
        <v>87</v>
      </c>
      <c r="DK5" s="18" t="s">
        <v>88</v>
      </c>
      <c r="DL5" s="18" t="s">
        <v>89</v>
      </c>
      <c r="DM5" s="18" t="s">
        <v>90</v>
      </c>
      <c r="DN5" s="18" t="s">
        <v>91</v>
      </c>
      <c r="DO5" s="18" t="s">
        <v>92</v>
      </c>
      <c r="DP5" s="18" t="s">
        <v>93</v>
      </c>
      <c r="DQ5" s="18" t="s">
        <v>94</v>
      </c>
      <c r="DR5" s="18" t="s">
        <v>95</v>
      </c>
      <c r="DS5" s="18" t="s">
        <v>96</v>
      </c>
      <c r="DT5" s="18" t="s">
        <v>86</v>
      </c>
      <c r="DU5" s="18" t="s">
        <v>87</v>
      </c>
      <c r="DV5" s="18" t="s">
        <v>88</v>
      </c>
      <c r="DW5" s="18" t="s">
        <v>89</v>
      </c>
      <c r="DX5" s="18" t="s">
        <v>90</v>
      </c>
      <c r="DY5" s="18" t="s">
        <v>91</v>
      </c>
      <c r="DZ5" s="18" t="s">
        <v>92</v>
      </c>
      <c r="EA5" s="18" t="s">
        <v>93</v>
      </c>
      <c r="EB5" s="18" t="s">
        <v>94</v>
      </c>
      <c r="EC5" s="18" t="s">
        <v>95</v>
      </c>
      <c r="ED5" s="18" t="s">
        <v>96</v>
      </c>
      <c r="EE5" s="18" t="s">
        <v>86</v>
      </c>
      <c r="EF5" s="18" t="s">
        <v>87</v>
      </c>
      <c r="EG5" s="18" t="s">
        <v>88</v>
      </c>
      <c r="EH5" s="18" t="s">
        <v>89</v>
      </c>
      <c r="EI5" s="18" t="s">
        <v>90</v>
      </c>
      <c r="EJ5" s="18" t="s">
        <v>91</v>
      </c>
      <c r="EK5" s="18" t="s">
        <v>92</v>
      </c>
      <c r="EL5" s="18" t="s">
        <v>93</v>
      </c>
      <c r="EM5" s="18" t="s">
        <v>94</v>
      </c>
      <c r="EN5" s="18" t="s">
        <v>95</v>
      </c>
      <c r="EO5" s="18" t="s">
        <v>96</v>
      </c>
    </row>
    <row r="6" spans="1:145" s="22" customFormat="1" x14ac:dyDescent="0.15">
      <c r="A6" s="14" t="s">
        <v>97</v>
      </c>
      <c r="B6" s="19">
        <f>B7</f>
        <v>2023</v>
      </c>
      <c r="C6" s="19">
        <f t="shared" ref="C6:X6" si="3">C7</f>
        <v>63231</v>
      </c>
      <c r="D6" s="19">
        <f t="shared" si="3"/>
        <v>47</v>
      </c>
      <c r="E6" s="19">
        <f t="shared" si="3"/>
        <v>17</v>
      </c>
      <c r="F6" s="19">
        <f t="shared" si="3"/>
        <v>5</v>
      </c>
      <c r="G6" s="19">
        <f t="shared" si="3"/>
        <v>0</v>
      </c>
      <c r="H6" s="19" t="str">
        <f t="shared" si="3"/>
        <v>山形県　朝日町</v>
      </c>
      <c r="I6" s="19" t="str">
        <f t="shared" si="3"/>
        <v>法非適用</v>
      </c>
      <c r="J6" s="19" t="str">
        <f t="shared" si="3"/>
        <v>下水道事業</v>
      </c>
      <c r="K6" s="19" t="str">
        <f t="shared" si="3"/>
        <v>農業集落排水</v>
      </c>
      <c r="L6" s="19" t="str">
        <f t="shared" si="3"/>
        <v>F1</v>
      </c>
      <c r="M6" s="19" t="str">
        <f t="shared" si="3"/>
        <v>非設置</v>
      </c>
      <c r="N6" s="20" t="str">
        <f t="shared" si="3"/>
        <v>-</v>
      </c>
      <c r="O6" s="20" t="str">
        <f t="shared" si="3"/>
        <v>該当数値なし</v>
      </c>
      <c r="P6" s="20">
        <f t="shared" si="3"/>
        <v>11.57</v>
      </c>
      <c r="Q6" s="20">
        <f t="shared" si="3"/>
        <v>56.31</v>
      </c>
      <c r="R6" s="20">
        <f t="shared" si="3"/>
        <v>4015</v>
      </c>
      <c r="S6" s="20">
        <f t="shared" si="3"/>
        <v>5999</v>
      </c>
      <c r="T6" s="20">
        <f t="shared" si="3"/>
        <v>196.81</v>
      </c>
      <c r="U6" s="20">
        <f t="shared" si="3"/>
        <v>30.48</v>
      </c>
      <c r="V6" s="20">
        <f t="shared" si="3"/>
        <v>686</v>
      </c>
      <c r="W6" s="20">
        <f t="shared" si="3"/>
        <v>0.55000000000000004</v>
      </c>
      <c r="X6" s="20">
        <f t="shared" si="3"/>
        <v>1247.27</v>
      </c>
      <c r="Y6" s="21">
        <f>IF(Y7="",NA(),Y7)</f>
        <v>109.79</v>
      </c>
      <c r="Z6" s="21">
        <f t="shared" ref="Z6:AH6" si="4">IF(Z7="",NA(),Z7)</f>
        <v>152.44999999999999</v>
      </c>
      <c r="AA6" s="21">
        <f t="shared" si="4"/>
        <v>127.17</v>
      </c>
      <c r="AB6" s="21">
        <f t="shared" si="4"/>
        <v>87.68</v>
      </c>
      <c r="AC6" s="21">
        <f t="shared" si="4"/>
        <v>102.47</v>
      </c>
      <c r="AD6" s="20" t="e">
        <f t="shared" si="4"/>
        <v>#N/A</v>
      </c>
      <c r="AE6" s="20" t="e">
        <f t="shared" si="4"/>
        <v>#N/A</v>
      </c>
      <c r="AF6" s="20" t="e">
        <f t="shared" si="4"/>
        <v>#N/A</v>
      </c>
      <c r="AG6" s="20" t="e">
        <f t="shared" si="4"/>
        <v>#N/A</v>
      </c>
      <c r="AH6" s="20" t="e">
        <f t="shared" si="4"/>
        <v>#N/A</v>
      </c>
      <c r="AI6" s="20" t="str">
        <f>IF(AI7="","",IF(AI7="-","【-】","【"&amp;SUBSTITUTE(TEXT(AI7,"#,##0.00"),"-","△")&amp;"】"))</f>
        <v/>
      </c>
      <c r="AJ6" s="20" t="e">
        <f>IF(AJ7="",NA(),AJ7)</f>
        <v>#N/A</v>
      </c>
      <c r="AK6" s="20" t="e">
        <f t="shared" ref="AK6:AS6" si="5">IF(AK7="",NA(),AK7)</f>
        <v>#N/A</v>
      </c>
      <c r="AL6" s="20" t="e">
        <f t="shared" si="5"/>
        <v>#N/A</v>
      </c>
      <c r="AM6" s="20" t="e">
        <f t="shared" si="5"/>
        <v>#N/A</v>
      </c>
      <c r="AN6" s="20" t="e">
        <f t="shared" si="5"/>
        <v>#N/A</v>
      </c>
      <c r="AO6" s="20" t="e">
        <f t="shared" si="5"/>
        <v>#N/A</v>
      </c>
      <c r="AP6" s="20" t="e">
        <f t="shared" si="5"/>
        <v>#N/A</v>
      </c>
      <c r="AQ6" s="20" t="e">
        <f t="shared" si="5"/>
        <v>#N/A</v>
      </c>
      <c r="AR6" s="20" t="e">
        <f t="shared" si="5"/>
        <v>#N/A</v>
      </c>
      <c r="AS6" s="20" t="e">
        <f t="shared" si="5"/>
        <v>#N/A</v>
      </c>
      <c r="AT6" s="20" t="str">
        <f>IF(AT7="","",IF(AT7="-","【-】","【"&amp;SUBSTITUTE(TEXT(AT7,"#,##0.00"),"-","△")&amp;"】"))</f>
        <v/>
      </c>
      <c r="AU6" s="20" t="e">
        <f>IF(AU7="",NA(),AU7)</f>
        <v>#N/A</v>
      </c>
      <c r="AV6" s="20" t="e">
        <f t="shared" ref="AV6:BD6" si="6">IF(AV7="",NA(),AV7)</f>
        <v>#N/A</v>
      </c>
      <c r="AW6" s="20" t="e">
        <f t="shared" si="6"/>
        <v>#N/A</v>
      </c>
      <c r="AX6" s="20" t="e">
        <f t="shared" si="6"/>
        <v>#N/A</v>
      </c>
      <c r="AY6" s="20" t="e">
        <f t="shared" si="6"/>
        <v>#N/A</v>
      </c>
      <c r="AZ6" s="20" t="e">
        <f t="shared" si="6"/>
        <v>#N/A</v>
      </c>
      <c r="BA6" s="20" t="e">
        <f t="shared" si="6"/>
        <v>#N/A</v>
      </c>
      <c r="BB6" s="20" t="e">
        <f t="shared" si="6"/>
        <v>#N/A</v>
      </c>
      <c r="BC6" s="20" t="e">
        <f t="shared" si="6"/>
        <v>#N/A</v>
      </c>
      <c r="BD6" s="20" t="e">
        <f t="shared" si="6"/>
        <v>#N/A</v>
      </c>
      <c r="BE6" s="20" t="str">
        <f>IF(BE7="","",IF(BE7="-","【-】","【"&amp;SUBSTITUTE(TEXT(BE7,"#,##0.00"),"-","△")&amp;"】"))</f>
        <v/>
      </c>
      <c r="BF6" s="21">
        <f>IF(BF7="",NA(),BF7)</f>
        <v>310.94</v>
      </c>
      <c r="BG6" s="21">
        <f t="shared" ref="BG6:BO6" si="7">IF(BG7="",NA(),BG7)</f>
        <v>269.39</v>
      </c>
      <c r="BH6" s="21">
        <f t="shared" si="7"/>
        <v>263.05</v>
      </c>
      <c r="BI6" s="21">
        <f t="shared" si="7"/>
        <v>247.51</v>
      </c>
      <c r="BJ6" s="21">
        <f t="shared" si="7"/>
        <v>270.08999999999997</v>
      </c>
      <c r="BK6" s="21">
        <f t="shared" si="7"/>
        <v>654.71</v>
      </c>
      <c r="BL6" s="21">
        <f t="shared" si="7"/>
        <v>783.8</v>
      </c>
      <c r="BM6" s="21">
        <f t="shared" si="7"/>
        <v>778.81</v>
      </c>
      <c r="BN6" s="21">
        <f t="shared" si="7"/>
        <v>718.49</v>
      </c>
      <c r="BO6" s="21">
        <f t="shared" si="7"/>
        <v>743.31</v>
      </c>
      <c r="BP6" s="20" t="str">
        <f>IF(BP7="","",IF(BP7="-","【-】","【"&amp;SUBSTITUTE(TEXT(BP7,"#,##0.00"),"-","△")&amp;"】"))</f>
        <v>【785.10】</v>
      </c>
      <c r="BQ6" s="21">
        <f>IF(BQ7="",NA(),BQ7)</f>
        <v>102.89</v>
      </c>
      <c r="BR6" s="21">
        <f t="shared" ref="BR6:BZ6" si="8">IF(BR7="",NA(),BR7)</f>
        <v>137.56</v>
      </c>
      <c r="BS6" s="21">
        <f t="shared" si="8"/>
        <v>125.29</v>
      </c>
      <c r="BT6" s="21">
        <f t="shared" si="8"/>
        <v>86.83</v>
      </c>
      <c r="BU6" s="21">
        <f t="shared" si="8"/>
        <v>94.9</v>
      </c>
      <c r="BV6" s="21">
        <f t="shared" si="8"/>
        <v>65.37</v>
      </c>
      <c r="BW6" s="21">
        <f t="shared" si="8"/>
        <v>68.11</v>
      </c>
      <c r="BX6" s="21">
        <f t="shared" si="8"/>
        <v>67.23</v>
      </c>
      <c r="BY6" s="21">
        <f t="shared" si="8"/>
        <v>61.82</v>
      </c>
      <c r="BZ6" s="21">
        <f t="shared" si="8"/>
        <v>61.15</v>
      </c>
      <c r="CA6" s="20" t="str">
        <f>IF(CA7="","",IF(CA7="-","【-】","【"&amp;SUBSTITUTE(TEXT(CA7,"#,##0.00"),"-","△")&amp;"】"))</f>
        <v>【56.93】</v>
      </c>
      <c r="CB6" s="21">
        <f>IF(CB7="",NA(),CB7)</f>
        <v>185.85</v>
      </c>
      <c r="CC6" s="21">
        <f t="shared" ref="CC6:CK6" si="9">IF(CC7="",NA(),CC7)</f>
        <v>156.61000000000001</v>
      </c>
      <c r="CD6" s="21">
        <f t="shared" si="9"/>
        <v>175.41</v>
      </c>
      <c r="CE6" s="21">
        <f t="shared" si="9"/>
        <v>260.3</v>
      </c>
      <c r="CF6" s="21">
        <f t="shared" si="9"/>
        <v>212.62</v>
      </c>
      <c r="CG6" s="21">
        <f t="shared" si="9"/>
        <v>228.99</v>
      </c>
      <c r="CH6" s="21">
        <f t="shared" si="9"/>
        <v>222.41</v>
      </c>
      <c r="CI6" s="21">
        <f t="shared" si="9"/>
        <v>228.21</v>
      </c>
      <c r="CJ6" s="21">
        <f t="shared" si="9"/>
        <v>246.9</v>
      </c>
      <c r="CK6" s="21">
        <f t="shared" si="9"/>
        <v>250.43</v>
      </c>
      <c r="CL6" s="20" t="str">
        <f>IF(CL7="","",IF(CL7="-","【-】","【"&amp;SUBSTITUTE(TEXT(CL7,"#,##0.00"),"-","△")&amp;"】"))</f>
        <v>【271.15】</v>
      </c>
      <c r="CM6" s="21">
        <f>IF(CM7="",NA(),CM7)</f>
        <v>63.18</v>
      </c>
      <c r="CN6" s="21">
        <f t="shared" ref="CN6:CV6" si="10">IF(CN7="",NA(),CN7)</f>
        <v>61.44</v>
      </c>
      <c r="CO6" s="21">
        <f t="shared" si="10"/>
        <v>59.69</v>
      </c>
      <c r="CP6" s="21">
        <f t="shared" si="10"/>
        <v>57.73</v>
      </c>
      <c r="CQ6" s="21">
        <f t="shared" si="10"/>
        <v>55.34</v>
      </c>
      <c r="CR6" s="21">
        <f t="shared" si="10"/>
        <v>54.06</v>
      </c>
      <c r="CS6" s="21">
        <f t="shared" si="10"/>
        <v>55.26</v>
      </c>
      <c r="CT6" s="21">
        <f t="shared" si="10"/>
        <v>54.54</v>
      </c>
      <c r="CU6" s="21">
        <f t="shared" si="10"/>
        <v>52.9</v>
      </c>
      <c r="CV6" s="21">
        <f t="shared" si="10"/>
        <v>52.63</v>
      </c>
      <c r="CW6" s="20" t="str">
        <f>IF(CW7="","",IF(CW7="-","【-】","【"&amp;SUBSTITUTE(TEXT(CW7,"#,##0.00"),"-","△")&amp;"】"))</f>
        <v>【49.87】</v>
      </c>
      <c r="CX6" s="21">
        <f>IF(CX7="",NA(),CX7)</f>
        <v>99.62</v>
      </c>
      <c r="CY6" s="21">
        <f t="shared" ref="CY6:DG6" si="11">IF(CY7="",NA(),CY7)</f>
        <v>99.61</v>
      </c>
      <c r="CZ6" s="21">
        <f t="shared" si="11"/>
        <v>99.73</v>
      </c>
      <c r="DA6" s="21">
        <f t="shared" si="11"/>
        <v>99.86</v>
      </c>
      <c r="DB6" s="21">
        <f t="shared" si="11"/>
        <v>99.85</v>
      </c>
      <c r="DC6" s="21">
        <f t="shared" si="11"/>
        <v>90.11</v>
      </c>
      <c r="DD6" s="21">
        <f t="shared" si="11"/>
        <v>90.52</v>
      </c>
      <c r="DE6" s="21">
        <f t="shared" si="11"/>
        <v>90.3</v>
      </c>
      <c r="DF6" s="21">
        <f t="shared" si="11"/>
        <v>90.3</v>
      </c>
      <c r="DG6" s="21">
        <f t="shared" si="11"/>
        <v>90.32</v>
      </c>
      <c r="DH6" s="20" t="str">
        <f>IF(DH7="","",IF(DH7="-","【-】","【"&amp;SUBSTITUTE(TEXT(DH7,"#,##0.00"),"-","△")&amp;"】"))</f>
        <v>【87.54】</v>
      </c>
      <c r="DI6" s="20" t="e">
        <f>IF(DI7="",NA(),DI7)</f>
        <v>#N/A</v>
      </c>
      <c r="DJ6" s="20" t="e">
        <f t="shared" ref="DJ6:DR6" si="12">IF(DJ7="",NA(),DJ7)</f>
        <v>#N/A</v>
      </c>
      <c r="DK6" s="20" t="e">
        <f t="shared" si="12"/>
        <v>#N/A</v>
      </c>
      <c r="DL6" s="20" t="e">
        <f t="shared" si="12"/>
        <v>#N/A</v>
      </c>
      <c r="DM6" s="20" t="e">
        <f t="shared" si="12"/>
        <v>#N/A</v>
      </c>
      <c r="DN6" s="20" t="e">
        <f t="shared" si="12"/>
        <v>#N/A</v>
      </c>
      <c r="DO6" s="20" t="e">
        <f t="shared" si="12"/>
        <v>#N/A</v>
      </c>
      <c r="DP6" s="20" t="e">
        <f t="shared" si="12"/>
        <v>#N/A</v>
      </c>
      <c r="DQ6" s="20" t="e">
        <f t="shared" si="12"/>
        <v>#N/A</v>
      </c>
      <c r="DR6" s="20" t="e">
        <f t="shared" si="12"/>
        <v>#N/A</v>
      </c>
      <c r="DS6" s="20" t="str">
        <f>IF(DS7="","",IF(DS7="-","【-】","【"&amp;SUBSTITUTE(TEXT(DS7,"#,##0.00"),"-","△")&amp;"】"))</f>
        <v/>
      </c>
      <c r="DT6" s="20" t="e">
        <f>IF(DT7="",NA(),DT7)</f>
        <v>#N/A</v>
      </c>
      <c r="DU6" s="20" t="e">
        <f t="shared" ref="DU6:EC6" si="13">IF(DU7="",NA(),DU7)</f>
        <v>#N/A</v>
      </c>
      <c r="DV6" s="20" t="e">
        <f t="shared" si="13"/>
        <v>#N/A</v>
      </c>
      <c r="DW6" s="20" t="e">
        <f t="shared" si="13"/>
        <v>#N/A</v>
      </c>
      <c r="DX6" s="20" t="e">
        <f t="shared" si="13"/>
        <v>#N/A</v>
      </c>
      <c r="DY6" s="20" t="e">
        <f t="shared" si="13"/>
        <v>#N/A</v>
      </c>
      <c r="DZ6" s="20" t="e">
        <f t="shared" si="13"/>
        <v>#N/A</v>
      </c>
      <c r="EA6" s="20" t="e">
        <f t="shared" si="13"/>
        <v>#N/A</v>
      </c>
      <c r="EB6" s="20" t="e">
        <f t="shared" si="13"/>
        <v>#N/A</v>
      </c>
      <c r="EC6" s="20" t="e">
        <f t="shared" si="13"/>
        <v>#N/A</v>
      </c>
      <c r="ED6" s="20" t="str">
        <f>IF(ED7="","",IF(ED7="-","【-】","【"&amp;SUBSTITUTE(TEXT(ED7,"#,##0.00"),"-","△")&amp;"】"))</f>
        <v/>
      </c>
      <c r="EE6" s="20">
        <f>IF(EE7="",NA(),EE7)</f>
        <v>0</v>
      </c>
      <c r="EF6" s="21">
        <f t="shared" ref="EF6:EN6" si="14">IF(EF7="",NA(),EF7)</f>
        <v>1.43</v>
      </c>
      <c r="EG6" s="21">
        <f t="shared" si="14"/>
        <v>1.71</v>
      </c>
      <c r="EH6" s="21">
        <f t="shared" si="14"/>
        <v>0.56999999999999995</v>
      </c>
      <c r="EI6" s="21">
        <f t="shared" si="14"/>
        <v>1.43</v>
      </c>
      <c r="EJ6" s="21">
        <f t="shared" si="14"/>
        <v>0.02</v>
      </c>
      <c r="EK6" s="21">
        <f t="shared" si="14"/>
        <v>0.02</v>
      </c>
      <c r="EL6" s="21">
        <f t="shared" si="14"/>
        <v>0.01</v>
      </c>
      <c r="EM6" s="21">
        <f t="shared" si="14"/>
        <v>0.01</v>
      </c>
      <c r="EN6" s="21">
        <f t="shared" si="14"/>
        <v>0.02</v>
      </c>
      <c r="EO6" s="20" t="str">
        <f>IF(EO7="","",IF(EO7="-","【-】","【"&amp;SUBSTITUTE(TEXT(EO7,"#,##0.00"),"-","△")&amp;"】"))</f>
        <v>【0.02】</v>
      </c>
    </row>
    <row r="7" spans="1:145" s="22" customFormat="1" x14ac:dyDescent="0.15">
      <c r="A7" s="14"/>
      <c r="B7" s="23">
        <v>2023</v>
      </c>
      <c r="C7" s="23">
        <v>63231</v>
      </c>
      <c r="D7" s="23">
        <v>47</v>
      </c>
      <c r="E7" s="23">
        <v>17</v>
      </c>
      <c r="F7" s="23">
        <v>5</v>
      </c>
      <c r="G7" s="23">
        <v>0</v>
      </c>
      <c r="H7" s="23" t="s">
        <v>98</v>
      </c>
      <c r="I7" s="23" t="s">
        <v>99</v>
      </c>
      <c r="J7" s="23" t="s">
        <v>100</v>
      </c>
      <c r="K7" s="23" t="s">
        <v>101</v>
      </c>
      <c r="L7" s="23" t="s">
        <v>102</v>
      </c>
      <c r="M7" s="23" t="s">
        <v>103</v>
      </c>
      <c r="N7" s="24" t="s">
        <v>104</v>
      </c>
      <c r="O7" s="24" t="s">
        <v>105</v>
      </c>
      <c r="P7" s="24">
        <v>11.57</v>
      </c>
      <c r="Q7" s="24">
        <v>56.31</v>
      </c>
      <c r="R7" s="24">
        <v>4015</v>
      </c>
      <c r="S7" s="24">
        <v>5999</v>
      </c>
      <c r="T7" s="24">
        <v>196.81</v>
      </c>
      <c r="U7" s="24">
        <v>30.48</v>
      </c>
      <c r="V7" s="24">
        <v>686</v>
      </c>
      <c r="W7" s="24">
        <v>0.55000000000000004</v>
      </c>
      <c r="X7" s="24">
        <v>1247.27</v>
      </c>
      <c r="Y7" s="24">
        <v>109.79</v>
      </c>
      <c r="Z7" s="24">
        <v>152.44999999999999</v>
      </c>
      <c r="AA7" s="24">
        <v>127.17</v>
      </c>
      <c r="AB7" s="24">
        <v>87.68</v>
      </c>
      <c r="AC7" s="24">
        <v>102.47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310.94</v>
      </c>
      <c r="BG7" s="24">
        <v>269.39</v>
      </c>
      <c r="BH7" s="24">
        <v>263.05</v>
      </c>
      <c r="BI7" s="24">
        <v>247.51</v>
      </c>
      <c r="BJ7" s="24">
        <v>270.08999999999997</v>
      </c>
      <c r="BK7" s="24">
        <v>654.71</v>
      </c>
      <c r="BL7" s="24">
        <v>783.8</v>
      </c>
      <c r="BM7" s="24">
        <v>778.81</v>
      </c>
      <c r="BN7" s="24">
        <v>718.49</v>
      </c>
      <c r="BO7" s="24">
        <v>743.31</v>
      </c>
      <c r="BP7" s="24">
        <v>785.1</v>
      </c>
      <c r="BQ7" s="24">
        <v>102.89</v>
      </c>
      <c r="BR7" s="24">
        <v>137.56</v>
      </c>
      <c r="BS7" s="24">
        <v>125.29</v>
      </c>
      <c r="BT7" s="24">
        <v>86.83</v>
      </c>
      <c r="BU7" s="24">
        <v>94.9</v>
      </c>
      <c r="BV7" s="24">
        <v>65.37</v>
      </c>
      <c r="BW7" s="24">
        <v>68.11</v>
      </c>
      <c r="BX7" s="24">
        <v>67.23</v>
      </c>
      <c r="BY7" s="24">
        <v>61.82</v>
      </c>
      <c r="BZ7" s="24">
        <v>61.15</v>
      </c>
      <c r="CA7" s="24">
        <v>56.93</v>
      </c>
      <c r="CB7" s="24">
        <v>185.85</v>
      </c>
      <c r="CC7" s="24">
        <v>156.61000000000001</v>
      </c>
      <c r="CD7" s="24">
        <v>175.41</v>
      </c>
      <c r="CE7" s="24">
        <v>260.3</v>
      </c>
      <c r="CF7" s="24">
        <v>212.62</v>
      </c>
      <c r="CG7" s="24">
        <v>228.99</v>
      </c>
      <c r="CH7" s="24">
        <v>222.41</v>
      </c>
      <c r="CI7" s="24">
        <v>228.21</v>
      </c>
      <c r="CJ7" s="24">
        <v>246.9</v>
      </c>
      <c r="CK7" s="24">
        <v>250.43</v>
      </c>
      <c r="CL7" s="24">
        <v>271.14999999999998</v>
      </c>
      <c r="CM7" s="24">
        <v>63.18</v>
      </c>
      <c r="CN7" s="24">
        <v>61.44</v>
      </c>
      <c r="CO7" s="24">
        <v>59.69</v>
      </c>
      <c r="CP7" s="24">
        <v>57.73</v>
      </c>
      <c r="CQ7" s="24">
        <v>55.34</v>
      </c>
      <c r="CR7" s="24">
        <v>54.06</v>
      </c>
      <c r="CS7" s="24">
        <v>55.26</v>
      </c>
      <c r="CT7" s="24">
        <v>54.54</v>
      </c>
      <c r="CU7" s="24">
        <v>52.9</v>
      </c>
      <c r="CV7" s="24">
        <v>52.63</v>
      </c>
      <c r="CW7" s="24">
        <v>49.87</v>
      </c>
      <c r="CX7" s="24">
        <v>99.62</v>
      </c>
      <c r="CY7" s="24">
        <v>99.61</v>
      </c>
      <c r="CZ7" s="24">
        <v>99.73</v>
      </c>
      <c r="DA7" s="24">
        <v>99.86</v>
      </c>
      <c r="DB7" s="24">
        <v>99.85</v>
      </c>
      <c r="DC7" s="24">
        <v>90.11</v>
      </c>
      <c r="DD7" s="24">
        <v>90.52</v>
      </c>
      <c r="DE7" s="24">
        <v>90.3</v>
      </c>
      <c r="DF7" s="24">
        <v>90.3</v>
      </c>
      <c r="DG7" s="24">
        <v>90.32</v>
      </c>
      <c r="DH7" s="24">
        <v>87.54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>
        <v>0</v>
      </c>
      <c r="EF7" s="24">
        <v>1.43</v>
      </c>
      <c r="EG7" s="24">
        <v>1.71</v>
      </c>
      <c r="EH7" s="24">
        <v>0.56999999999999995</v>
      </c>
      <c r="EI7" s="24">
        <v>1.43</v>
      </c>
      <c r="EJ7" s="24">
        <v>0.02</v>
      </c>
      <c r="EK7" s="24">
        <v>0.02</v>
      </c>
      <c r="EL7" s="24">
        <v>0.01</v>
      </c>
      <c r="EM7" s="24">
        <v>0.01</v>
      </c>
      <c r="EN7" s="24">
        <v>0.02</v>
      </c>
      <c r="EO7" s="24">
        <v>0.02</v>
      </c>
    </row>
    <row r="8" spans="1:145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45" x14ac:dyDescent="0.15">
      <c r="A9" s="26"/>
      <c r="B9" s="26" t="s">
        <v>106</v>
      </c>
      <c r="C9" s="26" t="s">
        <v>107</v>
      </c>
      <c r="D9" s="26" t="s">
        <v>108</v>
      </c>
      <c r="E9" s="26" t="s">
        <v>109</v>
      </c>
      <c r="F9" s="26" t="s">
        <v>110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5" x14ac:dyDescent="0.15">
      <c r="A10" s="26" t="s">
        <v>48</v>
      </c>
      <c r="B10" s="27">
        <f>DATEVALUE($B7-B11&amp;"/1/"&amp;B12)</f>
        <v>36892</v>
      </c>
      <c r="C10" s="27">
        <f t="shared" ref="C10:F10" si="15">DATEVALUE($B7-C11&amp;"/1/"&amp;C12)</f>
        <v>37257</v>
      </c>
      <c r="D10" s="27">
        <f t="shared" si="15"/>
        <v>37623</v>
      </c>
      <c r="E10" s="27">
        <f t="shared" si="15"/>
        <v>37989</v>
      </c>
      <c r="F10" s="27">
        <f t="shared" si="15"/>
        <v>38356</v>
      </c>
    </row>
    <row r="11" spans="1:145" x14ac:dyDescent="0.15">
      <c r="B11">
        <v>22</v>
      </c>
      <c r="C11">
        <v>21</v>
      </c>
      <c r="D11">
        <v>20</v>
      </c>
      <c r="E11">
        <v>19</v>
      </c>
      <c r="F11">
        <v>18</v>
      </c>
      <c r="G11" t="s">
        <v>111</v>
      </c>
    </row>
    <row r="12" spans="1:145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112</v>
      </c>
    </row>
    <row r="13" spans="1:145" x14ac:dyDescent="0.15">
      <c r="B13" t="s">
        <v>113</v>
      </c>
      <c r="C13" t="s">
        <v>114</v>
      </c>
      <c r="D13" t="s">
        <v>115</v>
      </c>
      <c r="E13" t="s">
        <v>114</v>
      </c>
      <c r="F13" t="s">
        <v>115</v>
      </c>
      <c r="G13" t="s">
        <v>116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髙橋裕東</cp:lastModifiedBy>
  <cp:lastPrinted>2025-02-04T01:20:07Z</cp:lastPrinted>
  <dcterms:created xsi:type="dcterms:W3CDTF">2025-01-24T07:33:08Z</dcterms:created>
  <dcterms:modified xsi:type="dcterms:W3CDTF">2025-03-04T01:50:50Z</dcterms:modified>
  <cp:category/>
</cp:coreProperties>
</file>