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6gesui\"/>
    </mc:Choice>
  </mc:AlternateContent>
  <workbookProtection workbookAlgorithmName="SHA-512" workbookHashValue="63U4hN13rXF/sKO7vyv4La57+MPJOe/EoJss5/ZpRnoYtHWfuYOs7B3O1ZcjhNio4bTJjIy3t46VEi9CkeXV5w==" workbookSaltValue="xSAIp5AJOywhSLmHYC5ESQ=="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AL10" i="4"/>
  <c r="I8" i="4"/>
</calcChain>
</file>

<file path=xl/sharedStrings.xml><?xml version="1.0" encoding="utf-8"?>
<sst xmlns="http://schemas.openxmlformats.org/spreadsheetml/2006/main" count="247" uniqueCount="121">
  <si>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</si>
  <si>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</si>
  <si>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</si>
  <si>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</si>
  <si>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</si>
  <si>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</si>
  <si>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</si>
  <si>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</si>
  <si>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</si>
  <si>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</si>
  <si>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</si>
  <si>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</si>
  <si>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</si>
  <si>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</si>
  <si>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</si>
  <si>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</si>
  <si>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</si>
  <si>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</si>
  <si>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</si>
  <si>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</si>
  <si>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</si>
  <si>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</si>
  <si>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</si>
  <si>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</si>
  <si>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</si>
  <si>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</si>
  <si>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</si>
  <si>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</si>
  <si>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</si>
  <si>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</si>
  <si>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</si>
  <si>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</si>
  <si>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</si>
  <si>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</si>
  <si>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</si>
  <si>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</si>
  <si>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</si>
  <si>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</si>
  <si>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</si>
  <si>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</si>
  <si>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</si>
  <si>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</si>
  <si>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</si>
  <si>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</si>
  <si>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</si>
  <si>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</si>
  <si>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</si>
  <si>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</si>
  <si>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</si>
  <si>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</si>
  <si>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</si>
  <si>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</si>
  <si>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</si>
  <si>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</si>
  <si>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</si>
  <si>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</si>
  <si>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</si>
  <si>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</si>
  <si>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</si>
  <si>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</si>
  <si>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</si>
  <si>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</si>
  <si>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</si>
  <si>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</si>
  <si>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</si>
  <si>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</si>
  <si>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</si>
  <si>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</si>
  <si>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</si>
  <si>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</si>
  <si>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</si>
  <si>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</si>
  <si>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</si>
  <si>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</si>
  <si>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</si>
  <si>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</si>
  <si>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</si>
  <si>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</si>
  <si>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</si>
  <si>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</si>
  <si>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</si>
  <si>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</si>
  <si>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</si>
  <si>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</si>
  <si>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</si>
  <si>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</si>
  <si>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</si>
  <si>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</si>
  <si>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</si>
  <si>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</si>
  <si>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</si>
  <si>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</si>
  <si>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</si>
  <si>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</si>
  <si>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</si>
  <si>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</si>
  <si>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</si>
  <si>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</si>
  <si>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</si>
  <si>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鮭川村</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</si>
  <si>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</si>
  <si>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</si>
  <si>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</si>
  <si>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</si>
  <si>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</si>
  <si>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</si>
  <si>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</si>
  <si>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</si>
  <si>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</si>
  <si>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</si>
  <si>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</si>
  <si>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</si>
  <si>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</si>
  <si>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</si>
  <si>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</si>
  <si>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</si>
  <si>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</si>
  <si>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</si>
  <si>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経営については、専任の職員を置かず人件費を抑制するなどしながら、農業集落排水と一体的に経営を行うことで経費を抑えている。
　今年度は営業費用の一部を農業集落排水事業にて補っているため、収益的収支比率・経費回収率・汚水処理原価については大きく変化している。
　</t>
    <rPh sb="1" eb="3">
      <t>ケイエイ</t>
    </rPh>
    <rPh sb="9" eb="11">
      <t>センニン</t>
    </rPh>
    <rPh sb="12" eb="14">
      <t>ショクイン</t>
    </rPh>
    <rPh sb="15" eb="16">
      <t>オ</t>
    </rPh>
    <rPh sb="18" eb="21">
      <t>ジンケンヒ</t>
    </rPh>
    <rPh sb="22" eb="24">
      <t>ヨクセイ</t>
    </rPh>
    <rPh sb="33" eb="35">
      <t>ノウギョウ</t>
    </rPh>
    <rPh sb="35" eb="37">
      <t>シュウラク</t>
    </rPh>
    <rPh sb="37" eb="39">
      <t>ハイスイ</t>
    </rPh>
    <rPh sb="40" eb="43">
      <t>イッタイテキ</t>
    </rPh>
    <rPh sb="44" eb="46">
      <t>ケイエイ</t>
    </rPh>
    <rPh sb="47" eb="48">
      <t>オコナ</t>
    </rPh>
    <rPh sb="52" eb="54">
      <t>ケイヒ</t>
    </rPh>
    <rPh sb="55" eb="56">
      <t>オサ</t>
    </rPh>
    <rPh sb="101" eb="103">
      <t>ケイヒ</t>
    </rPh>
    <rPh sb="103" eb="105">
      <t>カイシュウ</t>
    </rPh>
    <rPh sb="105" eb="106">
      <t>リツ</t>
    </rPh>
    <rPh sb="107" eb="109">
      <t>オスイ</t>
    </rPh>
    <rPh sb="109" eb="111">
      <t>ショリ</t>
    </rPh>
    <rPh sb="111" eb="113">
      <t>ゲンカ</t>
    </rPh>
    <rPh sb="118" eb="119">
      <t>オオ</t>
    </rPh>
    <rPh sb="121" eb="123">
      <t>ヘンカ</t>
    </rPh>
    <phoneticPr fontId="4"/>
  </si>
  <si>
    <t>　平成7年度の供用開始から20年以上が経過しているが、定期的に点検を行うことによって大きな故障を防止している。
　今後更新時期がくればダウンサイジングやより最適な処理方法の検討が必要である。</t>
    <rPh sb="1" eb="3">
      <t>ヘイセイ</t>
    </rPh>
    <rPh sb="4" eb="6">
      <t>ネンド</t>
    </rPh>
    <rPh sb="7" eb="9">
      <t>キョウヨウ</t>
    </rPh>
    <rPh sb="9" eb="11">
      <t>カイシ</t>
    </rPh>
    <rPh sb="15" eb="18">
      <t>ネンイジョウ</t>
    </rPh>
    <rPh sb="19" eb="21">
      <t>ケイカ</t>
    </rPh>
    <rPh sb="27" eb="30">
      <t>テイキテキ</t>
    </rPh>
    <rPh sb="31" eb="33">
      <t>テンケン</t>
    </rPh>
    <rPh sb="34" eb="35">
      <t>オコナ</t>
    </rPh>
    <rPh sb="42" eb="43">
      <t>オオ</t>
    </rPh>
    <rPh sb="45" eb="47">
      <t>コショウ</t>
    </rPh>
    <rPh sb="48" eb="50">
      <t>ボウシ</t>
    </rPh>
    <rPh sb="57" eb="59">
      <t>コンゴ</t>
    </rPh>
    <rPh sb="59" eb="61">
      <t>コウシン</t>
    </rPh>
    <rPh sb="61" eb="63">
      <t>ジキ</t>
    </rPh>
    <rPh sb="78" eb="80">
      <t>サイテキ</t>
    </rPh>
    <rPh sb="81" eb="83">
      <t>ショリ</t>
    </rPh>
    <rPh sb="83" eb="85">
      <t>ホウホウ</t>
    </rPh>
    <rPh sb="86" eb="88">
      <t>ケントウ</t>
    </rPh>
    <rPh sb="89" eb="91">
      <t>ヒツヨウ</t>
    </rPh>
    <phoneticPr fontId="4"/>
  </si>
  <si>
    <t>　農業集落排水と同様に収支計画からシュミレーションしたうえで適切な料金改定を行い、経費回収率を上げることで経営の安定化に繋げていく。
　また、定期的な点検により、適正な維持管理に努めながら、将来ダウンサイジングやより最適な処理方法を検討していく。</t>
    <rPh sb="1" eb="3">
      <t>ノウギョウ</t>
    </rPh>
    <rPh sb="3" eb="5">
      <t>シュウラク</t>
    </rPh>
    <rPh sb="5" eb="7">
      <t>ハイスイ</t>
    </rPh>
    <rPh sb="8" eb="10">
      <t>ドウヨウ</t>
    </rPh>
    <rPh sb="11" eb="13">
      <t>シュウシ</t>
    </rPh>
    <rPh sb="13" eb="15">
      <t>ケイカク</t>
    </rPh>
    <rPh sb="30" eb="32">
      <t>テキセツ</t>
    </rPh>
    <rPh sb="33" eb="35">
      <t>リョウキン</t>
    </rPh>
    <rPh sb="35" eb="37">
      <t>カイテイ</t>
    </rPh>
    <rPh sb="38" eb="39">
      <t>オコナ</t>
    </rPh>
    <rPh sb="41" eb="43">
      <t>ケイヒ</t>
    </rPh>
    <rPh sb="43" eb="45">
      <t>カイシュウ</t>
    </rPh>
    <rPh sb="45" eb="46">
      <t>リツ</t>
    </rPh>
    <rPh sb="47" eb="48">
      <t>ア</t>
    </rPh>
    <rPh sb="53" eb="55">
      <t>ケイエイ</t>
    </rPh>
    <rPh sb="56" eb="59">
      <t>アンテイカ</t>
    </rPh>
    <rPh sb="60" eb="61">
      <t>ツナ</t>
    </rPh>
    <rPh sb="71" eb="74">
      <t>テイキテキ</t>
    </rPh>
    <rPh sb="75" eb="77">
      <t>テンケン</t>
    </rPh>
    <rPh sb="81" eb="83">
      <t>テキセイ</t>
    </rPh>
    <rPh sb="84" eb="86">
      <t>イジ</t>
    </rPh>
    <rPh sb="86" eb="88">
      <t>カンリ</t>
    </rPh>
    <rPh sb="89" eb="90">
      <t>ツト</t>
    </rPh>
    <rPh sb="95" eb="97">
      <t>ショウライ</t>
    </rPh>
    <rPh sb="116" eb="118">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</si>
</sst>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183-42CD-9A5D-AD9B1BD307E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183-42CD-9A5D-AD9B1BD307E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5A2C-4130-A7D6-1B58F36C82C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47.35</c:v>
                </c:pt>
                <c:pt idx="1">
                  <c:v>46.36</c:v>
                </c:pt>
                <c:pt idx="2">
                  <c:v>46.45</c:v>
                </c:pt>
                <c:pt idx="3">
                  <c:v>45.36</c:v>
                </c:pt>
                <c:pt idx="4">
                  <c:v>45.93</c:v>
                </c:pt>
              </c:numCache>
            </c:numRef>
          </c:val>
          <c:smooth val="0"/>
          <c:extLst>
            <c:ext xmlns:c16="http://schemas.microsoft.com/office/drawing/2014/chart" uri="{C3380CC4-5D6E-409C-BE32-E72D297353CC}">
              <c16:uniqueId val="{00000001-5A2C-4130-A7D6-1B58F36C82C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0AF-4287-9E05-D4F627FDEB8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81.209999999999994</c:v>
                </c:pt>
                <c:pt idx="1">
                  <c:v>83.08</c:v>
                </c:pt>
                <c:pt idx="2">
                  <c:v>82.61</c:v>
                </c:pt>
                <c:pt idx="3">
                  <c:v>82.21</c:v>
                </c:pt>
                <c:pt idx="4">
                  <c:v>82.98</c:v>
                </c:pt>
              </c:numCache>
            </c:numRef>
          </c:val>
          <c:smooth val="0"/>
          <c:extLst>
            <c:ext xmlns:c16="http://schemas.microsoft.com/office/drawing/2014/chart" uri="{C3380CC4-5D6E-409C-BE32-E72D297353CC}">
              <c16:uniqueId val="{00000001-90AF-4287-9E05-D4F627FDEB8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c:v>
                </c:pt>
                <c:pt idx="1">
                  <c:v>100</c:v>
                </c:pt>
                <c:pt idx="2">
                  <c:v>100</c:v>
                </c:pt>
                <c:pt idx="3">
                  <c:v>100</c:v>
                </c:pt>
                <c:pt idx="4">
                  <c:v>236.86</c:v>
                </c:pt>
              </c:numCache>
            </c:numRef>
          </c:val>
          <c:extLst>
            <c:ext xmlns:c16="http://schemas.microsoft.com/office/drawing/2014/chart" uri="{C3380CC4-5D6E-409C-BE32-E72D297353CC}">
              <c16:uniqueId val="{00000000-99B0-4342-A7F5-7C7416DEF67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9B0-4342-A7F5-7C7416DEF67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7A9-4C20-8881-383D7F32A20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A9-4C20-8881-383D7F32A20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E9F-46D7-A02A-A17FA2D5EB3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E9F-46D7-A02A-A17FA2D5EB3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7CD-43CF-9702-C3E54465E47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7CD-43CF-9702-C3E54465E47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708-4331-9ABD-53985895B6F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708-4331-9ABD-53985895B6F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B26-4FB3-9FA5-E7B455A6408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862.99</c:v>
                </c:pt>
                <c:pt idx="1">
                  <c:v>782.91</c:v>
                </c:pt>
                <c:pt idx="2">
                  <c:v>783.21</c:v>
                </c:pt>
                <c:pt idx="3">
                  <c:v>902.04</c:v>
                </c:pt>
                <c:pt idx="4">
                  <c:v>992.16</c:v>
                </c:pt>
              </c:numCache>
            </c:numRef>
          </c:val>
          <c:smooth val="0"/>
          <c:extLst>
            <c:ext xmlns:c16="http://schemas.microsoft.com/office/drawing/2014/chart" uri="{C3380CC4-5D6E-409C-BE32-E72D297353CC}">
              <c16:uniqueId val="{00000001-8B26-4FB3-9FA5-E7B455A6408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43.29</c:v>
                </c:pt>
                <c:pt idx="1">
                  <c:v>56.05</c:v>
                </c:pt>
                <c:pt idx="2">
                  <c:v>56.05</c:v>
                </c:pt>
                <c:pt idx="3">
                  <c:v>56.53</c:v>
                </c:pt>
                <c:pt idx="4">
                  <c:v>1171.43</c:v>
                </c:pt>
              </c:numCache>
            </c:numRef>
          </c:val>
          <c:extLst>
            <c:ext xmlns:c16="http://schemas.microsoft.com/office/drawing/2014/chart" uri="{C3380CC4-5D6E-409C-BE32-E72D297353CC}">
              <c16:uniqueId val="{00000000-D47F-4B66-A971-B5CFF9FC243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50.06</c:v>
                </c:pt>
                <c:pt idx="1">
                  <c:v>49.38</c:v>
                </c:pt>
                <c:pt idx="2">
                  <c:v>48.53</c:v>
                </c:pt>
                <c:pt idx="3">
                  <c:v>46.11</c:v>
                </c:pt>
                <c:pt idx="4">
                  <c:v>45.55</c:v>
                </c:pt>
              </c:numCache>
            </c:numRef>
          </c:val>
          <c:smooth val="0"/>
          <c:extLst>
            <c:ext xmlns:c16="http://schemas.microsoft.com/office/drawing/2014/chart" uri="{C3380CC4-5D6E-409C-BE32-E72D297353CC}">
              <c16:uniqueId val="{00000001-D47F-4B66-A971-B5CFF9FC243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633.48</c:v>
                </c:pt>
                <c:pt idx="1">
                  <c:v>628.04999999999995</c:v>
                </c:pt>
                <c:pt idx="2">
                  <c:v>628.04999999999995</c:v>
                </c:pt>
                <c:pt idx="3">
                  <c:v>672.4</c:v>
                </c:pt>
                <c:pt idx="4">
                  <c:v>31.67</c:v>
                </c:pt>
              </c:numCache>
            </c:numRef>
          </c:val>
          <c:extLst>
            <c:ext xmlns:c16="http://schemas.microsoft.com/office/drawing/2014/chart" uri="{C3380CC4-5D6E-409C-BE32-E72D297353CC}">
              <c16:uniqueId val="{00000000-BECB-4E9C-B9CF-8A223923B01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309.22000000000003</c:v>
                </c:pt>
                <c:pt idx="1">
                  <c:v>316.97000000000003</c:v>
                </c:pt>
                <c:pt idx="2">
                  <c:v>326.17</c:v>
                </c:pt>
                <c:pt idx="3">
                  <c:v>336.93</c:v>
                </c:pt>
                <c:pt idx="4">
                  <c:v>331.17</c:v>
                </c:pt>
              </c:numCache>
            </c:numRef>
          </c:val>
          <c:smooth val="0"/>
          <c:extLst>
            <c:ext xmlns:c16="http://schemas.microsoft.com/office/drawing/2014/chart" uri="{C3380CC4-5D6E-409C-BE32-E72D297353CC}">
              <c16:uniqueId val="{00000001-BECB-4E9C-B9CF-8A223923B01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【967.97】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鮭川村</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個別排水処理</v>
      </c>
      <c r="Q8" s="34"/>
      <c r="R8" s="34"/>
      <c r="S8" s="34"/>
      <c r="T8" s="34"/>
      <c r="U8" s="34"/>
      <c r="V8" s="34"/>
      <c r="W8" s="34" t="str">
        <f>データ!L6</f>
        <v>L2</v>
      </c>
      <c r="X8" s="34"/>
      <c r="Y8" s="34"/>
      <c r="Z8" s="34"/>
      <c r="AA8" s="34"/>
      <c r="AB8" s="34"/>
      <c r="AC8" s="34"/>
      <c r="AD8" s="35" t="str">
        <f>データ!$M$6</f>
        <v>非設置</v>
      </c>
      <c r="AE8" s="35"/>
      <c r="AF8" s="35"/>
      <c r="AG8" s="35"/>
      <c r="AH8" s="35"/>
      <c r="AI8" s="35"/>
      <c r="AJ8" s="35"/>
      <c r="AK8" s="3"/>
      <c r="AL8" s="36">
        <f>データ!S6</f>
        <v>3767</v>
      </c>
      <c r="AM8" s="36"/>
      <c r="AN8" s="36"/>
      <c r="AO8" s="36"/>
      <c r="AP8" s="36"/>
      <c r="AQ8" s="36"/>
      <c r="AR8" s="36"/>
      <c r="AS8" s="36"/>
      <c r="AT8" s="37">
        <f>データ!T6</f>
        <v>122.14</v>
      </c>
      <c r="AU8" s="37"/>
      <c r="AV8" s="37"/>
      <c r="AW8" s="37"/>
      <c r="AX8" s="37"/>
      <c r="AY8" s="37"/>
      <c r="AZ8" s="37"/>
      <c r="BA8" s="37"/>
      <c r="BB8" s="37">
        <f>データ!U6</f>
        <v>30.84</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0.75</v>
      </c>
      <c r="Q10" s="37"/>
      <c r="R10" s="37"/>
      <c r="S10" s="37"/>
      <c r="T10" s="37"/>
      <c r="U10" s="37"/>
      <c r="V10" s="37"/>
      <c r="W10" s="37">
        <f>データ!Q6</f>
        <v>100</v>
      </c>
      <c r="X10" s="37"/>
      <c r="Y10" s="37"/>
      <c r="Z10" s="37"/>
      <c r="AA10" s="37"/>
      <c r="AB10" s="37"/>
      <c r="AC10" s="37"/>
      <c r="AD10" s="36">
        <f>データ!R6</f>
        <v>3720</v>
      </c>
      <c r="AE10" s="36"/>
      <c r="AF10" s="36"/>
      <c r="AG10" s="36"/>
      <c r="AH10" s="36"/>
      <c r="AI10" s="36"/>
      <c r="AJ10" s="36"/>
      <c r="AK10" s="2"/>
      <c r="AL10" s="36">
        <f>データ!V6</f>
        <v>28</v>
      </c>
      <c r="AM10" s="36"/>
      <c r="AN10" s="36"/>
      <c r="AO10" s="36"/>
      <c r="AP10" s="36"/>
      <c r="AQ10" s="36"/>
      <c r="AR10" s="36"/>
      <c r="AS10" s="36"/>
      <c r="AT10" s="37">
        <f>データ!W6</f>
        <v>0.01</v>
      </c>
      <c r="AU10" s="37"/>
      <c r="AV10" s="37"/>
      <c r="AW10" s="37"/>
      <c r="AX10" s="37"/>
      <c r="AY10" s="37"/>
      <c r="AZ10" s="37"/>
      <c r="BA10" s="37"/>
      <c r="BB10" s="37">
        <f>データ!X6</f>
        <v>2800</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118</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119</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120</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【967.97】</v>
      </c>
      <c r="I86" s="12" t="str">
        <f>データ!CA6</f>
        <v>【46.20】</v>
      </c>
      <c r="J86" s="12" t="str">
        <f>データ!CL6</f>
        <v>【332.82】</v>
      </c>
      <c r="K86" s="12" t="str">
        <f>データ!CW6</f>
        <v>【46.29】</v>
      </c>
      <c r="L86" s="12" t="str">
        <f>データ!DH6</f>
        <v>【82.56】</v>
      </c>
      <c r="M86" s="12" t="s">
        <v>44</v>
      </c>
      <c r="N86" s="12" t="s">
        <v>45</v>
      </c>
      <c r="O86" s="12" t="str">
        <f>データ!EO6</f>
        <v>【-】</v>
      </c>
    </row>
  </sheetData>
  <sheetProtection algorithmName="SHA-512" hashValue="6uxAhyp7AdhhEZdnxqUhM2SuCvjN00k8TgrNVGtpqA0Yx26UqLrd/f5L+ge3ceStZa6xC4z5Eh1vyiBsg0PKPw==" saltValue="HAd3dDX8UMGDH6uEk++/8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63665</v>
      </c>
      <c r="D6" s="19">
        <f t="shared" si="3"/>
        <v>47</v>
      </c>
      <c r="E6" s="19">
        <f t="shared" si="3"/>
        <v>18</v>
      </c>
      <c r="F6" s="19">
        <f t="shared" si="3"/>
        <v>1</v>
      </c>
      <c r="G6" s="19">
        <f t="shared" si="3"/>
        <v>0</v>
      </c>
      <c r="H6" s="19" t="str">
        <f t="shared" si="3"/>
        <v>山形県　鮭川村</v>
      </c>
      <c r="I6" s="19" t="str">
        <f t="shared" si="3"/>
        <v>法非適用</v>
      </c>
      <c r="J6" s="19" t="str">
        <f t="shared" si="3"/>
        <v>下水道事業</v>
      </c>
      <c r="K6" s="19" t="str">
        <f t="shared" si="3"/>
        <v>個別排水処理</v>
      </c>
      <c r="L6" s="19" t="str">
        <f t="shared" si="3"/>
        <v>L2</v>
      </c>
      <c r="M6" s="19" t="str">
        <f t="shared" si="3"/>
        <v>非設置</v>
      </c>
      <c r="N6" s="20" t="str">
        <f t="shared" si="3"/>
        <v>-</v>
      </c>
      <c r="O6" s="20" t="str">
        <f t="shared" si="3"/>
        <v>該当数値なし</v>
      </c>
      <c r="P6" s="20">
        <f t="shared" si="3"/>
        <v>0.75</v>
      </c>
      <c r="Q6" s="20">
        <f t="shared" si="3"/>
        <v>100</v>
      </c>
      <c r="R6" s="20">
        <f t="shared" si="3"/>
        <v>3720</v>
      </c>
      <c r="S6" s="20">
        <f t="shared" si="3"/>
        <v>3767</v>
      </c>
      <c r="T6" s="20">
        <f t="shared" si="3"/>
        <v>122.14</v>
      </c>
      <c r="U6" s="20">
        <f t="shared" si="3"/>
        <v>30.84</v>
      </c>
      <c r="V6" s="20">
        <f t="shared" si="3"/>
        <v>28</v>
      </c>
      <c r="W6" s="20">
        <f t="shared" si="3"/>
        <v>0.01</v>
      </c>
      <c r="X6" s="20">
        <f t="shared" si="3"/>
        <v>2800</v>
      </c>
      <c r="Y6" s="21">
        <f>IF(Y7="",NA(),Y7)</f>
        <v>100</v>
      </c>
      <c r="Z6" s="21">
        <f t="shared" ref="Z6:AH6" si="4">IF(Z7="",NA(),Z7)</f>
        <v>100</v>
      </c>
      <c r="AA6" s="21">
        <f t="shared" si="4"/>
        <v>100</v>
      </c>
      <c r="AB6" s="21">
        <f t="shared" si="4"/>
        <v>100</v>
      </c>
      <c r="AC6" s="21">
        <f t="shared" si="4"/>
        <v>236.86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862.99</v>
      </c>
      <c r="BL6" s="21">
        <f t="shared" si="7"/>
        <v>782.91</v>
      </c>
      <c r="BM6" s="21">
        <f t="shared" si="7"/>
        <v>783.21</v>
      </c>
      <c r="BN6" s="21">
        <f t="shared" si="7"/>
        <v>902.04</v>
      </c>
      <c r="BO6" s="21">
        <f t="shared" si="7"/>
        <v>992.16</v>
      </c>
      <c r="BP6" s="20" t="str">
        <f>IF(BP7="","",IF(BP7="-","【-】","【"&amp;SUBSTITUTE(TEXT(BP7,"#,##0.00"),"-","△")&amp;"】"))</f>
        <v>【967.97】</v>
      </c>
      <c r="BQ6" s="21">
        <f>IF(BQ7="",NA(),BQ7)</f>
        <v>43.29</v>
      </c>
      <c r="BR6" s="21">
        <f t="shared" ref="BR6:BZ6" si="8">IF(BR7="",NA(),BR7)</f>
        <v>56.05</v>
      </c>
      <c r="BS6" s="21">
        <f t="shared" si="8"/>
        <v>56.05</v>
      </c>
      <c r="BT6" s="21">
        <f t="shared" si="8"/>
        <v>56.53</v>
      </c>
      <c r="BU6" s="21">
        <f t="shared" si="8"/>
        <v>1171.43</v>
      </c>
      <c r="BV6" s="21">
        <f t="shared" si="8"/>
        <v>50.06</v>
      </c>
      <c r="BW6" s="21">
        <f t="shared" si="8"/>
        <v>49.38</v>
      </c>
      <c r="BX6" s="21">
        <f t="shared" si="8"/>
        <v>48.53</v>
      </c>
      <c r="BY6" s="21">
        <f t="shared" si="8"/>
        <v>46.11</v>
      </c>
      <c r="BZ6" s="21">
        <f t="shared" si="8"/>
        <v>45.55</v>
      </c>
      <c r="CA6" s="20" t="str">
        <f>IF(CA7="","",IF(CA7="-","【-】","【"&amp;SUBSTITUTE(TEXT(CA7,"#,##0.00"),"-","△")&amp;"】"))</f>
        <v>【46.20】</v>
      </c>
      <c r="CB6" s="21">
        <f>IF(CB7="",NA(),CB7)</f>
        <v>633.48</v>
      </c>
      <c r="CC6" s="21">
        <f t="shared" ref="CC6:CK6" si="9">IF(CC7="",NA(),CC7)</f>
        <v>628.04999999999995</v>
      </c>
      <c r="CD6" s="21">
        <f t="shared" si="9"/>
        <v>628.04999999999995</v>
      </c>
      <c r="CE6" s="21">
        <f t="shared" si="9"/>
        <v>672.4</v>
      </c>
      <c r="CF6" s="21">
        <f t="shared" si="9"/>
        <v>31.67</v>
      </c>
      <c r="CG6" s="21">
        <f t="shared" si="9"/>
        <v>309.22000000000003</v>
      </c>
      <c r="CH6" s="21">
        <f t="shared" si="9"/>
        <v>316.97000000000003</v>
      </c>
      <c r="CI6" s="21">
        <f t="shared" si="9"/>
        <v>326.17</v>
      </c>
      <c r="CJ6" s="21">
        <f t="shared" si="9"/>
        <v>336.93</v>
      </c>
      <c r="CK6" s="21">
        <f t="shared" si="9"/>
        <v>331.17</v>
      </c>
      <c r="CL6" s="20" t="str">
        <f>IF(CL7="","",IF(CL7="-","【-】","【"&amp;SUBSTITUTE(TEXT(CL7,"#,##0.00"),"-","△")&amp;"】"))</f>
        <v>【332.82】</v>
      </c>
      <c r="CM6" s="21">
        <f>IF(CM7="",NA(),CM7)</f>
        <v>100</v>
      </c>
      <c r="CN6" s="21">
        <f t="shared" ref="CN6:CV6" si="10">IF(CN7="",NA(),CN7)</f>
        <v>100</v>
      </c>
      <c r="CO6" s="21">
        <f t="shared" si="10"/>
        <v>100</v>
      </c>
      <c r="CP6" s="21">
        <f t="shared" si="10"/>
        <v>100</v>
      </c>
      <c r="CQ6" s="21">
        <f t="shared" si="10"/>
        <v>100</v>
      </c>
      <c r="CR6" s="21">
        <f t="shared" si="10"/>
        <v>47.35</v>
      </c>
      <c r="CS6" s="21">
        <f t="shared" si="10"/>
        <v>46.36</v>
      </c>
      <c r="CT6" s="21">
        <f t="shared" si="10"/>
        <v>46.45</v>
      </c>
      <c r="CU6" s="21">
        <f t="shared" si="10"/>
        <v>45.36</v>
      </c>
      <c r="CV6" s="21">
        <f t="shared" si="10"/>
        <v>45.93</v>
      </c>
      <c r="CW6" s="20" t="str">
        <f>IF(CW7="","",IF(CW7="-","【-】","【"&amp;SUBSTITUTE(TEXT(CW7,"#,##0.00"),"-","△")&amp;"】"))</f>
        <v>【46.29】</v>
      </c>
      <c r="CX6" s="21">
        <f>IF(CX7="",NA(),CX7)</f>
        <v>100</v>
      </c>
      <c r="CY6" s="21">
        <f t="shared" ref="CY6:DG6" si="11">IF(CY7="",NA(),CY7)</f>
        <v>100</v>
      </c>
      <c r="CZ6" s="21">
        <f t="shared" si="11"/>
        <v>100</v>
      </c>
      <c r="DA6" s="21">
        <f t="shared" si="11"/>
        <v>100</v>
      </c>
      <c r="DB6" s="21">
        <f t="shared" si="11"/>
        <v>100</v>
      </c>
      <c r="DC6" s="21">
        <f t="shared" si="11"/>
        <v>81.209999999999994</v>
      </c>
      <c r="DD6" s="21">
        <f t="shared" si="11"/>
        <v>83.08</v>
      </c>
      <c r="DE6" s="21">
        <f t="shared" si="11"/>
        <v>82.61</v>
      </c>
      <c r="DF6" s="21">
        <f t="shared" si="11"/>
        <v>82.21</v>
      </c>
      <c r="DG6" s="21">
        <f t="shared" si="11"/>
        <v>82.98</v>
      </c>
      <c r="DH6" s="20" t="str">
        <f>IF(DH7="","",IF(DH7="-","【-】","【"&amp;SUBSTITUTE(TEXT(DH7,"#,##0.00"),"-","△")&amp;"】"))</f>
        <v>【82.56】</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63665</v>
      </c>
      <c r="D7" s="23">
        <v>47</v>
      </c>
      <c r="E7" s="23">
        <v>18</v>
      </c>
      <c r="F7" s="23">
        <v>1</v>
      </c>
      <c r="G7" s="23">
        <v>0</v>
      </c>
      <c r="H7" s="23" t="s">
        <v>99</v>
      </c>
      <c r="I7" s="23" t="s">
        <v>100</v>
      </c>
      <c r="J7" s="23" t="s">
        <v>101</v>
      </c>
      <c r="K7" s="23" t="s">
        <v>102</v>
      </c>
      <c r="L7" s="23" t="s">
        <v>103</v>
      </c>
      <c r="M7" s="23" t="s">
        <v>104</v>
      </c>
      <c r="N7" s="24" t="s">
        <v>105</v>
      </c>
      <c r="O7" s="24" t="s">
        <v>106</v>
      </c>
      <c r="P7" s="24">
        <v>0.75</v>
      </c>
      <c r="Q7" s="24">
        <v>100</v>
      </c>
      <c r="R7" s="24">
        <v>3720</v>
      </c>
      <c r="S7" s="24">
        <v>3767</v>
      </c>
      <c r="T7" s="24">
        <v>122.14</v>
      </c>
      <c r="U7" s="24">
        <v>30.84</v>
      </c>
      <c r="V7" s="24">
        <v>28</v>
      </c>
      <c r="W7" s="24">
        <v>0.01</v>
      </c>
      <c r="X7" s="24">
        <v>2800</v>
      </c>
      <c r="Y7" s="24">
        <v>100</v>
      </c>
      <c r="Z7" s="24">
        <v>100</v>
      </c>
      <c r="AA7" s="24">
        <v>100</v>
      </c>
      <c r="AB7" s="24">
        <v>100</v>
      </c>
      <c r="AC7" s="24">
        <v>236.86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862.99</v>
      </c>
      <c r="BL7" s="24">
        <v>782.91</v>
      </c>
      <c r="BM7" s="24">
        <v>783.21</v>
      </c>
      <c r="BN7" s="24">
        <v>902.04</v>
      </c>
      <c r="BO7" s="24">
        <v>992.16</v>
      </c>
      <c r="BP7" s="24">
        <v>967.97</v>
      </c>
      <c r="BQ7" s="24">
        <v>43.29</v>
      </c>
      <c r="BR7" s="24">
        <v>56.05</v>
      </c>
      <c r="BS7" s="24">
        <v>56.05</v>
      </c>
      <c r="BT7" s="24">
        <v>56.53</v>
      </c>
      <c r="BU7" s="24">
        <v>1171.43</v>
      </c>
      <c r="BV7" s="24">
        <v>50.06</v>
      </c>
      <c r="BW7" s="24">
        <v>49.38</v>
      </c>
      <c r="BX7" s="24">
        <v>48.53</v>
      </c>
      <c r="BY7" s="24">
        <v>46.11</v>
      </c>
      <c r="BZ7" s="24">
        <v>45.55</v>
      </c>
      <c r="CA7" s="24">
        <v>46.2</v>
      </c>
      <c r="CB7" s="24">
        <v>633.48</v>
      </c>
      <c r="CC7" s="24">
        <v>628.04999999999995</v>
      </c>
      <c r="CD7" s="24">
        <v>628.04999999999995</v>
      </c>
      <c r="CE7" s="24">
        <v>672.4</v>
      </c>
      <c r="CF7" s="24">
        <v>31.67</v>
      </c>
      <c r="CG7" s="24">
        <v>309.22000000000003</v>
      </c>
      <c r="CH7" s="24">
        <v>316.97000000000003</v>
      </c>
      <c r="CI7" s="24">
        <v>326.17</v>
      </c>
      <c r="CJ7" s="24">
        <v>336.93</v>
      </c>
      <c r="CK7" s="24">
        <v>331.17</v>
      </c>
      <c r="CL7" s="24">
        <v>332.82</v>
      </c>
      <c r="CM7" s="24">
        <v>100</v>
      </c>
      <c r="CN7" s="24">
        <v>100</v>
      </c>
      <c r="CO7" s="24">
        <v>100</v>
      </c>
      <c r="CP7" s="24">
        <v>100</v>
      </c>
      <c r="CQ7" s="24">
        <v>100</v>
      </c>
      <c r="CR7" s="24">
        <v>47.35</v>
      </c>
      <c r="CS7" s="24">
        <v>46.36</v>
      </c>
      <c r="CT7" s="24">
        <v>46.45</v>
      </c>
      <c r="CU7" s="24">
        <v>45.36</v>
      </c>
      <c r="CV7" s="24">
        <v>45.93</v>
      </c>
      <c r="CW7" s="24">
        <v>46.29</v>
      </c>
      <c r="CX7" s="24">
        <v>100</v>
      </c>
      <c r="CY7" s="24">
        <v>100</v>
      </c>
      <c r="CZ7" s="24">
        <v>100</v>
      </c>
      <c r="DA7" s="24">
        <v>100</v>
      </c>
      <c r="DB7" s="24">
        <v>100</v>
      </c>
      <c r="DC7" s="24">
        <v>81.209999999999994</v>
      </c>
      <c r="DD7" s="24">
        <v>83.08</v>
      </c>
      <c r="DE7" s="24">
        <v>82.61</v>
      </c>
      <c r="DF7" s="24">
        <v>82.21</v>
      </c>
      <c r="DG7" s="24">
        <v>82.98</v>
      </c>
      <c r="DH7" s="24">
        <v>82.56</v>
      </c>
      <c r="DI7" s="24"/>
      <c r="DJ7" s="24"/>
      <c r="DK7" s="24"/>
      <c r="DL7" s="24"/>
      <c r="DM7" s="24"/>
      <c r="DN7" s="24"/>
      <c r="DO7" s="24"/>
      <c r="DP7" s="24"/>
      <c r="DQ7" s="24"/>
      <c r="DR7" s="24"/>
      <c r="DS7" s="24"/>
      <c r="DT7" s="24"/>
      <c r="DU7" s="24"/>
      <c r="DV7" s="24"/>
      <c r="DW7" s="24"/>
      <c r="DX7" s="24"/>
      <c r="DY7" s="24"/>
      <c r="DZ7" s="24"/>
      <c r="EA7" s="24"/>
      <c r="EB7" s="24"/>
      <c r="EC7" s="24"/>
      <c r="ED7" s="24"/>
      <c r="EE7" s="24" t="s">
        <v>105</v>
      </c>
      <c r="EF7" s="24" t="s">
        <v>105</v>
      </c>
      <c r="EG7" s="24" t="s">
        <v>105</v>
      </c>
      <c r="EH7" s="24" t="s">
        <v>105</v>
      </c>
      <c r="EI7" s="24" t="s">
        <v>105</v>
      </c>
      <c r="EJ7" s="24" t="s">
        <v>105</v>
      </c>
      <c r="EK7" s="24" t="s">
        <v>105</v>
      </c>
      <c r="EL7" s="24" t="s">
        <v>105</v>
      </c>
      <c r="EM7" s="24" t="s">
        <v>105</v>
      </c>
      <c r="EN7" s="24" t="s">
        <v>105</v>
      </c>
      <c r="EO7" s="24" t="s">
        <v>105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115</v>
      </c>
      <c r="E13" t="s">
        <v>116</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2025-01-24T07:42:05Z</dcterms:created>
  <dcterms:modified xsi:type="dcterms:W3CDTF">2025-03-04T02:03:15Z</dcterms:modified>
  <cp:category/>
</cp:coreProperties>
</file>