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8gesui\"/>
    </mc:Choice>
  </mc:AlternateContent>
  <workbookProtection workbookAlgorithmName="SHA-512" workbookHashValue="Yb+FXr8H/AS0ZtWx5xjjEZq1ZdsVDD2qEY7FdQxpc/ubioeWdSx+/zwBFRrLoKJXbTZR9o1JSZ87rS+HQl1rOg==" workbookSaltValue="U4oXLTWRHah+uhw8pCttFA=="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P8" i="4"/>
  <c r="I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<sst xmlns="http://schemas.openxmlformats.org/spreadsheetml/2006/main" count="236" uniqueCount="119">
  <si>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</si>
  <si>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</si>
  <si>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</si>
  <si>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</si>
  <si>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</si>
  <si>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</si>
  <si>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</si>
  <si>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</si>
  <si>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</si>
  <si>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</si>
  <si>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</si>
  <si>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</si>
  <si>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</si>
  <si>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</si>
  <si>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</si>
  <si>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</si>
  <si>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</si>
  <si>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</si>
  <si>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</si>
  <si>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</si>
  <si>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</si>
  <si>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</si>
  <si>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</si>
  <si>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</si>
  <si>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</si>
  <si>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</si>
  <si>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</si>
  <si>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</si>
  <si>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</si>
  <si>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</si>
  <si>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</si>
  <si>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</si>
  <si>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</si>
  <si>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</si>
  <si>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</si>
  <si>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</si>
  <si>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</si>
  <si>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</si>
  <si>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</si>
  <si>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</si>
  <si>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</si>
  <si>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</si>
  <si>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</si>
  <si>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</si>
  <si>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</si>
  <si>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</si>
  <si>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</si>
  <si>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</si>
  <si>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</si>
  <si>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</si>
  <si>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</si>
  <si>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</si>
  <si>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</si>
  <si>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</si>
  <si>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</si>
  <si>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</si>
  <si>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</si>
  <si>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</si>
  <si>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</si>
  <si>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</si>
  <si>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</si>
  <si>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</si>
  <si>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</si>
  <si>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</si>
  <si>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</si>
  <si>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</si>
  <si>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</si>
  <si>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</si>
  <si>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</si>
  <si>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</si>
  <si>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</si>
  <si>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</si>
  <si>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</si>
  <si>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</si>
  <si>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</si>
  <si>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</si>
  <si>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</si>
  <si>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</si>
  <si>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</si>
  <si>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</si>
  <si>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</si>
  <si>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</si>
  <si>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</si>
  <si>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</si>
  <si>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</si>
  <si>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</si>
  <si>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</si>
  <si>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</si>
  <si>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</si>
  <si>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</si>
  <si>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</si>
  <si>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</si>
  <si>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</si>
  <si>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</si>
  <si>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</si>
  <si>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</si>
  <si>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</si>
  <si>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</si>
  <si>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</si>
  <si>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</si>
  <si>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</si>
  <si>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</si>
  <si>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</si>
  <si>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</si>
  <si>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</si>
  <si>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</si>
  <si>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</si>
  <si>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</si>
  <si>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</si>
  <si>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</si>
  <si>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</si>
  <si>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</si>
  <si>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</si>
  <si>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</si>
  <si>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</si>
  <si>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</si>
  <si>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いずれの指標も、整備自体がほぼ完了していることから、横ばい傾向にあり、経営状況は落ち着いている。
　処理区域内の人口は減少の一途をたどり、今後も使用水量の増加は見込めないことから、収入増加は期待できない状況にある。そのため、効率的な事業運営や経営戦略の分析・予測に基づき、経営の健全化を図る必要がある。
　令和6年度から、地方公営企業法の規定の適用を受ける法適用事業へ移行するため、経営状況をより的確に把握した上で計画的かつ効率的に適切な事業運営をする必要がある。
　なお、企業債残高対事業規模比率等は前年度に比べて、大きく数値が変動している指標については、地方公営企業法の適用に伴う打切り決算の影響によるものである。</t>
    <rPh sb="5" eb="7">
      <t>シヒョウ</t>
    </rPh>
    <rPh sb="9" eb="11">
      <t>セイビ</t>
    </rPh>
    <rPh sb="11" eb="13">
      <t>ジタイ</t>
    </rPh>
    <rPh sb="16" eb="18">
      <t>カンリョウ</t>
    </rPh>
    <rPh sb="27" eb="28">
      <t>ヨコ</t>
    </rPh>
    <rPh sb="30" eb="32">
      <t>ケイコウ</t>
    </rPh>
    <rPh sb="36" eb="38">
      <t>ケイエイ</t>
    </rPh>
    <rPh sb="38" eb="40">
      <t>ジョウキョウ</t>
    </rPh>
    <rPh sb="41" eb="42">
      <t>オ</t>
    </rPh>
    <rPh sb="43" eb="44">
      <t>ツ</t>
    </rPh>
    <rPh sb="51" eb="53">
      <t>ショリ</t>
    </rPh>
    <rPh sb="53" eb="56">
      <t>クイキナイ</t>
    </rPh>
    <rPh sb="57" eb="59">
      <t>ジンコウ</t>
    </rPh>
    <rPh sb="60" eb="62">
      <t>ゲンショウ</t>
    </rPh>
    <rPh sb="63" eb="65">
      <t>イット</t>
    </rPh>
    <rPh sb="70" eb="72">
      <t>コンゴ</t>
    </rPh>
    <rPh sb="73" eb="75">
      <t>シヨウ</t>
    </rPh>
    <rPh sb="75" eb="77">
      <t>スイリョウ</t>
    </rPh>
    <rPh sb="78" eb="80">
      <t>ゾウカ</t>
    </rPh>
    <rPh sb="81" eb="83">
      <t>ミコ</t>
    </rPh>
    <rPh sb="91" eb="93">
      <t>シュウニュウ</t>
    </rPh>
    <rPh sb="93" eb="95">
      <t>ゾウカ</t>
    </rPh>
    <rPh sb="96" eb="98">
      <t>キタイ</t>
    </rPh>
    <rPh sb="102" eb="104">
      <t>ジョウキョウ</t>
    </rPh>
    <rPh sb="113" eb="116">
      <t>コウリツテキ</t>
    </rPh>
    <rPh sb="117" eb="119">
      <t>ジギョウ</t>
    </rPh>
    <rPh sb="119" eb="121">
      <t>ウンエイ</t>
    </rPh>
    <rPh sb="122" eb="124">
      <t>ケイエイ</t>
    </rPh>
    <rPh sb="124" eb="126">
      <t>センリャク</t>
    </rPh>
    <rPh sb="127" eb="129">
      <t>ブンセキ</t>
    </rPh>
    <rPh sb="130" eb="132">
      <t>ヨソク</t>
    </rPh>
    <rPh sb="133" eb="134">
      <t>モト</t>
    </rPh>
    <rPh sb="144" eb="145">
      <t>ハカ</t>
    </rPh>
    <rPh sb="146" eb="148">
      <t>ヒツヨウ</t>
    </rPh>
    <rPh sb="154" eb="156">
      <t>レイワ</t>
    </rPh>
    <rPh sb="157" eb="159">
      <t>ネンド</t>
    </rPh>
    <rPh sb="192" eb="194">
      <t>ケイエイ</t>
    </rPh>
    <rPh sb="194" eb="196">
      <t>ジョウキョウ</t>
    </rPh>
    <rPh sb="199" eb="201">
      <t>テキカク</t>
    </rPh>
    <rPh sb="202" eb="204">
      <t>ハアク</t>
    </rPh>
    <rPh sb="206" eb="207">
      <t>ウエ</t>
    </rPh>
    <rPh sb="208" eb="211">
      <t>ケイカクテキ</t>
    </rPh>
    <rPh sb="213" eb="216">
      <t>コウリツテキ</t>
    </rPh>
    <rPh sb="217" eb="219">
      <t>テキセツ</t>
    </rPh>
    <rPh sb="220" eb="222">
      <t>ジギョウ</t>
    </rPh>
    <rPh sb="222" eb="224">
      <t>ウンエイ</t>
    </rPh>
    <rPh sb="227" eb="229">
      <t>ヒツヨウ</t>
    </rPh>
    <rPh sb="238" eb="240">
      <t>キギョウ</t>
    </rPh>
    <rPh sb="240" eb="241">
      <t>サイ</t>
    </rPh>
    <rPh sb="241" eb="243">
      <t>ザンダカ</t>
    </rPh>
    <rPh sb="243" eb="244">
      <t>タイ</t>
    </rPh>
    <phoneticPr fontId="4"/>
  </si>
  <si>
    <t>　事業開始から30年以上が経過し、整備自体はほぼ完了しているが、事業規模が小さいことと、処理区域内の人口が減少していることから、今後は経営状況が悪化していくことが懸念される。使用料収入の増収も見込めないことから、維持管理の効率化を重視するとともに中長期的な計画により、費用の平準化を図っていく必要がある。
　この先の経営状況を見極めながら、適切な収支計画を立て、健全な経営を行っていく。</t>
    <rPh sb="1" eb="3">
      <t>ジギョウ</t>
    </rPh>
    <rPh sb="3" eb="5">
      <t>カイシ</t>
    </rPh>
    <rPh sb="9" eb="10">
      <t>ネン</t>
    </rPh>
    <rPh sb="10" eb="12">
      <t>イジョウ</t>
    </rPh>
    <rPh sb="13" eb="15">
      <t>ケイカ</t>
    </rPh>
    <rPh sb="17" eb="19">
      <t>セイビ</t>
    </rPh>
    <rPh sb="19" eb="21">
      <t>ジタイ</t>
    </rPh>
    <rPh sb="24" eb="26">
      <t>カンリョウ</t>
    </rPh>
    <rPh sb="32" eb="34">
      <t>ジギョウ</t>
    </rPh>
    <rPh sb="34" eb="36">
      <t>キボ</t>
    </rPh>
    <rPh sb="37" eb="38">
      <t>チイ</t>
    </rPh>
    <rPh sb="44" eb="46">
      <t>ショリ</t>
    </rPh>
    <rPh sb="46" eb="49">
      <t>クイキナイ</t>
    </rPh>
    <rPh sb="50" eb="52">
      <t>ジンコウ</t>
    </rPh>
    <rPh sb="53" eb="55">
      <t>ゲンショウ</t>
    </rPh>
    <rPh sb="64" eb="66">
      <t>コンゴ</t>
    </rPh>
    <rPh sb="67" eb="69">
      <t>ケイエイ</t>
    </rPh>
    <rPh sb="72" eb="74">
      <t>アッカ</t>
    </rPh>
    <rPh sb="81" eb="83">
      <t>ケネン</t>
    </rPh>
    <rPh sb="87" eb="90">
      <t>シヨウリョウ</t>
    </rPh>
    <rPh sb="90" eb="92">
      <t>シュウニュウ</t>
    </rPh>
    <rPh sb="93" eb="95">
      <t>ゾウシュウ</t>
    </rPh>
    <rPh sb="96" eb="98">
      <t>ミコ</t>
    </rPh>
    <rPh sb="106" eb="108">
      <t>イジ</t>
    </rPh>
    <rPh sb="108" eb="110">
      <t>カンリ</t>
    </rPh>
    <rPh sb="111" eb="114">
      <t>コウリツカ</t>
    </rPh>
    <rPh sb="123" eb="126">
      <t>チュウチョウキ</t>
    </rPh>
    <rPh sb="128" eb="130">
      <t>ケイカク</t>
    </rPh>
    <rPh sb="134" eb="136">
      <t>ヒヨウ</t>
    </rPh>
    <rPh sb="137" eb="140">
      <t>ヘイジュンカ</t>
    </rPh>
    <rPh sb="141" eb="142">
      <t>ハカ</t>
    </rPh>
    <rPh sb="146" eb="148">
      <t>ヒツヨウ</t>
    </rPh>
    <rPh sb="156" eb="157">
      <t>サキ</t>
    </rPh>
    <rPh sb="158" eb="160">
      <t>ケイエイ</t>
    </rPh>
    <rPh sb="160" eb="162">
      <t>ジョウキョウ</t>
    </rPh>
    <rPh sb="163" eb="165">
      <t>ミキワ</t>
    </rPh>
    <rPh sb="170" eb="172">
      <t>テキセツ</t>
    </rPh>
    <rPh sb="173" eb="175">
      <t>シュウシ</t>
    </rPh>
    <rPh sb="175" eb="177">
      <t>ケイカク</t>
    </rPh>
    <rPh sb="178" eb="179">
      <t>タ</t>
    </rPh>
    <rPh sb="181" eb="183">
      <t>ケンゼン</t>
    </rPh>
    <rPh sb="184" eb="186">
      <t>ケイエイ</t>
    </rPh>
    <rPh sb="187" eb="188">
      <t>オコナ</t>
    </rPh>
    <phoneticPr fontId="4"/>
  </si>
  <si>
    <t>　中和田地区の建設事業開始が平成4年、竹森時沢地区の建設事業開始が平成7年と30年以上が経過し、施設の老朽化が進んでいる状況にある。管渠については、早期改修の必要性は生じていないが、汚水処理施設の劣化が進行していることから、現場調査や点検、経営戦略に基づき、設備の更新を行うとともに適正な維持管理を図っていく必要がある。</t>
    <rPh sb="1" eb="4">
      <t>ナカワダ</t>
    </rPh>
    <rPh sb="4" eb="6">
      <t>チク</t>
    </rPh>
    <rPh sb="7" eb="9">
      <t>ケンセツ</t>
    </rPh>
    <rPh sb="9" eb="11">
      <t>ジギョウ</t>
    </rPh>
    <rPh sb="11" eb="13">
      <t>カイシ</t>
    </rPh>
    <rPh sb="14" eb="16">
      <t>ヘイセイ</t>
    </rPh>
    <rPh sb="17" eb="18">
      <t>ネン</t>
    </rPh>
    <rPh sb="19" eb="21">
      <t>タケモリ</t>
    </rPh>
    <rPh sb="21" eb="23">
      <t>トキザワ</t>
    </rPh>
    <rPh sb="23" eb="25">
      <t>チク</t>
    </rPh>
    <rPh sb="26" eb="28">
      <t>ケンセツ</t>
    </rPh>
    <rPh sb="28" eb="30">
      <t>ジギョウ</t>
    </rPh>
    <rPh sb="30" eb="32">
      <t>カイシ</t>
    </rPh>
    <rPh sb="33" eb="35">
      <t>ヘイセイ</t>
    </rPh>
    <rPh sb="36" eb="37">
      <t>ネン</t>
    </rPh>
    <rPh sb="40" eb="41">
      <t>ネン</t>
    </rPh>
    <rPh sb="41" eb="43">
      <t>イジョウ</t>
    </rPh>
    <rPh sb="44" eb="46">
      <t>ケイカ</t>
    </rPh>
    <rPh sb="48" eb="50">
      <t>シセツ</t>
    </rPh>
    <rPh sb="51" eb="54">
      <t>ロウキュウカ</t>
    </rPh>
    <rPh sb="55" eb="56">
      <t>スス</t>
    </rPh>
    <rPh sb="60" eb="62">
      <t>ジョウキョウ</t>
    </rPh>
    <rPh sb="66" eb="68">
      <t>カンキョ</t>
    </rPh>
    <rPh sb="74" eb="76">
      <t>ソウキ</t>
    </rPh>
    <rPh sb="76" eb="78">
      <t>カイシュウ</t>
    </rPh>
    <rPh sb="79" eb="82">
      <t>ヒツヨウセイ</t>
    </rPh>
    <rPh sb="83" eb="84">
      <t>ショウ</t>
    </rPh>
    <rPh sb="91" eb="93">
      <t>オスイ</t>
    </rPh>
    <rPh sb="93" eb="95">
      <t>ショリ</t>
    </rPh>
    <rPh sb="95" eb="97">
      <t>シセツ</t>
    </rPh>
    <rPh sb="98" eb="100">
      <t>レッカ</t>
    </rPh>
    <rPh sb="101" eb="103">
      <t>シンコウ</t>
    </rPh>
    <rPh sb="112" eb="114">
      <t>ゲンバ</t>
    </rPh>
    <rPh sb="114" eb="116">
      <t>チョウサ</t>
    </rPh>
    <rPh sb="117" eb="119">
      <t>テンケン</t>
    </rPh>
    <rPh sb="120" eb="122">
      <t>ケイエイ</t>
    </rPh>
    <rPh sb="122" eb="124">
      <t>センリャク</t>
    </rPh>
    <rPh sb="125" eb="126">
      <t>モト</t>
    </rPh>
    <rPh sb="129" eb="131">
      <t>セツビ</t>
    </rPh>
    <rPh sb="135" eb="136">
      <t>オコナ</t>
    </rPh>
    <rPh sb="141" eb="143">
      <t>テキセイ</t>
    </rPh>
    <rPh sb="154" eb="15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</si>
</sst>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861-4EBA-B76C-F07EA04C328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4861-4EBA-B76C-F07EA04C328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43.58</c:v>
                </c:pt>
                <c:pt idx="1">
                  <c:v>46</c:v>
                </c:pt>
                <c:pt idx="2">
                  <c:v>45.52</c:v>
                </c:pt>
                <c:pt idx="3">
                  <c:v>44.31</c:v>
                </c:pt>
                <c:pt idx="4">
                  <c:v>41.4</c:v>
                </c:pt>
              </c:numCache>
            </c:numRef>
          </c:val>
          <c:extLst>
            <c:ext xmlns:c16="http://schemas.microsoft.com/office/drawing/2014/chart" uri="{C3380CC4-5D6E-409C-BE32-E72D297353CC}">
              <c16:uniqueId val="{00000000-BD68-43F2-8CD8-BA0780FC288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BD68-43F2-8CD8-BA0780FC288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89.79</c:v>
                </c:pt>
                <c:pt idx="1">
                  <c:v>92.91</c:v>
                </c:pt>
                <c:pt idx="2">
                  <c:v>93.3</c:v>
                </c:pt>
                <c:pt idx="3">
                  <c:v>93.25</c:v>
                </c:pt>
                <c:pt idx="4">
                  <c:v>93.93</c:v>
                </c:pt>
              </c:numCache>
            </c:numRef>
          </c:val>
          <c:extLst>
            <c:ext xmlns:c16="http://schemas.microsoft.com/office/drawing/2014/chart" uri="{C3380CC4-5D6E-409C-BE32-E72D297353CC}">
              <c16:uniqueId val="{00000000-F7A5-463C-9FC6-463658CF774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F7A5-463C-9FC6-463658CF774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88.27</c:v>
                </c:pt>
                <c:pt idx="1">
                  <c:v>88.76</c:v>
                </c:pt>
                <c:pt idx="2">
                  <c:v>86.39</c:v>
                </c:pt>
                <c:pt idx="3">
                  <c:v>87.76</c:v>
                </c:pt>
                <c:pt idx="4">
                  <c:v>83.56</c:v>
                </c:pt>
              </c:numCache>
            </c:numRef>
          </c:val>
          <c:extLst>
            <c:ext xmlns:c16="http://schemas.microsoft.com/office/drawing/2014/chart" uri="{C3380CC4-5D6E-409C-BE32-E72D297353CC}">
              <c16:uniqueId val="{00000000-B06B-466A-911A-D46173F1D1D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6B-466A-911A-D46173F1D1D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976-443E-AE6B-7957F3D2016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76-443E-AE6B-7957F3D2016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D5E-4D4E-B504-D6842DC0896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5E-4D4E-B504-D6842DC0896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3C-4302-A4E0-AACC9B45491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3C-4302-A4E0-AACC9B45491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2CE-4D90-A6C5-2594E070C40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2CE-4D90-A6C5-2594E070C40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quot;-&quot;">
                  <c:v>50.34</c:v>
                </c:pt>
              </c:numCache>
            </c:numRef>
          </c:val>
          <c:extLst>
            <c:ext xmlns:c16="http://schemas.microsoft.com/office/drawing/2014/chart" uri="{C3380CC4-5D6E-409C-BE32-E72D297353CC}">
              <c16:uniqueId val="{00000000-D3B6-46D5-B8CC-EEB39E8A328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D3B6-46D5-B8CC-EEB39E8A328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58.57</c:v>
                </c:pt>
                <c:pt idx="1">
                  <c:v>70.53</c:v>
                </c:pt>
                <c:pt idx="2">
                  <c:v>84.3</c:v>
                </c:pt>
                <c:pt idx="3">
                  <c:v>68.959999999999994</c:v>
                </c:pt>
                <c:pt idx="4">
                  <c:v>100</c:v>
                </c:pt>
              </c:numCache>
            </c:numRef>
          </c:val>
          <c:extLst>
            <c:ext xmlns:c16="http://schemas.microsoft.com/office/drawing/2014/chart" uri="{C3380CC4-5D6E-409C-BE32-E72D297353CC}">
              <c16:uniqueId val="{00000000-FACD-4F26-8F5C-145170D17A1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FACD-4F26-8F5C-145170D17A1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380.56</c:v>
                </c:pt>
                <c:pt idx="1">
                  <c:v>315.58999999999997</c:v>
                </c:pt>
                <c:pt idx="2">
                  <c:v>268.08</c:v>
                </c:pt>
                <c:pt idx="3">
                  <c:v>324.02999999999997</c:v>
                </c:pt>
                <c:pt idx="4">
                  <c:v>221.69</c:v>
                </c:pt>
              </c:numCache>
            </c:numRef>
          </c:val>
          <c:extLst>
            <c:ext xmlns:c16="http://schemas.microsoft.com/office/drawing/2014/chart" uri="{C3380CC4-5D6E-409C-BE32-E72D297353CC}">
              <c16:uniqueId val="{00000000-8E6D-4813-9711-CFAAF8BA53A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8E6D-4813-9711-CFAAF8BA53A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115" zoomScaleNormal="115" workbookViewId="0">
      <selection activeCell="BG59" sqref="BG5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高畠町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F2</v>
      </c>
      <c r="X8" s="34"/>
      <c r="Y8" s="34"/>
      <c r="Z8" s="34"/>
      <c r="AA8" s="34"/>
      <c r="AB8" s="34"/>
      <c r="AC8" s="34"/>
      <c r="AD8" s="35" t="str">
        <f>データ!$M$6</f>
        <v>非設置</v>
      </c>
      <c r="AE8" s="35"/>
      <c r="AF8" s="35"/>
      <c r="AG8" s="35"/>
      <c r="AH8" s="35"/>
      <c r="AI8" s="35"/>
      <c r="AJ8" s="35"/>
      <c r="AK8" s="3"/>
      <c r="AL8" s="36">
        <f>データ!S6</f>
        <v>21681</v>
      </c>
      <c r="AM8" s="36"/>
      <c r="AN8" s="36"/>
      <c r="AO8" s="36"/>
      <c r="AP8" s="36"/>
      <c r="AQ8" s="36"/>
      <c r="AR8" s="36"/>
      <c r="AS8" s="36"/>
      <c r="AT8" s="37">
        <f>データ!T6</f>
        <v>180.26</v>
      </c>
      <c r="AU8" s="37"/>
      <c r="AV8" s="37"/>
      <c r="AW8" s="37"/>
      <c r="AX8" s="37"/>
      <c r="AY8" s="37"/>
      <c r="AZ8" s="37"/>
      <c r="BA8" s="37"/>
      <c r="BB8" s="37">
        <f>データ!U6</f>
        <v>120.28</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3.52</v>
      </c>
      <c r="Q10" s="37"/>
      <c r="R10" s="37"/>
      <c r="S10" s="37"/>
      <c r="T10" s="37"/>
      <c r="U10" s="37"/>
      <c r="V10" s="37"/>
      <c r="W10" s="37">
        <f>データ!Q6</f>
        <v>94.54</v>
      </c>
      <c r="X10" s="37"/>
      <c r="Y10" s="37"/>
      <c r="Z10" s="37"/>
      <c r="AA10" s="37"/>
      <c r="AB10" s="37"/>
      <c r="AC10" s="37"/>
      <c r="AD10" s="36">
        <f>データ!R6</f>
        <v>4290</v>
      </c>
      <c r="AE10" s="36"/>
      <c r="AF10" s="36"/>
      <c r="AG10" s="36"/>
      <c r="AH10" s="36"/>
      <c r="AI10" s="36"/>
      <c r="AJ10" s="36"/>
      <c r="AK10" s="2"/>
      <c r="AL10" s="36">
        <f>データ!V6</f>
        <v>758</v>
      </c>
      <c r="AM10" s="36"/>
      <c r="AN10" s="36"/>
      <c r="AO10" s="36"/>
      <c r="AP10" s="36"/>
      <c r="AQ10" s="36"/>
      <c r="AR10" s="36"/>
      <c r="AS10" s="36"/>
      <c r="AT10" s="37">
        <f>データ!W6</f>
        <v>0.76</v>
      </c>
      <c r="AU10" s="37"/>
      <c r="AV10" s="37"/>
      <c r="AW10" s="37"/>
      <c r="AX10" s="37"/>
      <c r="AY10" s="37"/>
      <c r="AZ10" s="37"/>
      <c r="BA10" s="37"/>
      <c r="BB10" s="37">
        <f>データ!X6</f>
        <v>997.37</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116</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118</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117</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43</v>
      </c>
      <c r="N86" s="12" t="s">
        <v>43</v>
      </c>
      <c r="O86" s="12" t="str">
        <f>データ!EO6</f>
        <v>【0.02】</v>
      </c>
    </row>
  </sheetData>
  <sheetProtection algorithmName="SHA-512" hashValue="AhA9F1pWyO3vY+1KmV3W3O18lc5TyFb/EXHoPWwkhSUwMCNL8l3LjtYb+Wc4X6FyObrYxwTtqqwT7YuehNc6+Q==" saltValue="/r8iwXS/qftjGMXJzYpPp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63819</v>
      </c>
      <c r="D6" s="19">
        <f t="shared" si="3"/>
        <v>47</v>
      </c>
      <c r="E6" s="19">
        <f t="shared" si="3"/>
        <v>17</v>
      </c>
      <c r="F6" s="19">
        <f t="shared" si="3"/>
        <v>5</v>
      </c>
      <c r="G6" s="19">
        <f t="shared" si="3"/>
        <v>0</v>
      </c>
      <c r="H6" s="19" t="str">
        <f t="shared" si="3"/>
        <v>山形県　高畠町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3.52</v>
      </c>
      <c r="Q6" s="20">
        <f t="shared" si="3"/>
        <v>94.54</v>
      </c>
      <c r="R6" s="20">
        <f t="shared" si="3"/>
        <v>4290</v>
      </c>
      <c r="S6" s="20">
        <f t="shared" si="3"/>
        <v>21681</v>
      </c>
      <c r="T6" s="20">
        <f t="shared" si="3"/>
        <v>180.26</v>
      </c>
      <c r="U6" s="20">
        <f t="shared" si="3"/>
        <v>120.28</v>
      </c>
      <c r="V6" s="20">
        <f t="shared" si="3"/>
        <v>758</v>
      </c>
      <c r="W6" s="20">
        <f t="shared" si="3"/>
        <v>0.76</v>
      </c>
      <c r="X6" s="20">
        <f t="shared" si="3"/>
        <v>997.37</v>
      </c>
      <c r="Y6" s="21">
        <f>IF(Y7="",NA(),Y7)</f>
        <v>88.27</v>
      </c>
      <c r="Z6" s="21">
        <f t="shared" ref="Z6:AH6" si="4">IF(Z7="",NA(),Z7)</f>
        <v>88.76</v>
      </c>
      <c r="AA6" s="21">
        <f t="shared" si="4"/>
        <v>86.39</v>
      </c>
      <c r="AB6" s="21">
        <f t="shared" si="4"/>
        <v>87.76</v>
      </c>
      <c r="AC6" s="21">
        <f t="shared" si="4"/>
        <v>83.56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50.34</v>
      </c>
      <c r="BK6" s="21">
        <f t="shared" si="7"/>
        <v>826.83</v>
      </c>
      <c r="BL6" s="21">
        <f t="shared" si="7"/>
        <v>867.83</v>
      </c>
      <c r="BM6" s="21">
        <f t="shared" si="7"/>
        <v>791.76</v>
      </c>
      <c r="BN6" s="21">
        <f t="shared" si="7"/>
        <v>900.82</v>
      </c>
      <c r="BO6" s="21">
        <f t="shared" si="7"/>
        <v>839.21</v>
      </c>
      <c r="BP6" s="20" t="str">
        <f>IF(BP7="","",IF(BP7="-","【-】","【"&amp;SUBSTITUTE(TEXT(BP7,"#,##0.00"),"-","△")&amp;"】"))</f>
        <v>【785.10】</v>
      </c>
      <c r="BQ6" s="21">
        <f>IF(BQ7="",NA(),BQ7)</f>
        <v>58.57</v>
      </c>
      <c r="BR6" s="21">
        <f t="shared" ref="BR6:BZ6" si="8">IF(BR7="",NA(),BR7)</f>
        <v>70.53</v>
      </c>
      <c r="BS6" s="21">
        <f t="shared" si="8"/>
        <v>84.3</v>
      </c>
      <c r="BT6" s="21">
        <f t="shared" si="8"/>
        <v>68.959999999999994</v>
      </c>
      <c r="BU6" s="21">
        <f t="shared" si="8"/>
        <v>100</v>
      </c>
      <c r="BV6" s="21">
        <f t="shared" si="8"/>
        <v>57.31</v>
      </c>
      <c r="BW6" s="21">
        <f t="shared" si="8"/>
        <v>57.08</v>
      </c>
      <c r="BX6" s="21">
        <f t="shared" si="8"/>
        <v>56.26</v>
      </c>
      <c r="BY6" s="21">
        <f t="shared" si="8"/>
        <v>52.94</v>
      </c>
      <c r="BZ6" s="21">
        <f t="shared" si="8"/>
        <v>52.05</v>
      </c>
      <c r="CA6" s="20" t="str">
        <f>IF(CA7="","",IF(CA7="-","【-】","【"&amp;SUBSTITUTE(TEXT(CA7,"#,##0.00"),"-","△")&amp;"】"))</f>
        <v>【56.93】</v>
      </c>
      <c r="CB6" s="21">
        <f>IF(CB7="",NA(),CB7)</f>
        <v>380.56</v>
      </c>
      <c r="CC6" s="21">
        <f t="shared" ref="CC6:CK6" si="9">IF(CC7="",NA(),CC7)</f>
        <v>315.58999999999997</v>
      </c>
      <c r="CD6" s="21">
        <f t="shared" si="9"/>
        <v>268.08</v>
      </c>
      <c r="CE6" s="21">
        <f t="shared" si="9"/>
        <v>324.02999999999997</v>
      </c>
      <c r="CF6" s="21">
        <f t="shared" si="9"/>
        <v>221.69</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43.58</v>
      </c>
      <c r="CN6" s="21">
        <f t="shared" ref="CN6:CV6" si="10">IF(CN7="",NA(),CN7)</f>
        <v>46</v>
      </c>
      <c r="CO6" s="21">
        <f t="shared" si="10"/>
        <v>45.52</v>
      </c>
      <c r="CP6" s="21">
        <f t="shared" si="10"/>
        <v>44.31</v>
      </c>
      <c r="CQ6" s="21">
        <f t="shared" si="10"/>
        <v>41.4</v>
      </c>
      <c r="CR6" s="21">
        <f t="shared" si="10"/>
        <v>50.14</v>
      </c>
      <c r="CS6" s="21">
        <f t="shared" si="10"/>
        <v>54.83</v>
      </c>
      <c r="CT6" s="21">
        <f t="shared" si="10"/>
        <v>66.53</v>
      </c>
      <c r="CU6" s="21">
        <f t="shared" si="10"/>
        <v>52.35</v>
      </c>
      <c r="CV6" s="21">
        <f t="shared" si="10"/>
        <v>46.25</v>
      </c>
      <c r="CW6" s="20" t="str">
        <f>IF(CW7="","",IF(CW7="-","【-】","【"&amp;SUBSTITUTE(TEXT(CW7,"#,##0.00"),"-","△")&amp;"】"))</f>
        <v>【49.87】</v>
      </c>
      <c r="CX6" s="21">
        <f>IF(CX7="",NA(),CX7)</f>
        <v>89.79</v>
      </c>
      <c r="CY6" s="21">
        <f t="shared" ref="CY6:DG6" si="11">IF(CY7="",NA(),CY7)</f>
        <v>92.91</v>
      </c>
      <c r="CZ6" s="21">
        <f t="shared" si="11"/>
        <v>93.3</v>
      </c>
      <c r="DA6" s="21">
        <f t="shared" si="11"/>
        <v>93.25</v>
      </c>
      <c r="DB6" s="21">
        <f t="shared" si="11"/>
        <v>93.93</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63819</v>
      </c>
      <c r="D7" s="23">
        <v>47</v>
      </c>
      <c r="E7" s="23">
        <v>17</v>
      </c>
      <c r="F7" s="23">
        <v>5</v>
      </c>
      <c r="G7" s="23">
        <v>0</v>
      </c>
      <c r="H7" s="23" t="s">
        <v>97</v>
      </c>
      <c r="I7" s="23" t="s">
        <v>98</v>
      </c>
      <c r="J7" s="23" t="s">
        <v>99</v>
      </c>
      <c r="K7" s="23" t="s">
        <v>100</v>
      </c>
      <c r="L7" s="23" t="s">
        <v>101</v>
      </c>
      <c r="M7" s="23" t="s">
        <v>102</v>
      </c>
      <c r="N7" s="24" t="s">
        <v>103</v>
      </c>
      <c r="O7" s="24" t="s">
        <v>104</v>
      </c>
      <c r="P7" s="24">
        <v>3.52</v>
      </c>
      <c r="Q7" s="24">
        <v>94.54</v>
      </c>
      <c r="R7" s="24">
        <v>4290</v>
      </c>
      <c r="S7" s="24">
        <v>21681</v>
      </c>
      <c r="T7" s="24">
        <v>180.26</v>
      </c>
      <c r="U7" s="24">
        <v>120.28</v>
      </c>
      <c r="V7" s="24">
        <v>758</v>
      </c>
      <c r="W7" s="24">
        <v>0.76</v>
      </c>
      <c r="X7" s="24">
        <v>997.37</v>
      </c>
      <c r="Y7" s="24">
        <v>88.27</v>
      </c>
      <c r="Z7" s="24">
        <v>88.76</v>
      </c>
      <c r="AA7" s="24">
        <v>86.39</v>
      </c>
      <c r="AB7" s="24">
        <v>87.76</v>
      </c>
      <c r="AC7" s="24">
        <v>83.56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50.34</v>
      </c>
      <c r="BK7" s="24">
        <v>826.83</v>
      </c>
      <c r="BL7" s="24">
        <v>867.83</v>
      </c>
      <c r="BM7" s="24">
        <v>791.76</v>
      </c>
      <c r="BN7" s="24">
        <v>900.82</v>
      </c>
      <c r="BO7" s="24">
        <v>839.21</v>
      </c>
      <c r="BP7" s="24">
        <v>785.1</v>
      </c>
      <c r="BQ7" s="24">
        <v>58.57</v>
      </c>
      <c r="BR7" s="24">
        <v>70.53</v>
      </c>
      <c r="BS7" s="24">
        <v>84.3</v>
      </c>
      <c r="BT7" s="24">
        <v>68.959999999999994</v>
      </c>
      <c r="BU7" s="24">
        <v>100</v>
      </c>
      <c r="BV7" s="24">
        <v>57.31</v>
      </c>
      <c r="BW7" s="24">
        <v>57.08</v>
      </c>
      <c r="BX7" s="24">
        <v>56.26</v>
      </c>
      <c r="BY7" s="24">
        <v>52.94</v>
      </c>
      <c r="BZ7" s="24">
        <v>52.05</v>
      </c>
      <c r="CA7" s="24">
        <v>56.93</v>
      </c>
      <c r="CB7" s="24">
        <v>380.56</v>
      </c>
      <c r="CC7" s="24">
        <v>315.58999999999997</v>
      </c>
      <c r="CD7" s="24">
        <v>268.08</v>
      </c>
      <c r="CE7" s="24">
        <v>324.02999999999997</v>
      </c>
      <c r="CF7" s="24">
        <v>221.69</v>
      </c>
      <c r="CG7" s="24">
        <v>273.52</v>
      </c>
      <c r="CH7" s="24">
        <v>274.99</v>
      </c>
      <c r="CI7" s="24">
        <v>282.08999999999997</v>
      </c>
      <c r="CJ7" s="24">
        <v>303.27999999999997</v>
      </c>
      <c r="CK7" s="24">
        <v>301.86</v>
      </c>
      <c r="CL7" s="24">
        <v>271.14999999999998</v>
      </c>
      <c r="CM7" s="24">
        <v>43.58</v>
      </c>
      <c r="CN7" s="24">
        <v>46</v>
      </c>
      <c r="CO7" s="24">
        <v>45.52</v>
      </c>
      <c r="CP7" s="24">
        <v>44.31</v>
      </c>
      <c r="CQ7" s="24">
        <v>41.4</v>
      </c>
      <c r="CR7" s="24">
        <v>50.14</v>
      </c>
      <c r="CS7" s="24">
        <v>54.83</v>
      </c>
      <c r="CT7" s="24">
        <v>66.53</v>
      </c>
      <c r="CU7" s="24">
        <v>52.35</v>
      </c>
      <c r="CV7" s="24">
        <v>46.25</v>
      </c>
      <c r="CW7" s="24">
        <v>49.87</v>
      </c>
      <c r="CX7" s="24">
        <v>89.79</v>
      </c>
      <c r="CY7" s="24">
        <v>92.91</v>
      </c>
      <c r="CZ7" s="24">
        <v>93.3</v>
      </c>
      <c r="DA7" s="24">
        <v>93.25</v>
      </c>
      <c r="DB7" s="24">
        <v>93.93</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2025-01-28T04:30:20Z</cp:lastPrinted>
  <dcterms:created xsi:type="dcterms:W3CDTF">2025-01-24T07:33:14Z</dcterms:created>
  <dcterms:modified xsi:type="dcterms:W3CDTF">2025-03-04T02:11:09Z</dcterms:modified>
  <cp:category/>
</cp:coreProperties>
</file>