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oIfiX8jrq6bNMnp5AgA3y4ssoLxc6cBJAXNNKr3NqWrOhpmOE4wI4Szfen/HU80cFu7Y3fjwsPm3IypIn1HZUg==" workbookSaltValue="lolFgNPkmk5+8EAxMOhEIA=="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H85" i="4"/>
  <c r="W10" i="4"/>
  <c r="I10" i="4"/>
  <c r="B10" i="4"/>
  <c r="BB8" i="4"/>
  <c r="AT8" i="4"/>
  <c r="AL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<sst xmlns="http://schemas.openxmlformats.org/spreadsheetml/2006/main" count="228" uniqueCount="114">
  <si>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</si>
  <si>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</si>
  <si>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</si>
  <si>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</si>
  <si>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</si>
  <si>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</si>
  <si>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</si>
  <si>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</si>
  <si>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</si>
  <si>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</si>
  <si>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</si>
  <si>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</si>
  <si>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</si>
  <si>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</si>
  <si>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</si>
  <si>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</si>
  <si>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</si>
  <si>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</si>
  <si>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</si>
  <si>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</si>
  <si>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</si>
  <si>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</si>
  <si>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</si>
  <si>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</si>
  <si>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</si>
  <si>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</si>
  <si>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</si>
  <si>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</si>
  <si>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</si>
  <si>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</si>
  <si>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</si>
  <si>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</si>
  <si>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</si>
  <si>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</si>
  <si>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</si>
  <si>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</si>
  <si>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</si>
  <si>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</si>
  <si>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</si>
  <si>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</si>
  <si>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</si>
  <si>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</si>
  <si>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</si>
  <si>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</si>
  <si>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</si>
  <si>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</si>
  <si>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</si>
  <si>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</si>
  <si>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</si>
  <si>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</si>
  <si>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</si>
  <si>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</si>
  <si>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</si>
  <si>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</si>
  <si>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</si>
  <si>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</si>
  <si>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</si>
  <si>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</si>
  <si>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</si>
  <si>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</si>
  <si>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</si>
  <si>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</si>
  <si>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</si>
  <si>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</si>
  <si>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</si>
  <si>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</si>
  <si>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</si>
  <si>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</si>
  <si>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</si>
  <si>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</si>
  <si>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</si>
  <si>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</si>
  <si>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</si>
  <si>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</si>
  <si>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</si>
  <si>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</si>
  <si>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</si>
  <si>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</si>
  <si>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</si>
  <si>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</si>
  <si>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</si>
  <si>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</si>
  <si>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</si>
  <si>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</si>
  <si>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</si>
  <si>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</si>
  <si>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</si>
  <si>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</si>
  <si>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</si>
  <si>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</si>
  <si>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</si>
  <si>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</si>
  <si>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</si>
  <si>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米沢市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</si>
  <si>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</si>
  <si>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</si>
  <si>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</si>
  <si>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</si>
  <si>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</si>
  <si>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</si>
  <si>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</si>
  <si>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</si>
  <si>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</si>
  <si>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</si>
  <si>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</si>
  <si>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</si>
  <si>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</si>
  <si>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</si>
  <si>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</si>
  <si>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</si>
  <si>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</si>
  <si>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③流動比率においては、100％を超えていることから、短期的な債務に対して、現金等の資産で賄われている。このことから、経営の健全性が確保できているといえる。①経常収支比率、⑤料金回収率は100％を超えており、かつ類似団体平均と比較しても高い水準にある。しかしながら、昨今の物価高騰や人口減少の影響等から、有収水量の減少傾向が続いており、給水収益の減収から、①⑤ともに右肩下がりとなっている。今後10年以内には赤字となる見込みであることから、経費削減及び適正な料金設定が必要である。
⑥給水原価は、有収率が全国平均以下となっているため、全国平均と比較して高い。また、配水管100ｍ当たりの給水人口が少なく、配水に係るコストが高いため、類似団体平均と比較しても、高くなっている。
⑦施設利用率は、類似団体平均値を上回っているが、⑧有収率が低く、施設の稼働状況が給水収益に結びついていないといえる。早期に原因を特定するとともに、引き続き計画的な管路更新と定期的な漏水調査を行い、有収率の向上に務める。</t>
    <phoneticPr fontId="4"/>
  </si>
  <si>
    <t>①有形固定資産減価償却率は、類似団体平均値と比較して高い水準にあり、毎年上昇していることから、老朽化した施設・設備を計画的に更新していく必要がある。
②管路経年化率、③管路更新率については類似団体と比較して低い水準となっている。③が低水準である要因は、重点事業として舘山配水区受水施設整備事業を施行していることによるものである。近い将来、第7次拡張事業期（S56～S60）に急速に整備された管路が一斉に老朽化し、管路経年化率が大幅に上昇することが予想されるため、アセットマネジメントの活用等により、計画的かつ効率的な施設・設備の更新を行っていく必要がある。</t>
    <phoneticPr fontId="4"/>
  </si>
  <si>
    <t>経常収支比率、流動比率、料金回収率等が、類似団体と比較して高いことから、現状では経営の健全性は保たれているといえる。
しかし今後は、人口減少等による給水収益の減少が見込まれるため、資産の適切な維持管理を行うとともに、施設の統廃合や、適正規模での更新、周辺団体との広域連携等、経費の削減に努め、適正な料金水準の設定が必要である。さらには、有収率向上のため、管路の更新及び耐震化や漏水調査を計画的・積極的に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</si>
</sst>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0.53</c:v>
                </c:pt>
                <c:pt idx="1">
                  <c:v>0.4</c:v>
                </c:pt>
                <c:pt idx="2">
                  <c:v>0.62</c:v>
                </c:pt>
                <c:pt idx="3">
                  <c:v>0.28999999999999998</c:v>
                </c:pt>
                <c:pt idx="4">
                  <c:v>0.09</c:v>
                </c:pt>
              </c:numCache>
            </c:numRef>
          </c:val>
          <c:extLst>
            <c:ext xmlns:c16="http://schemas.microsoft.com/office/drawing/2014/chart" uri="{C3380CC4-5D6E-409C-BE32-E72D297353CC}">
              <c16:uniqueId val="{00000000-B91D-4B48-8E30-5531E3EA08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B91D-4B48-8E30-5531E3EA08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71.56</c:v>
                </c:pt>
                <c:pt idx="1">
                  <c:v>72.61</c:v>
                </c:pt>
                <c:pt idx="2">
                  <c:v>71.819999999999993</c:v>
                </c:pt>
                <c:pt idx="3">
                  <c:v>70.739999999999995</c:v>
                </c:pt>
                <c:pt idx="4">
                  <c:v>69.69</c:v>
                </c:pt>
              </c:numCache>
            </c:numRef>
          </c:val>
          <c:extLst>
            <c:ext xmlns:c16="http://schemas.microsoft.com/office/drawing/2014/chart" uri="{C3380CC4-5D6E-409C-BE32-E72D297353CC}">
              <c16:uniqueId val="{00000000-9D33-4CFC-A05A-F131C850DA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9D33-4CFC-A05A-F131C850DA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82.13</c:v>
                </c:pt>
                <c:pt idx="1">
                  <c:v>81.44</c:v>
                </c:pt>
                <c:pt idx="2">
                  <c:v>83</c:v>
                </c:pt>
                <c:pt idx="3">
                  <c:v>82.98</c:v>
                </c:pt>
                <c:pt idx="4">
                  <c:v>81.99</c:v>
                </c:pt>
              </c:numCache>
            </c:numRef>
          </c:val>
          <c:extLst>
            <c:ext xmlns:c16="http://schemas.microsoft.com/office/drawing/2014/chart" uri="{C3380CC4-5D6E-409C-BE32-E72D297353CC}">
              <c16:uniqueId val="{00000000-4E5A-4274-984F-A723A9265F1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4E5A-4274-984F-A723A9265F1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122.47</c:v>
                </c:pt>
                <c:pt idx="1">
                  <c:v>106.11</c:v>
                </c:pt>
                <c:pt idx="2">
                  <c:v>118.43</c:v>
                </c:pt>
                <c:pt idx="3">
                  <c:v>116.35</c:v>
                </c:pt>
                <c:pt idx="4">
                  <c:v>116.02</c:v>
                </c:pt>
              </c:numCache>
            </c:numRef>
          </c:val>
          <c:extLst>
            <c:ext xmlns:c16="http://schemas.microsoft.com/office/drawing/2014/chart" uri="{C3380CC4-5D6E-409C-BE32-E72D297353CC}">
              <c16:uniqueId val="{00000000-2854-44C1-98F0-790A343F09B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2854-44C1-98F0-790A343F09B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53.75</c:v>
                </c:pt>
                <c:pt idx="1">
                  <c:v>54.87</c:v>
                </c:pt>
                <c:pt idx="2">
                  <c:v>55.56</c:v>
                </c:pt>
                <c:pt idx="3">
                  <c:v>57.09</c:v>
                </c:pt>
                <c:pt idx="4">
                  <c:v>57.61</c:v>
                </c:pt>
              </c:numCache>
            </c:numRef>
          </c:val>
          <c:extLst>
            <c:ext xmlns:c16="http://schemas.microsoft.com/office/drawing/2014/chart" uri="{C3380CC4-5D6E-409C-BE32-E72D297353CC}">
              <c16:uniqueId val="{00000000-DC06-444F-9100-8D9DE9E72A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DC06-444F-9100-8D9DE9E72A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8.08</c:v>
                </c:pt>
                <c:pt idx="1">
                  <c:v>9.1999999999999993</c:v>
                </c:pt>
                <c:pt idx="2">
                  <c:v>11.56</c:v>
                </c:pt>
                <c:pt idx="3">
                  <c:v>17.64</c:v>
                </c:pt>
                <c:pt idx="4">
                  <c:v>20.309999999999999</c:v>
                </c:pt>
              </c:numCache>
            </c:numRef>
          </c:val>
          <c:extLst>
            <c:ext xmlns:c16="http://schemas.microsoft.com/office/drawing/2014/chart" uri="{C3380CC4-5D6E-409C-BE32-E72D297353CC}">
              <c16:uniqueId val="{00000000-DFF6-4B7C-B82C-FE9AB4097F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DFF6-4B7C-B82C-FE9AB4097F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B0-40AD-B796-49466918474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A3B0-40AD-B796-49466918474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2011.26</c:v>
                </c:pt>
                <c:pt idx="1">
                  <c:v>1476.67</c:v>
                </c:pt>
                <c:pt idx="2">
                  <c:v>1179.18</c:v>
                </c:pt>
                <c:pt idx="3">
                  <c:v>1391.65</c:v>
                </c:pt>
                <c:pt idx="4">
                  <c:v>1448.96</c:v>
                </c:pt>
              </c:numCache>
            </c:numRef>
          </c:val>
          <c:extLst>
            <c:ext xmlns:c16="http://schemas.microsoft.com/office/drawing/2014/chart" uri="{C3380CC4-5D6E-409C-BE32-E72D297353CC}">
              <c16:uniqueId val="{00000000-7007-4E05-86C1-19BB97487C9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7007-4E05-86C1-19BB97487C9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62.59</c:v>
                </c:pt>
                <c:pt idx="1">
                  <c:v>66.28</c:v>
                </c:pt>
                <c:pt idx="2">
                  <c:v>50.66</c:v>
                </c:pt>
                <c:pt idx="3">
                  <c:v>48.4</c:v>
                </c:pt>
                <c:pt idx="4">
                  <c:v>41.45</c:v>
                </c:pt>
              </c:numCache>
            </c:numRef>
          </c:val>
          <c:extLst>
            <c:ext xmlns:c16="http://schemas.microsoft.com/office/drawing/2014/chart" uri="{C3380CC4-5D6E-409C-BE32-E72D297353CC}">
              <c16:uniqueId val="{00000000-8FC3-4BBB-A2A2-46D9D946EC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8FC3-4BBB-A2A2-46D9D946EC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117.62</c:v>
                </c:pt>
                <c:pt idx="1">
                  <c:v>99.57</c:v>
                </c:pt>
                <c:pt idx="2">
                  <c:v>112.86</c:v>
                </c:pt>
                <c:pt idx="3">
                  <c:v>100.87</c:v>
                </c:pt>
                <c:pt idx="4">
                  <c:v>100.3</c:v>
                </c:pt>
              </c:numCache>
            </c:numRef>
          </c:val>
          <c:extLst>
            <c:ext xmlns:c16="http://schemas.microsoft.com/office/drawing/2014/chart" uri="{C3380CC4-5D6E-409C-BE32-E72D297353CC}">
              <c16:uniqueId val="{00000000-1328-4966-94AE-1AE45438D7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1328-4966-94AE-1AE45438D7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177.24</c:v>
                </c:pt>
                <c:pt idx="1">
                  <c:v>177</c:v>
                </c:pt>
                <c:pt idx="2">
                  <c:v>179.27</c:v>
                </c:pt>
                <c:pt idx="3">
                  <c:v>184.87</c:v>
                </c:pt>
                <c:pt idx="4">
                  <c:v>187.56</c:v>
                </c:pt>
              </c:numCache>
            </c:numRef>
          </c:val>
          <c:extLst>
            <c:ext xmlns:c16="http://schemas.microsoft.com/office/drawing/2014/chart" uri="{C3380CC4-5D6E-409C-BE32-E72D297353CC}">
              <c16:uniqueId val="{00000000-8701-4684-8794-F96ECD4B3E3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8701-4684-8794-F96ECD4B3E3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米沢市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75838</v>
      </c>
      <c r="AM8" s="44"/>
      <c r="AN8" s="44"/>
      <c r="AO8" s="44"/>
      <c r="AP8" s="44"/>
      <c r="AQ8" s="44"/>
      <c r="AR8" s="44"/>
      <c r="AS8" s="44"/>
      <c r="AT8" s="45">
        <f>データ!$S$6</f>
        <v>548.51</v>
      </c>
      <c r="AU8" s="46"/>
      <c r="AV8" s="46"/>
      <c r="AW8" s="46"/>
      <c r="AX8" s="46"/>
      <c r="AY8" s="46"/>
      <c r="AZ8" s="46"/>
      <c r="BA8" s="46"/>
      <c r="BB8" s="47">
        <f>データ!$T$6</f>
        <v>138.26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92.84</v>
      </c>
      <c r="J10" s="46"/>
      <c r="K10" s="46"/>
      <c r="L10" s="46"/>
      <c r="M10" s="46"/>
      <c r="N10" s="46"/>
      <c r="O10" s="80"/>
      <c r="P10" s="47">
        <f>データ!$P$6</f>
        <v>100.12</v>
      </c>
      <c r="Q10" s="47"/>
      <c r="R10" s="47"/>
      <c r="S10" s="47"/>
      <c r="T10" s="47"/>
      <c r="U10" s="47"/>
      <c r="V10" s="47"/>
      <c r="W10" s="44">
        <f>データ!$Q$6</f>
        <v>3355</v>
      </c>
      <c r="X10" s="44"/>
      <c r="Y10" s="44"/>
      <c r="Z10" s="44"/>
      <c r="AA10" s="44"/>
      <c r="AB10" s="44"/>
      <c r="AC10" s="44"/>
      <c r="AD10" s="2"/>
      <c r="AE10" s="2"/>
      <c r="AF10" s="2"/>
      <c r="AG10" s="2"/>
      <c r="AH10" s="2"/>
      <c r="AI10" s="2"/>
      <c r="AJ10" s="2"/>
      <c r="AK10" s="2"/>
      <c r="AL10" s="44">
        <f>データ!$U$6</f>
        <v>75279</v>
      </c>
      <c r="AM10" s="44"/>
      <c r="AN10" s="44"/>
      <c r="AO10" s="44"/>
      <c r="AP10" s="44"/>
      <c r="AQ10" s="44"/>
      <c r="AR10" s="44"/>
      <c r="AS10" s="44"/>
      <c r="AT10" s="45">
        <f>データ!$V$6</f>
        <v>116.45</v>
      </c>
      <c r="AU10" s="46"/>
      <c r="AV10" s="46"/>
      <c r="AW10" s="46"/>
      <c r="AX10" s="46"/>
      <c r="AY10" s="46"/>
      <c r="AZ10" s="46"/>
      <c r="BA10" s="46"/>
      <c r="BB10" s="47">
        <f>データ!$W$6</f>
        <v>646.45000000000005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TVl3HnPut93bqOkYNALn//lTniBMCOI2n07rTsEFpDEBAS24xMb8NZcHCLcuqXvIKtBpDuSQIpOqQObbXoCew==" saltValue="QOafUIk8PSsRLf7GX50eL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62022</v>
      </c>
      <c r="D6" s="20">
        <f t="shared" si="3"/>
        <v>46</v>
      </c>
      <c r="E6" s="20">
        <f t="shared" si="3"/>
        <v>1</v>
      </c>
      <c r="F6" s="20">
        <f t="shared" si="3"/>
        <v>0</v>
      </c>
      <c r="G6" s="20">
        <f t="shared" si="3"/>
        <v>1</v>
      </c>
      <c r="H6" s="20" t="str">
        <f t="shared" si="3"/>
        <v>山形県　米沢市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92.84</v>
      </c>
      <c r="P6" s="21">
        <f t="shared" si="3"/>
        <v>100.12</v>
      </c>
      <c r="Q6" s="21">
        <f t="shared" si="3"/>
        <v>3355</v>
      </c>
      <c r="R6" s="21">
        <f t="shared" si="3"/>
        <v>75838</v>
      </c>
      <c r="S6" s="21">
        <f t="shared" si="3"/>
        <v>548.51</v>
      </c>
      <c r="T6" s="21">
        <f t="shared" si="3"/>
        <v>138.26</v>
      </c>
      <c r="U6" s="21">
        <f t="shared" si="3"/>
        <v>75279</v>
      </c>
      <c r="V6" s="21">
        <f t="shared" si="3"/>
        <v>116.45</v>
      </c>
      <c r="W6" s="21">
        <f t="shared" si="3"/>
        <v>646.45000000000005</v>
      </c>
      <c r="X6" s="22">
        <f>IF(X7="",NA(),X7)</f>
        <v>122.47</v>
      </c>
      <c r="Y6" s="22">
        <f t="shared" ref="Y6:AG6" si="4">IF(Y7="",NA(),Y7)</f>
        <v>106.11</v>
      </c>
      <c r="Z6" s="22">
        <f t="shared" si="4"/>
        <v>118.43</v>
      </c>
      <c r="AA6" s="22">
        <f t="shared" si="4"/>
        <v>116.35</v>
      </c>
      <c r="AB6" s="22">
        <f t="shared" si="4"/>
        <v>116.02</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2011.26</v>
      </c>
      <c r="AU6" s="22">
        <f t="shared" ref="AU6:BC6" si="6">IF(AU7="",NA(),AU7)</f>
        <v>1476.67</v>
      </c>
      <c r="AV6" s="22">
        <f t="shared" si="6"/>
        <v>1179.18</v>
      </c>
      <c r="AW6" s="22">
        <f t="shared" si="6"/>
        <v>1391.65</v>
      </c>
      <c r="AX6" s="22">
        <f t="shared" si="6"/>
        <v>1448.96</v>
      </c>
      <c r="AY6" s="22">
        <f t="shared" si="6"/>
        <v>360.86</v>
      </c>
      <c r="AZ6" s="22">
        <f t="shared" si="6"/>
        <v>350.79</v>
      </c>
      <c r="BA6" s="22">
        <f t="shared" si="6"/>
        <v>354.57</v>
      </c>
      <c r="BB6" s="22">
        <f t="shared" si="6"/>
        <v>357.74</v>
      </c>
      <c r="BC6" s="22">
        <f t="shared" si="6"/>
        <v>344.88</v>
      </c>
      <c r="BD6" s="21" t="str">
        <f>IF(BD7="","",IF(BD7="-","【-】","【"&amp;SUBSTITUTE(TEXT(BD7,"#,##0.00"),"-","△")&amp;"】"))</f>
        <v>【243.36】</v>
      </c>
      <c r="BE6" s="22">
        <f>IF(BE7="",NA(),BE7)</f>
        <v>62.59</v>
      </c>
      <c r="BF6" s="22">
        <f t="shared" ref="BF6:BN6" si="7">IF(BF7="",NA(),BF7)</f>
        <v>66.28</v>
      </c>
      <c r="BG6" s="22">
        <f t="shared" si="7"/>
        <v>50.66</v>
      </c>
      <c r="BH6" s="22">
        <f t="shared" si="7"/>
        <v>48.4</v>
      </c>
      <c r="BI6" s="22">
        <f t="shared" si="7"/>
        <v>41.45</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117.62</v>
      </c>
      <c r="BQ6" s="22">
        <f t="shared" ref="BQ6:BY6" si="8">IF(BQ7="",NA(),BQ7)</f>
        <v>99.57</v>
      </c>
      <c r="BR6" s="22">
        <f t="shared" si="8"/>
        <v>112.86</v>
      </c>
      <c r="BS6" s="22">
        <f t="shared" si="8"/>
        <v>100.87</v>
      </c>
      <c r="BT6" s="22">
        <f t="shared" si="8"/>
        <v>100.3</v>
      </c>
      <c r="BU6" s="22">
        <f t="shared" si="8"/>
        <v>103.32</v>
      </c>
      <c r="BV6" s="22">
        <f t="shared" si="8"/>
        <v>100.85</v>
      </c>
      <c r="BW6" s="22">
        <f t="shared" si="8"/>
        <v>103.79</v>
      </c>
      <c r="BX6" s="22">
        <f t="shared" si="8"/>
        <v>98.3</v>
      </c>
      <c r="BY6" s="22">
        <f t="shared" si="8"/>
        <v>98.89</v>
      </c>
      <c r="BZ6" s="21" t="str">
        <f>IF(BZ7="","",IF(BZ7="-","【-】","【"&amp;SUBSTITUTE(TEXT(BZ7,"#,##0.00"),"-","△")&amp;"】"))</f>
        <v>【97.82】</v>
      </c>
      <c r="CA6" s="22">
        <f>IF(CA7="",NA(),CA7)</f>
        <v>177.24</v>
      </c>
      <c r="CB6" s="22">
        <f t="shared" ref="CB6:CJ6" si="9">IF(CB7="",NA(),CB7)</f>
        <v>177</v>
      </c>
      <c r="CC6" s="22">
        <f t="shared" si="9"/>
        <v>179.27</v>
      </c>
      <c r="CD6" s="22">
        <f t="shared" si="9"/>
        <v>184.87</v>
      </c>
      <c r="CE6" s="22">
        <f t="shared" si="9"/>
        <v>187.56</v>
      </c>
      <c r="CF6" s="22">
        <f t="shared" si="9"/>
        <v>168.56</v>
      </c>
      <c r="CG6" s="22">
        <f t="shared" si="9"/>
        <v>167.1</v>
      </c>
      <c r="CH6" s="22">
        <f t="shared" si="9"/>
        <v>167.86</v>
      </c>
      <c r="CI6" s="22">
        <f t="shared" si="9"/>
        <v>173.68</v>
      </c>
      <c r="CJ6" s="22">
        <f t="shared" si="9"/>
        <v>174.52</v>
      </c>
      <c r="CK6" s="21" t="str">
        <f>IF(CK7="","",IF(CK7="-","【-】","【"&amp;SUBSTITUTE(TEXT(CK7,"#,##0.00"),"-","△")&amp;"】"))</f>
        <v>【177.56】</v>
      </c>
      <c r="CL6" s="22">
        <f>IF(CL7="",NA(),CL7)</f>
        <v>71.56</v>
      </c>
      <c r="CM6" s="22">
        <f t="shared" ref="CM6:CU6" si="10">IF(CM7="",NA(),CM7)</f>
        <v>72.61</v>
      </c>
      <c r="CN6" s="22">
        <f t="shared" si="10"/>
        <v>71.819999999999993</v>
      </c>
      <c r="CO6" s="22">
        <f t="shared" si="10"/>
        <v>70.739999999999995</v>
      </c>
      <c r="CP6" s="22">
        <f t="shared" si="10"/>
        <v>69.69</v>
      </c>
      <c r="CQ6" s="22">
        <f t="shared" si="10"/>
        <v>59.51</v>
      </c>
      <c r="CR6" s="22">
        <f t="shared" si="10"/>
        <v>59.91</v>
      </c>
      <c r="CS6" s="22">
        <f t="shared" si="10"/>
        <v>59.4</v>
      </c>
      <c r="CT6" s="22">
        <f t="shared" si="10"/>
        <v>59.24</v>
      </c>
      <c r="CU6" s="22">
        <f t="shared" si="10"/>
        <v>58.77</v>
      </c>
      <c r="CV6" s="21" t="str">
        <f>IF(CV7="","",IF(CV7="-","【-】","【"&amp;SUBSTITUTE(TEXT(CV7,"#,##0.00"),"-","△")&amp;"】"))</f>
        <v>【59.81】</v>
      </c>
      <c r="CW6" s="22">
        <f>IF(CW7="",NA(),CW7)</f>
        <v>82.13</v>
      </c>
      <c r="CX6" s="22">
        <f t="shared" ref="CX6:DF6" si="11">IF(CX7="",NA(),CX7)</f>
        <v>81.44</v>
      </c>
      <c r="CY6" s="22">
        <f t="shared" si="11"/>
        <v>83</v>
      </c>
      <c r="CZ6" s="22">
        <f t="shared" si="11"/>
        <v>82.98</v>
      </c>
      <c r="DA6" s="22">
        <f t="shared" si="11"/>
        <v>81.99</v>
      </c>
      <c r="DB6" s="22">
        <f t="shared" si="11"/>
        <v>87.08</v>
      </c>
      <c r="DC6" s="22">
        <f t="shared" si="11"/>
        <v>87.26</v>
      </c>
      <c r="DD6" s="22">
        <f t="shared" si="11"/>
        <v>87.57</v>
      </c>
      <c r="DE6" s="22">
        <f t="shared" si="11"/>
        <v>87.26</v>
      </c>
      <c r="DF6" s="22">
        <f t="shared" si="11"/>
        <v>86.95</v>
      </c>
      <c r="DG6" s="21" t="str">
        <f>IF(DG7="","",IF(DG7="-","【-】","【"&amp;SUBSTITUTE(TEXT(DG7,"#,##0.00"),"-","△")&amp;"】"))</f>
        <v>【89.42】</v>
      </c>
      <c r="DH6" s="22">
        <f>IF(DH7="",NA(),DH7)</f>
        <v>53.75</v>
      </c>
      <c r="DI6" s="22">
        <f t="shared" ref="DI6:DQ6" si="12">IF(DI7="",NA(),DI7)</f>
        <v>54.87</v>
      </c>
      <c r="DJ6" s="22">
        <f t="shared" si="12"/>
        <v>55.56</v>
      </c>
      <c r="DK6" s="22">
        <f t="shared" si="12"/>
        <v>57.09</v>
      </c>
      <c r="DL6" s="22">
        <f t="shared" si="12"/>
        <v>57.61</v>
      </c>
      <c r="DM6" s="22">
        <f t="shared" si="12"/>
        <v>48.55</v>
      </c>
      <c r="DN6" s="22">
        <f t="shared" si="12"/>
        <v>49.2</v>
      </c>
      <c r="DO6" s="22">
        <f t="shared" si="12"/>
        <v>50.01</v>
      </c>
      <c r="DP6" s="22">
        <f t="shared" si="12"/>
        <v>50.99</v>
      </c>
      <c r="DQ6" s="22">
        <f t="shared" si="12"/>
        <v>51.79</v>
      </c>
      <c r="DR6" s="21" t="str">
        <f>IF(DR7="","",IF(DR7="-","【-】","【"&amp;SUBSTITUTE(TEXT(DR7,"#,##0.00"),"-","△")&amp;"】"))</f>
        <v>【52.02】</v>
      </c>
      <c r="DS6" s="22">
        <f>IF(DS7="",NA(),DS7)</f>
        <v>8.08</v>
      </c>
      <c r="DT6" s="22">
        <f t="shared" ref="DT6:EB6" si="13">IF(DT7="",NA(),DT7)</f>
        <v>9.1999999999999993</v>
      </c>
      <c r="DU6" s="22">
        <f t="shared" si="13"/>
        <v>11.56</v>
      </c>
      <c r="DV6" s="22">
        <f t="shared" si="13"/>
        <v>17.64</v>
      </c>
      <c r="DW6" s="22">
        <f t="shared" si="13"/>
        <v>20.309999999999999</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0.53</v>
      </c>
      <c r="EE6" s="22">
        <f t="shared" ref="EE6:EM6" si="14">IF(EE7="",NA(),EE7)</f>
        <v>0.4</v>
      </c>
      <c r="EF6" s="22">
        <f t="shared" si="14"/>
        <v>0.62</v>
      </c>
      <c r="EG6" s="22">
        <f t="shared" si="14"/>
        <v>0.28999999999999998</v>
      </c>
      <c r="EH6" s="22">
        <f t="shared" si="14"/>
        <v>0.09</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62022</v>
      </c>
      <c r="D7" s="24">
        <v>46</v>
      </c>
      <c r="E7" s="24">
        <v>1</v>
      </c>
      <c r="F7" s="24">
        <v>0</v>
      </c>
      <c r="G7" s="24">
        <v>1</v>
      </c>
      <c r="H7" s="24" t="s">
        <v>93</v>
      </c>
      <c r="I7" s="24" t="s">
        <v>94</v>
      </c>
      <c r="J7" s="24" t="s">
        <v>95</v>
      </c>
      <c r="K7" s="24" t="s">
        <v>96</v>
      </c>
      <c r="L7" s="24" t="s">
        <v>97</v>
      </c>
      <c r="M7" s="24" t="s">
        <v>98</v>
      </c>
      <c r="N7" s="25" t="s">
        <v>99</v>
      </c>
      <c r="O7" s="25">
        <v>92.84</v>
      </c>
      <c r="P7" s="25">
        <v>100.12</v>
      </c>
      <c r="Q7" s="25">
        <v>3355</v>
      </c>
      <c r="R7" s="25">
        <v>75838</v>
      </c>
      <c r="S7" s="25">
        <v>548.51</v>
      </c>
      <c r="T7" s="25">
        <v>138.26</v>
      </c>
      <c r="U7" s="25">
        <v>75279</v>
      </c>
      <c r="V7" s="25">
        <v>116.45</v>
      </c>
      <c r="W7" s="25">
        <v>646.45000000000005</v>
      </c>
      <c r="X7" s="25">
        <v>122.47</v>
      </c>
      <c r="Y7" s="25">
        <v>106.11</v>
      </c>
      <c r="Z7" s="25">
        <v>118.43</v>
      </c>
      <c r="AA7" s="25">
        <v>116.35</v>
      </c>
      <c r="AB7" s="25">
        <v>116.02</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2011.26</v>
      </c>
      <c r="AU7" s="25">
        <v>1476.67</v>
      </c>
      <c r="AV7" s="25">
        <v>1179.18</v>
      </c>
      <c r="AW7" s="25">
        <v>1391.65</v>
      </c>
      <c r="AX7" s="25">
        <v>1448.96</v>
      </c>
      <c r="AY7" s="25">
        <v>360.86</v>
      </c>
      <c r="AZ7" s="25">
        <v>350.79</v>
      </c>
      <c r="BA7" s="25">
        <v>354.57</v>
      </c>
      <c r="BB7" s="25">
        <v>357.74</v>
      </c>
      <c r="BC7" s="25">
        <v>344.88</v>
      </c>
      <c r="BD7" s="25">
        <v>243.36</v>
      </c>
      <c r="BE7" s="25">
        <v>62.59</v>
      </c>
      <c r="BF7" s="25">
        <v>66.28</v>
      </c>
      <c r="BG7" s="25">
        <v>50.66</v>
      </c>
      <c r="BH7" s="25">
        <v>48.4</v>
      </c>
      <c r="BI7" s="25">
        <v>41.45</v>
      </c>
      <c r="BJ7" s="25">
        <v>309.27999999999997</v>
      </c>
      <c r="BK7" s="25">
        <v>322.92</v>
      </c>
      <c r="BL7" s="25">
        <v>303.45999999999998</v>
      </c>
      <c r="BM7" s="25">
        <v>307.27999999999997</v>
      </c>
      <c r="BN7" s="25">
        <v>304.02</v>
      </c>
      <c r="BO7" s="25">
        <v>265.93</v>
      </c>
      <c r="BP7" s="25">
        <v>117.62</v>
      </c>
      <c r="BQ7" s="25">
        <v>99.57</v>
      </c>
      <c r="BR7" s="25">
        <v>112.86</v>
      </c>
      <c r="BS7" s="25">
        <v>100.87</v>
      </c>
      <c r="BT7" s="25">
        <v>100.3</v>
      </c>
      <c r="BU7" s="25">
        <v>103.32</v>
      </c>
      <c r="BV7" s="25">
        <v>100.85</v>
      </c>
      <c r="BW7" s="25">
        <v>103.79</v>
      </c>
      <c r="BX7" s="25">
        <v>98.3</v>
      </c>
      <c r="BY7" s="25">
        <v>98.89</v>
      </c>
      <c r="BZ7" s="25">
        <v>97.82</v>
      </c>
      <c r="CA7" s="25">
        <v>177.24</v>
      </c>
      <c r="CB7" s="25">
        <v>177</v>
      </c>
      <c r="CC7" s="25">
        <v>179.27</v>
      </c>
      <c r="CD7" s="25">
        <v>184.87</v>
      </c>
      <c r="CE7" s="25">
        <v>187.56</v>
      </c>
      <c r="CF7" s="25">
        <v>168.56</v>
      </c>
      <c r="CG7" s="25">
        <v>167.1</v>
      </c>
      <c r="CH7" s="25">
        <v>167.86</v>
      </c>
      <c r="CI7" s="25">
        <v>173.68</v>
      </c>
      <c r="CJ7" s="25">
        <v>174.52</v>
      </c>
      <c r="CK7" s="25">
        <v>177.56</v>
      </c>
      <c r="CL7" s="25">
        <v>71.56</v>
      </c>
      <c r="CM7" s="25">
        <v>72.61</v>
      </c>
      <c r="CN7" s="25">
        <v>71.819999999999993</v>
      </c>
      <c r="CO7" s="25">
        <v>70.739999999999995</v>
      </c>
      <c r="CP7" s="25">
        <v>69.69</v>
      </c>
      <c r="CQ7" s="25">
        <v>59.51</v>
      </c>
      <c r="CR7" s="25">
        <v>59.91</v>
      </c>
      <c r="CS7" s="25">
        <v>59.4</v>
      </c>
      <c r="CT7" s="25">
        <v>59.24</v>
      </c>
      <c r="CU7" s="25">
        <v>58.77</v>
      </c>
      <c r="CV7" s="25">
        <v>59.81</v>
      </c>
      <c r="CW7" s="25">
        <v>82.13</v>
      </c>
      <c r="CX7" s="25">
        <v>81.44</v>
      </c>
      <c r="CY7" s="25">
        <v>83</v>
      </c>
      <c r="CZ7" s="25">
        <v>82.98</v>
      </c>
      <c r="DA7" s="25">
        <v>81.99</v>
      </c>
      <c r="DB7" s="25">
        <v>87.08</v>
      </c>
      <c r="DC7" s="25">
        <v>87.26</v>
      </c>
      <c r="DD7" s="25">
        <v>87.57</v>
      </c>
      <c r="DE7" s="25">
        <v>87.26</v>
      </c>
      <c r="DF7" s="25">
        <v>86.95</v>
      </c>
      <c r="DG7" s="25">
        <v>89.42</v>
      </c>
      <c r="DH7" s="25">
        <v>53.75</v>
      </c>
      <c r="DI7" s="25">
        <v>54.87</v>
      </c>
      <c r="DJ7" s="25">
        <v>55.56</v>
      </c>
      <c r="DK7" s="25">
        <v>57.09</v>
      </c>
      <c r="DL7" s="25">
        <v>57.61</v>
      </c>
      <c r="DM7" s="25">
        <v>48.55</v>
      </c>
      <c r="DN7" s="25">
        <v>49.2</v>
      </c>
      <c r="DO7" s="25">
        <v>50.01</v>
      </c>
      <c r="DP7" s="25">
        <v>50.99</v>
      </c>
      <c r="DQ7" s="25">
        <v>51.79</v>
      </c>
      <c r="DR7" s="25">
        <v>52.02</v>
      </c>
      <c r="DS7" s="25">
        <v>8.08</v>
      </c>
      <c r="DT7" s="25">
        <v>9.1999999999999993</v>
      </c>
      <c r="DU7" s="25">
        <v>11.56</v>
      </c>
      <c r="DV7" s="25">
        <v>17.64</v>
      </c>
      <c r="DW7" s="25">
        <v>20.309999999999999</v>
      </c>
      <c r="DX7" s="25">
        <v>17.11</v>
      </c>
      <c r="DY7" s="25">
        <v>18.329999999999998</v>
      </c>
      <c r="DZ7" s="25">
        <v>20.27</v>
      </c>
      <c r="EA7" s="25">
        <v>21.69</v>
      </c>
      <c r="EB7" s="25">
        <v>23.19</v>
      </c>
      <c r="EC7" s="25">
        <v>25.37</v>
      </c>
      <c r="ED7" s="25">
        <v>0.53</v>
      </c>
      <c r="EE7" s="25">
        <v>0.4</v>
      </c>
      <c r="EF7" s="25">
        <v>0.62</v>
      </c>
      <c r="EG7" s="25">
        <v>0.28999999999999998</v>
      </c>
      <c r="EH7" s="25">
        <v>0.09</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2025-01-24T06:44:57Z</dcterms:created>
  <dcterms:modified xsi:type="dcterms:W3CDTF">2025-03-03T07:34:36Z</dcterms:modified>
  <cp:category/>
</cp:coreProperties>
</file>