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mc:AlternateContent xmlns:mc="http://schemas.openxmlformats.org/markup-compatibility/2006">
    <mc:Choice Requires="x15">
      <x15ac:absPath xmlns:x15ac="http://schemas.microsoft.com/office/spreadsheetml/2010/11/ac" url="C:\Users\suzuki417\Desktop\20250128_経営比較分析票の分析等について\経営比較分析表\【経営比較分析表】2023_064033_47_1718_下水道\"/>
    </mc:Choice>
  </mc:AlternateContent>
  <xr:revisionPtr revIDLastSave="0" documentId="13_ncr:1_{54CDBE9E-6C12-4465-AFAA-593E4F6134C3}" xr6:coauthVersionLast="47" xr6:coauthVersionMax="47" xr10:uidLastSave="{00000000-0000-0000-0000-000000000000}"/>
  <workbookProtection workbookAlgorithmName="SHA-512" workbookHashValue="2NZMcilsFs6te7oE6zhbEIpsIDLSWIVKZFBHGkGA01ThpbfkLvzmPKINOAiDbZ28tdJQKu3nT6MTQWEqHM6/uA==" workbookSaltValue="OCKst84rfM5CvcB+C28Fzw=="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AT8" i="4" s="1"/>
  <c r="S6" i="5"/>
  <c r="AL8" i="4" s="1"/>
  <c r="R6" i="5"/>
  <c r="Q6" i="5"/>
  <c r="W10" i="4" s="1"/>
  <c r="P6" i="5"/>
  <c r="P10" i="4" s="1"/>
  <c r="O6" i="5"/>
  <c r="I10" i="4" s="1"/>
  <c r="N6" i="5"/>
  <c r="M6" i="5"/>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E86" i="4"/>
  <c r="AL10" i="4"/>
  <c r="AD10" i="4"/>
  <c r="B10" i="4"/>
  <c r="AD8" i="4"/>
  <c r="I8" i="4"/>
  <c r="B8" i="4"/>
</calcChain>
</file>

<file path=xl/sharedStrings.xml><?xml version="1.0" encoding="utf-8"?>
<sst xmlns="http://schemas.openxmlformats.org/spreadsheetml/2006/main" count="247" uniqueCount="120">
  <si>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</si>
  <si>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</si>
  <si>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</si>
  <si>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</si>
  <si>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</si>
  <si>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</si>
  <si>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</si>
  <si>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</si>
  <si>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</si>
  <si>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</si>
  <si>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</si>
  <si>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</si>
  <si>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</si>
  <si>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</si>
  <si>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</si>
  <si>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</si>
  <si>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</si>
  <si>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</si>
  <si>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</si>
  <si>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</si>
  <si>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</si>
  <si>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</si>
  <si>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</si>
  <si>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</si>
  <si>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</si>
  <si>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</si>
  <si>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</si>
  <si>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</si>
  <si>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</si>
  <si>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</si>
  <si>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</si>
  <si>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</si>
  <si>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</si>
  <si>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</si>
  <si>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</si>
  <si>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</si>
  <si>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</si>
  <si>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</si>
  <si>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</si>
  <si>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</si>
  <si>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</si>
  <si>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</si>
  <si>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</si>
  <si>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</si>
  <si>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</si>
  <si>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</si>
  <si>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</si>
  <si>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</si>
  <si>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</si>
  <si>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</si>
  <si>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</si>
  <si>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</si>
  <si>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</si>
  <si>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</si>
  <si>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</si>
  <si>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</si>
  <si>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</si>
  <si>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</si>
  <si>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</si>
  <si>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</si>
  <si>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</si>
  <si>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</si>
  <si>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</si>
  <si>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</si>
  <si>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</si>
  <si>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</si>
  <si>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</si>
  <si>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</si>
  <si>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</si>
  <si>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</si>
  <si>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</si>
  <si>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</si>
  <si>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</si>
  <si>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</si>
  <si>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</si>
  <si>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</si>
  <si>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</si>
  <si>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</si>
  <si>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</si>
  <si>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</si>
  <si>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</si>
  <si>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</si>
  <si>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</si>
  <si>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</si>
  <si>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</si>
  <si>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</si>
  <si>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</si>
  <si>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</si>
  <si>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</si>
  <si>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</si>
  <si>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</si>
  <si>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</si>
  <si>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</si>
  <si>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</si>
  <si>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</si>
  <si>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</si>
  <si>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</si>
  <si>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</si>
  <si>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</si>
  <si>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飯豊町</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</si>
  <si>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</si>
  <si>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</si>
  <si>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</si>
  <si>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</si>
  <si>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</si>
  <si>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</si>
  <si>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</si>
  <si>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</si>
  <si>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</si>
  <si>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</si>
  <si>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</si>
  <si>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</si>
  <si>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</si>
  <si>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</si>
  <si>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</si>
  <si>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</si>
  <si>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←書式設定</t>
    <rPh sb="1" eb="3">
      <t>ショシキ</t>
    </rPh>
    <rPh sb="3" eb="5">
      <t>セッテイ</t>
    </rPh>
    <phoneticPr fontId="4"/>
  </si>
  <si>
    <t>　浄化槽設置数が増えるに従って設備更新の必要性は高まってくる。特に通常運転に不可欠なブロアーの故障件数が増えてきていることから、計画的な更新計画の作成時期に達している。</t>
    <rPh sb="1" eb="4">
      <t>ジョウカソウ</t>
    </rPh>
    <phoneticPr fontId="4"/>
  </si>
  <si>
    <t>　①から、令和4年度は豪雨災害により、生活排水個別処理施設が被災し災害復旧費用が生じたことから高かったものの当該年度は2.79ポイント減となった。しかし、依然として他会計繰入金の依存割合は大きい。今後も利用者の減少による料金収入の減、費用や地方債償還が上回る状態が続く見込みのため、他会計繰入金の依存割合は大きくなる。
　④から、類似団体平均値の5倍前後の状態が続いており、昨年度と比較し当該年度は22.54ポイント高となった。人件費や資材の高騰により工事費が高額となっていることが影響している。
　⑤から、経費回収率が60%を下回っている状況が続いており、さらには、収益的収支比率と同様の要因から、当該年度は50％を下回る率となった。そのため、料金収入だけでは賄いきれず、他会計繰入金に依存する割合が増えている。令和2年度から、公営企業化に向け取り組んでおり、今後、事業に係る費用の削減は当然のことながら、使用料の見直しを行い、適正な料金体系の構築を図っていきたい。
　⑥から、当該年度は、類似団体平均値と同程度であったが、それでも依然として汚水処理原価は高い状況にある。浄化槽設置数が増え日常管理に係る費用も増加している一方で、費用に対する料金収入とのバランスが取れていないためである。
　⑦⑧から、施設利用率は類似団体平均値を下回っており、適切な施設規模となっているか状況をしっかり把握していく必要がある。水洗化率については、類似団体平均値と比べて高い数値であり、100％を維持している。</t>
    <rPh sb="5" eb="7">
      <t>レイワ</t>
    </rPh>
    <rPh sb="8" eb="10">
      <t>ネンド</t>
    </rPh>
    <rPh sb="11" eb="13">
      <t>ゴウウ</t>
    </rPh>
    <rPh sb="13" eb="15">
      <t>サイガイ</t>
    </rPh>
    <rPh sb="47" eb="48">
      <t>タカ</t>
    </rPh>
    <rPh sb="54" eb="56">
      <t>トウガイ</t>
    </rPh>
    <rPh sb="56" eb="58">
      <t>ネンド</t>
    </rPh>
    <rPh sb="67" eb="68">
      <t>ゲン</t>
    </rPh>
    <rPh sb="77" eb="79">
      <t>イゼン</t>
    </rPh>
    <rPh sb="175" eb="177">
      <t>ゼンゴ</t>
    </rPh>
    <rPh sb="187" eb="190">
      <t>サクネンド</t>
    </rPh>
    <rPh sb="191" eb="193">
      <t>ヒカク</t>
    </rPh>
    <rPh sb="194" eb="196">
      <t>トウガイ</t>
    </rPh>
    <rPh sb="196" eb="198">
      <t>ネンド</t>
    </rPh>
    <rPh sb="208" eb="209">
      <t>タカ</t>
    </rPh>
    <rPh sb="226" eb="228">
      <t>コウジ</t>
    </rPh>
    <rPh sb="228" eb="229">
      <t>ヒ</t>
    </rPh>
    <rPh sb="230" eb="232">
      <t>コウガク</t>
    </rPh>
    <rPh sb="241" eb="243">
      <t>エイキョウ</t>
    </rPh>
    <rPh sb="292" eb="294">
      <t>ドウヨウ</t>
    </rPh>
    <rPh sb="295" eb="297">
      <t>ヨウイン</t>
    </rPh>
    <rPh sb="300" eb="302">
      <t>トウガイ</t>
    </rPh>
    <rPh sb="302" eb="304">
      <t>ネンド</t>
    </rPh>
    <rPh sb="309" eb="311">
      <t>シタマワ</t>
    </rPh>
    <rPh sb="312" eb="313">
      <t>リツ</t>
    </rPh>
    <rPh sb="440" eb="442">
      <t>トウガイ</t>
    </rPh>
    <rPh sb="442" eb="444">
      <t>ネンド</t>
    </rPh>
    <rPh sb="454" eb="457">
      <t>ドウテイド</t>
    </rPh>
    <rPh sb="487" eb="490">
      <t>ジョウカソウ</t>
    </rPh>
    <rPh sb="512" eb="514">
      <t>イッポウ</t>
    </rPh>
    <phoneticPr fontId="4"/>
  </si>
  <si>
    <t>　経費削減に努め、施設長寿命化など計画的な更新を検討し、料金水準適正化の検討を実施しながら他会計繰入金の依存割合を小さくする必要がある。人口の減少、高齢化が進行している当町の状況下、施設の更新など必要な事業を抱えていることから、より健全な事業体となるため必要な料金体系の見直し、施設管理費の削減など取り組まなければならない課題も多い。
　集合処理方式と個別処理方式を比較した場合、汚水処理原価では個別処理方式にその優位性が存在した。本町のような散居集落において今後生活排水処理事業を推進していくとき、経済的より優位な方法を更新時においても選択していく。</t>
    <rPh sb="216" eb="217">
      <t>ホン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</si>
</sst>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8A7-4657-BA50-4A2DE7188934}"/>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08A7-4657-BA50-4A2DE7188934}"/>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52.41</c:v>
                </c:pt>
                <c:pt idx="1">
                  <c:v>50</c:v>
                </c:pt>
                <c:pt idx="2">
                  <c:v>49.71</c:v>
                </c:pt>
                <c:pt idx="3">
                  <c:v>47.75</c:v>
                </c:pt>
                <c:pt idx="4">
                  <c:v>45.96</c:v>
                </c:pt>
              </c:numCache>
            </c:numRef>
          </c:val>
          <c:extLst>
            <c:ext xmlns:c16="http://schemas.microsoft.com/office/drawing/2014/chart" uri="{C3380CC4-5D6E-409C-BE32-E72D297353CC}">
              <c16:uniqueId val="{00000000-C21C-438E-9E33-5E6C4501D7CC}"/>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59.64</c:v>
                </c:pt>
                <c:pt idx="1">
                  <c:v>58.19</c:v>
                </c:pt>
                <c:pt idx="2">
                  <c:v>56.52</c:v>
                </c:pt>
                <c:pt idx="3">
                  <c:v>88.45</c:v>
                </c:pt>
                <c:pt idx="4">
                  <c:v>54.08</c:v>
                </c:pt>
              </c:numCache>
            </c:numRef>
          </c:val>
          <c:smooth val="0"/>
          <c:extLst>
            <c:ext xmlns:c16="http://schemas.microsoft.com/office/drawing/2014/chart" uri="{C3380CC4-5D6E-409C-BE32-E72D297353CC}">
              <c16:uniqueId val="{00000001-C21C-438E-9E33-5E6C4501D7CC}"/>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0D38-471E-8114-01AB3FAE0C75}"/>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90.63</c:v>
                </c:pt>
                <c:pt idx="1">
                  <c:v>87.8</c:v>
                </c:pt>
                <c:pt idx="2">
                  <c:v>88.43</c:v>
                </c:pt>
                <c:pt idx="3">
                  <c:v>90.34</c:v>
                </c:pt>
                <c:pt idx="4">
                  <c:v>90.57</c:v>
                </c:pt>
              </c:numCache>
            </c:numRef>
          </c:val>
          <c:smooth val="0"/>
          <c:extLst>
            <c:ext xmlns:c16="http://schemas.microsoft.com/office/drawing/2014/chart" uri="{C3380CC4-5D6E-409C-BE32-E72D297353CC}">
              <c16:uniqueId val="{00000001-0D38-471E-8114-01AB3FAE0C75}"/>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84.56</c:v>
                </c:pt>
                <c:pt idx="1">
                  <c:v>83.29</c:v>
                </c:pt>
                <c:pt idx="2">
                  <c:v>81.25</c:v>
                </c:pt>
                <c:pt idx="3">
                  <c:v>82.77</c:v>
                </c:pt>
                <c:pt idx="4">
                  <c:v>79.98</c:v>
                </c:pt>
              </c:numCache>
            </c:numRef>
          </c:val>
          <c:extLst>
            <c:ext xmlns:c16="http://schemas.microsoft.com/office/drawing/2014/chart" uri="{C3380CC4-5D6E-409C-BE32-E72D297353CC}">
              <c16:uniqueId val="{00000000-A184-41E8-A99B-6995652BD09D}"/>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184-41E8-A99B-6995652BD09D}"/>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1D7-43BC-B06A-8C0B37BCCA90}"/>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1D7-43BC-B06A-8C0B37BCCA90}"/>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66C-49CF-A102-705FA3EFE333}"/>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66C-49CF-A102-705FA3EFE333}"/>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CB2-410A-897E-8F8BE78B7D88}"/>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CB2-410A-897E-8F8BE78B7D88}"/>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742-495C-8752-F4C192B24FFF}"/>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742-495C-8752-F4C192B24FFF}"/>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1068.52</c:v>
                </c:pt>
                <c:pt idx="1">
                  <c:v>1194</c:v>
                </c:pt>
                <c:pt idx="2">
                  <c:v>1389.56</c:v>
                </c:pt>
                <c:pt idx="3">
                  <c:v>1474.4</c:v>
                </c:pt>
                <c:pt idx="4">
                  <c:v>1496.94</c:v>
                </c:pt>
              </c:numCache>
            </c:numRef>
          </c:val>
          <c:extLst>
            <c:ext xmlns:c16="http://schemas.microsoft.com/office/drawing/2014/chart" uri="{C3380CC4-5D6E-409C-BE32-E72D297353CC}">
              <c16:uniqueId val="{00000000-76A0-4160-8F01-A789829E09A0}"/>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270.57</c:v>
                </c:pt>
                <c:pt idx="1">
                  <c:v>294.27</c:v>
                </c:pt>
                <c:pt idx="2">
                  <c:v>294.08999999999997</c:v>
                </c:pt>
                <c:pt idx="3">
                  <c:v>294.08999999999997</c:v>
                </c:pt>
                <c:pt idx="4">
                  <c:v>338.47</c:v>
                </c:pt>
              </c:numCache>
            </c:numRef>
          </c:val>
          <c:smooth val="0"/>
          <c:extLst>
            <c:ext xmlns:c16="http://schemas.microsoft.com/office/drawing/2014/chart" uri="{C3380CC4-5D6E-409C-BE32-E72D297353CC}">
              <c16:uniqueId val="{00000001-76A0-4160-8F01-A789829E09A0}"/>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56.4</c:v>
                </c:pt>
                <c:pt idx="1">
                  <c:v>53.77</c:v>
                </c:pt>
                <c:pt idx="2">
                  <c:v>57.96</c:v>
                </c:pt>
                <c:pt idx="3">
                  <c:v>46.64</c:v>
                </c:pt>
                <c:pt idx="4">
                  <c:v>54.64</c:v>
                </c:pt>
              </c:numCache>
            </c:numRef>
          </c:val>
          <c:extLst>
            <c:ext xmlns:c16="http://schemas.microsoft.com/office/drawing/2014/chart" uri="{C3380CC4-5D6E-409C-BE32-E72D297353CC}">
              <c16:uniqueId val="{00000000-DB74-4D9A-BCD6-96F3E103384B}"/>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62.5</c:v>
                </c:pt>
                <c:pt idx="1">
                  <c:v>60.59</c:v>
                </c:pt>
                <c:pt idx="2">
                  <c:v>60</c:v>
                </c:pt>
                <c:pt idx="3">
                  <c:v>59.01</c:v>
                </c:pt>
                <c:pt idx="4">
                  <c:v>56.06</c:v>
                </c:pt>
              </c:numCache>
            </c:numRef>
          </c:val>
          <c:smooth val="0"/>
          <c:extLst>
            <c:ext xmlns:c16="http://schemas.microsoft.com/office/drawing/2014/chart" uri="{C3380CC4-5D6E-409C-BE32-E72D297353CC}">
              <c16:uniqueId val="{00000001-DB74-4D9A-BCD6-96F3E103384B}"/>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283.77999999999997</c:v>
                </c:pt>
                <c:pt idx="1">
                  <c:v>301.41000000000003</c:v>
                </c:pt>
                <c:pt idx="2">
                  <c:v>280.70999999999998</c:v>
                </c:pt>
                <c:pt idx="3">
                  <c:v>348.81</c:v>
                </c:pt>
                <c:pt idx="4">
                  <c:v>298.81</c:v>
                </c:pt>
              </c:numCache>
            </c:numRef>
          </c:val>
          <c:extLst>
            <c:ext xmlns:c16="http://schemas.microsoft.com/office/drawing/2014/chart" uri="{C3380CC4-5D6E-409C-BE32-E72D297353CC}">
              <c16:uniqueId val="{00000000-73C1-48F6-8AD6-D31A347EB388}"/>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269.33</c:v>
                </c:pt>
                <c:pt idx="1">
                  <c:v>280.23</c:v>
                </c:pt>
                <c:pt idx="2">
                  <c:v>282.70999999999998</c:v>
                </c:pt>
                <c:pt idx="3">
                  <c:v>291.82</c:v>
                </c:pt>
                <c:pt idx="4">
                  <c:v>304.36</c:v>
                </c:pt>
              </c:numCache>
            </c:numRef>
          </c:val>
          <c:smooth val="0"/>
          <c:extLst>
            <c:ext xmlns:c16="http://schemas.microsoft.com/office/drawing/2014/chart" uri="{C3380CC4-5D6E-409C-BE32-E72D297353CC}">
              <c16:uniqueId val="{00000001-73C1-48F6-8AD6-D31A347EB388}"/>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【349.83】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【85.31】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【54.61】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Q7"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山形県　飯豊町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法非適用</v>
      </c>
      <c r="C8" s="34"/>
      <c r="D8" s="34"/>
      <c r="E8" s="34"/>
      <c r="F8" s="34"/>
      <c r="G8" s="34"/>
      <c r="H8" s="34"/>
      <c r="I8" s="34" t="str">
        <f>データ!J6</f>
        <v>下水道事業</v>
      </c>
      <c r="J8" s="34"/>
      <c r="K8" s="34"/>
      <c r="L8" s="34"/>
      <c r="M8" s="34"/>
      <c r="N8" s="34"/>
      <c r="O8" s="34"/>
      <c r="P8" s="34" t="str">
        <f>データ!K6</f>
        <v>特定地域生活排水処理</v>
      </c>
      <c r="Q8" s="34"/>
      <c r="R8" s="34"/>
      <c r="S8" s="34"/>
      <c r="T8" s="34"/>
      <c r="U8" s="34"/>
      <c r="V8" s="34"/>
      <c r="W8" s="34" t="str">
        <f>データ!L6</f>
        <v>K2</v>
      </c>
      <c r="X8" s="34"/>
      <c r="Y8" s="34"/>
      <c r="Z8" s="34"/>
      <c r="AA8" s="34"/>
      <c r="AB8" s="34"/>
      <c r="AC8" s="34"/>
      <c r="AD8" s="35" t="str">
        <f>データ!$M$6</f>
        <v>非設置</v>
      </c>
      <c r="AE8" s="35"/>
      <c r="AF8" s="35"/>
      <c r="AG8" s="35"/>
      <c r="AH8" s="35"/>
      <c r="AI8" s="35"/>
      <c r="AJ8" s="35"/>
      <c r="AK8" s="3"/>
      <c r="AL8" s="36">
        <f>データ!S6</f>
        <v>6398</v>
      </c>
      <c r="AM8" s="36"/>
      <c r="AN8" s="36"/>
      <c r="AO8" s="36"/>
      <c r="AP8" s="36"/>
      <c r="AQ8" s="36"/>
      <c r="AR8" s="36"/>
      <c r="AS8" s="36"/>
      <c r="AT8" s="37">
        <f>データ!T6</f>
        <v>329.41</v>
      </c>
      <c r="AU8" s="37"/>
      <c r="AV8" s="37"/>
      <c r="AW8" s="37"/>
      <c r="AX8" s="37"/>
      <c r="AY8" s="37"/>
      <c r="AZ8" s="37"/>
      <c r="BA8" s="37"/>
      <c r="BB8" s="37">
        <f>データ!U6</f>
        <v>19.420000000000002</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t="str">
        <f>データ!O6</f>
        <v>該当数値なし</v>
      </c>
      <c r="J10" s="37"/>
      <c r="K10" s="37"/>
      <c r="L10" s="37"/>
      <c r="M10" s="37"/>
      <c r="N10" s="37"/>
      <c r="O10" s="37"/>
      <c r="P10" s="37">
        <f>データ!P6</f>
        <v>11.28</v>
      </c>
      <c r="Q10" s="37"/>
      <c r="R10" s="37"/>
      <c r="S10" s="37"/>
      <c r="T10" s="37"/>
      <c r="U10" s="37"/>
      <c r="V10" s="37"/>
      <c r="W10" s="37">
        <f>データ!Q6</f>
        <v>100</v>
      </c>
      <c r="X10" s="37"/>
      <c r="Y10" s="37"/>
      <c r="Z10" s="37"/>
      <c r="AA10" s="37"/>
      <c r="AB10" s="37"/>
      <c r="AC10" s="37"/>
      <c r="AD10" s="36">
        <f>データ!R6</f>
        <v>3080</v>
      </c>
      <c r="AE10" s="36"/>
      <c r="AF10" s="36"/>
      <c r="AG10" s="36"/>
      <c r="AH10" s="36"/>
      <c r="AI10" s="36"/>
      <c r="AJ10" s="36"/>
      <c r="AK10" s="2"/>
      <c r="AL10" s="36">
        <f>データ!V6</f>
        <v>715</v>
      </c>
      <c r="AM10" s="36"/>
      <c r="AN10" s="36"/>
      <c r="AO10" s="36"/>
      <c r="AP10" s="36"/>
      <c r="AQ10" s="36"/>
      <c r="AR10" s="36"/>
      <c r="AS10" s="36"/>
      <c r="AT10" s="37">
        <f>データ!W6</f>
        <v>19.670000000000002</v>
      </c>
      <c r="AU10" s="37"/>
      <c r="AV10" s="37"/>
      <c r="AW10" s="37"/>
      <c r="AX10" s="37"/>
      <c r="AY10" s="37"/>
      <c r="AZ10" s="37"/>
      <c r="BA10" s="37"/>
      <c r="BB10" s="37">
        <f>データ!X6</f>
        <v>36.35</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118</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117</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119</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【349.83】</v>
      </c>
      <c r="I86" s="12" t="str">
        <f>データ!CA6</f>
        <v>【53.65】</v>
      </c>
      <c r="J86" s="12" t="str">
        <f>データ!CL6</f>
        <v>【307.86】</v>
      </c>
      <c r="K86" s="12" t="str">
        <f>データ!CW6</f>
        <v>【54.61】</v>
      </c>
      <c r="L86" s="12" t="str">
        <f>データ!DH6</f>
        <v>【85.31】</v>
      </c>
      <c r="M86" s="12" t="s">
        <v>44</v>
      </c>
      <c r="N86" s="12" t="s">
        <v>45</v>
      </c>
      <c r="O86" s="12" t="str">
        <f>データ!EO6</f>
        <v>【-】</v>
      </c>
    </row>
  </sheetData>
  <sheetProtection algorithmName="SHA-512" hashValue="WcvlNbv4VZMakk1Rms0Y7eDPxbaP9w6kr+j2iNFLarOKyQ01nVXpfy3nhKQ8GFoS+4qgw6vwqVPm3+T6DWM4dQ==" saltValue="uMLUPR9UehTpIWjuWBs5Uw=="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48</v>
      </c>
      <c r="B3" s="15" t="s">
        <v>49</v>
      </c>
      <c r="C3" s="15" t="s">
        <v>50</v>
      </c>
      <c r="D3" s="15" t="s">
        <v>51</v>
      </c>
      <c r="E3" s="15" t="s">
        <v>52</v>
      </c>
      <c r="F3" s="15" t="s">
        <v>53</v>
      </c>
      <c r="G3" s="15" t="s">
        <v>54</v>
      </c>
      <c r="H3" s="72" t="s">
        <v>55</v>
      </c>
      <c r="I3" s="73"/>
      <c r="J3" s="73"/>
      <c r="K3" s="73"/>
      <c r="L3" s="73"/>
      <c r="M3" s="73"/>
      <c r="N3" s="73"/>
      <c r="O3" s="73"/>
      <c r="P3" s="73"/>
      <c r="Q3" s="73"/>
      <c r="R3" s="73"/>
      <c r="S3" s="73"/>
      <c r="T3" s="73"/>
      <c r="U3" s="73"/>
      <c r="V3" s="73"/>
      <c r="W3" s="73"/>
      <c r="X3" s="74"/>
      <c r="Y3" s="78" t="s">
        <v>56</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57</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58</v>
      </c>
      <c r="B4" s="16"/>
      <c r="C4" s="16"/>
      <c r="D4" s="16"/>
      <c r="E4" s="16"/>
      <c r="F4" s="16"/>
      <c r="G4" s="16"/>
      <c r="H4" s="75"/>
      <c r="I4" s="76"/>
      <c r="J4" s="76"/>
      <c r="K4" s="76"/>
      <c r="L4" s="76"/>
      <c r="M4" s="76"/>
      <c r="N4" s="76"/>
      <c r="O4" s="76"/>
      <c r="P4" s="76"/>
      <c r="Q4" s="76"/>
      <c r="R4" s="76"/>
      <c r="S4" s="76"/>
      <c r="T4" s="76"/>
      <c r="U4" s="76"/>
      <c r="V4" s="76"/>
      <c r="W4" s="76"/>
      <c r="X4" s="77"/>
      <c r="Y4" s="71" t="s">
        <v>59</v>
      </c>
      <c r="Z4" s="71"/>
      <c r="AA4" s="71"/>
      <c r="AB4" s="71"/>
      <c r="AC4" s="71"/>
      <c r="AD4" s="71"/>
      <c r="AE4" s="71"/>
      <c r="AF4" s="71"/>
      <c r="AG4" s="71"/>
      <c r="AH4" s="71"/>
      <c r="AI4" s="71"/>
      <c r="AJ4" s="71" t="s">
        <v>60</v>
      </c>
      <c r="AK4" s="71"/>
      <c r="AL4" s="71"/>
      <c r="AM4" s="71"/>
      <c r="AN4" s="71"/>
      <c r="AO4" s="71"/>
      <c r="AP4" s="71"/>
      <c r="AQ4" s="71"/>
      <c r="AR4" s="71"/>
      <c r="AS4" s="71"/>
      <c r="AT4" s="71"/>
      <c r="AU4" s="71" t="s">
        <v>61</v>
      </c>
      <c r="AV4" s="71"/>
      <c r="AW4" s="71"/>
      <c r="AX4" s="71"/>
      <c r="AY4" s="71"/>
      <c r="AZ4" s="71"/>
      <c r="BA4" s="71"/>
      <c r="BB4" s="71"/>
      <c r="BC4" s="71"/>
      <c r="BD4" s="71"/>
      <c r="BE4" s="71"/>
      <c r="BF4" s="71" t="s">
        <v>62</v>
      </c>
      <c r="BG4" s="71"/>
      <c r="BH4" s="71"/>
      <c r="BI4" s="71"/>
      <c r="BJ4" s="71"/>
      <c r="BK4" s="71"/>
      <c r="BL4" s="71"/>
      <c r="BM4" s="71"/>
      <c r="BN4" s="71"/>
      <c r="BO4" s="71"/>
      <c r="BP4" s="71"/>
      <c r="BQ4" s="71" t="s">
        <v>63</v>
      </c>
      <c r="BR4" s="71"/>
      <c r="BS4" s="71"/>
      <c r="BT4" s="71"/>
      <c r="BU4" s="71"/>
      <c r="BV4" s="71"/>
      <c r="BW4" s="71"/>
      <c r="BX4" s="71"/>
      <c r="BY4" s="71"/>
      <c r="BZ4" s="71"/>
      <c r="CA4" s="71"/>
      <c r="CB4" s="71" t="s">
        <v>64</v>
      </c>
      <c r="CC4" s="71"/>
      <c r="CD4" s="71"/>
      <c r="CE4" s="71"/>
      <c r="CF4" s="71"/>
      <c r="CG4" s="71"/>
      <c r="CH4" s="71"/>
      <c r="CI4" s="71"/>
      <c r="CJ4" s="71"/>
      <c r="CK4" s="71"/>
      <c r="CL4" s="71"/>
      <c r="CM4" s="71" t="s">
        <v>65</v>
      </c>
      <c r="CN4" s="71"/>
      <c r="CO4" s="71"/>
      <c r="CP4" s="71"/>
      <c r="CQ4" s="71"/>
      <c r="CR4" s="71"/>
      <c r="CS4" s="71"/>
      <c r="CT4" s="71"/>
      <c r="CU4" s="71"/>
      <c r="CV4" s="71"/>
      <c r="CW4" s="71"/>
      <c r="CX4" s="71" t="s">
        <v>66</v>
      </c>
      <c r="CY4" s="71"/>
      <c r="CZ4" s="71"/>
      <c r="DA4" s="71"/>
      <c r="DB4" s="71"/>
      <c r="DC4" s="71"/>
      <c r="DD4" s="71"/>
      <c r="DE4" s="71"/>
      <c r="DF4" s="71"/>
      <c r="DG4" s="71"/>
      <c r="DH4" s="71"/>
      <c r="DI4" s="71" t="s">
        <v>67</v>
      </c>
      <c r="DJ4" s="71"/>
      <c r="DK4" s="71"/>
      <c r="DL4" s="71"/>
      <c r="DM4" s="71"/>
      <c r="DN4" s="71"/>
      <c r="DO4" s="71"/>
      <c r="DP4" s="71"/>
      <c r="DQ4" s="71"/>
      <c r="DR4" s="71"/>
      <c r="DS4" s="71"/>
      <c r="DT4" s="71" t="s">
        <v>68</v>
      </c>
      <c r="DU4" s="71"/>
      <c r="DV4" s="71"/>
      <c r="DW4" s="71"/>
      <c r="DX4" s="71"/>
      <c r="DY4" s="71"/>
      <c r="DZ4" s="71"/>
      <c r="EA4" s="71"/>
      <c r="EB4" s="71"/>
      <c r="EC4" s="71"/>
      <c r="ED4" s="71"/>
      <c r="EE4" s="71" t="s">
        <v>69</v>
      </c>
      <c r="EF4" s="71"/>
      <c r="EG4" s="71"/>
      <c r="EH4" s="71"/>
      <c r="EI4" s="71"/>
      <c r="EJ4" s="71"/>
      <c r="EK4" s="71"/>
      <c r="EL4" s="71"/>
      <c r="EM4" s="71"/>
      <c r="EN4" s="71"/>
      <c r="EO4" s="71"/>
    </row>
    <row r="5" spans="1:145" x14ac:dyDescent="0.15">
      <c r="A5" s="14" t="s">
        <v>70</v>
      </c>
      <c r="B5" s="17"/>
      <c r="C5" s="17"/>
      <c r="D5" s="17"/>
      <c r="E5" s="17"/>
      <c r="F5" s="17"/>
      <c r="G5" s="17"/>
      <c r="H5" s="18" t="s">
        <v>71</v>
      </c>
      <c r="I5" s="18" t="s">
        <v>72</v>
      </c>
      <c r="J5" s="18" t="s">
        <v>73</v>
      </c>
      <c r="K5" s="18" t="s">
        <v>74</v>
      </c>
      <c r="L5" s="18" t="s">
        <v>75</v>
      </c>
      <c r="M5" s="18" t="s">
        <v>5</v>
      </c>
      <c r="N5" s="18" t="s">
        <v>76</v>
      </c>
      <c r="O5" s="18" t="s">
        <v>77</v>
      </c>
      <c r="P5" s="18" t="s">
        <v>78</v>
      </c>
      <c r="Q5" s="18" t="s">
        <v>79</v>
      </c>
      <c r="R5" s="18" t="s">
        <v>80</v>
      </c>
      <c r="S5" s="18" t="s">
        <v>81</v>
      </c>
      <c r="T5" s="18" t="s">
        <v>82</v>
      </c>
      <c r="U5" s="18" t="s">
        <v>83</v>
      </c>
      <c r="V5" s="18" t="s">
        <v>84</v>
      </c>
      <c r="W5" s="18" t="s">
        <v>85</v>
      </c>
      <c r="X5" s="18" t="s">
        <v>86</v>
      </c>
      <c r="Y5" s="18" t="s">
        <v>87</v>
      </c>
      <c r="Z5" s="18" t="s">
        <v>88</v>
      </c>
      <c r="AA5" s="18" t="s">
        <v>89</v>
      </c>
      <c r="AB5" s="18" t="s">
        <v>90</v>
      </c>
      <c r="AC5" s="18" t="s">
        <v>91</v>
      </c>
      <c r="AD5" s="18" t="s">
        <v>92</v>
      </c>
      <c r="AE5" s="18" t="s">
        <v>93</v>
      </c>
      <c r="AF5" s="18" t="s">
        <v>94</v>
      </c>
      <c r="AG5" s="18" t="s">
        <v>95</v>
      </c>
      <c r="AH5" s="18" t="s">
        <v>96</v>
      </c>
      <c r="AI5" s="18" t="s">
        <v>31</v>
      </c>
      <c r="AJ5" s="18" t="s">
        <v>87</v>
      </c>
      <c r="AK5" s="18" t="s">
        <v>88</v>
      </c>
      <c r="AL5" s="18" t="s">
        <v>89</v>
      </c>
      <c r="AM5" s="18" t="s">
        <v>90</v>
      </c>
      <c r="AN5" s="18" t="s">
        <v>91</v>
      </c>
      <c r="AO5" s="18" t="s">
        <v>92</v>
      </c>
      <c r="AP5" s="18" t="s">
        <v>93</v>
      </c>
      <c r="AQ5" s="18" t="s">
        <v>94</v>
      </c>
      <c r="AR5" s="18" t="s">
        <v>95</v>
      </c>
      <c r="AS5" s="18" t="s">
        <v>96</v>
      </c>
      <c r="AT5" s="18" t="s">
        <v>97</v>
      </c>
      <c r="AU5" s="18" t="s">
        <v>87</v>
      </c>
      <c r="AV5" s="18" t="s">
        <v>88</v>
      </c>
      <c r="AW5" s="18" t="s">
        <v>89</v>
      </c>
      <c r="AX5" s="18" t="s">
        <v>90</v>
      </c>
      <c r="AY5" s="18" t="s">
        <v>91</v>
      </c>
      <c r="AZ5" s="18" t="s">
        <v>92</v>
      </c>
      <c r="BA5" s="18" t="s">
        <v>93</v>
      </c>
      <c r="BB5" s="18" t="s">
        <v>94</v>
      </c>
      <c r="BC5" s="18" t="s">
        <v>95</v>
      </c>
      <c r="BD5" s="18" t="s">
        <v>96</v>
      </c>
      <c r="BE5" s="18" t="s">
        <v>97</v>
      </c>
      <c r="BF5" s="18" t="s">
        <v>87</v>
      </c>
      <c r="BG5" s="18" t="s">
        <v>88</v>
      </c>
      <c r="BH5" s="18" t="s">
        <v>89</v>
      </c>
      <c r="BI5" s="18" t="s">
        <v>90</v>
      </c>
      <c r="BJ5" s="18" t="s">
        <v>91</v>
      </c>
      <c r="BK5" s="18" t="s">
        <v>92</v>
      </c>
      <c r="BL5" s="18" t="s">
        <v>93</v>
      </c>
      <c r="BM5" s="18" t="s">
        <v>94</v>
      </c>
      <c r="BN5" s="18" t="s">
        <v>95</v>
      </c>
      <c r="BO5" s="18" t="s">
        <v>96</v>
      </c>
      <c r="BP5" s="18" t="s">
        <v>97</v>
      </c>
      <c r="BQ5" s="18" t="s">
        <v>87</v>
      </c>
      <c r="BR5" s="18" t="s">
        <v>88</v>
      </c>
      <c r="BS5" s="18" t="s">
        <v>89</v>
      </c>
      <c r="BT5" s="18" t="s">
        <v>90</v>
      </c>
      <c r="BU5" s="18" t="s">
        <v>91</v>
      </c>
      <c r="BV5" s="18" t="s">
        <v>92</v>
      </c>
      <c r="BW5" s="18" t="s">
        <v>93</v>
      </c>
      <c r="BX5" s="18" t="s">
        <v>94</v>
      </c>
      <c r="BY5" s="18" t="s">
        <v>95</v>
      </c>
      <c r="BZ5" s="18" t="s">
        <v>96</v>
      </c>
      <c r="CA5" s="18" t="s">
        <v>97</v>
      </c>
      <c r="CB5" s="18" t="s">
        <v>87</v>
      </c>
      <c r="CC5" s="18" t="s">
        <v>88</v>
      </c>
      <c r="CD5" s="18" t="s">
        <v>89</v>
      </c>
      <c r="CE5" s="18" t="s">
        <v>90</v>
      </c>
      <c r="CF5" s="18" t="s">
        <v>91</v>
      </c>
      <c r="CG5" s="18" t="s">
        <v>92</v>
      </c>
      <c r="CH5" s="18" t="s">
        <v>93</v>
      </c>
      <c r="CI5" s="18" t="s">
        <v>94</v>
      </c>
      <c r="CJ5" s="18" t="s">
        <v>95</v>
      </c>
      <c r="CK5" s="18" t="s">
        <v>96</v>
      </c>
      <c r="CL5" s="18" t="s">
        <v>97</v>
      </c>
      <c r="CM5" s="18" t="s">
        <v>87</v>
      </c>
      <c r="CN5" s="18" t="s">
        <v>88</v>
      </c>
      <c r="CO5" s="18" t="s">
        <v>89</v>
      </c>
      <c r="CP5" s="18" t="s">
        <v>90</v>
      </c>
      <c r="CQ5" s="18" t="s">
        <v>91</v>
      </c>
      <c r="CR5" s="18" t="s">
        <v>92</v>
      </c>
      <c r="CS5" s="18" t="s">
        <v>93</v>
      </c>
      <c r="CT5" s="18" t="s">
        <v>94</v>
      </c>
      <c r="CU5" s="18" t="s">
        <v>95</v>
      </c>
      <c r="CV5" s="18" t="s">
        <v>96</v>
      </c>
      <c r="CW5" s="18" t="s">
        <v>97</v>
      </c>
      <c r="CX5" s="18" t="s">
        <v>87</v>
      </c>
      <c r="CY5" s="18" t="s">
        <v>88</v>
      </c>
      <c r="CZ5" s="18" t="s">
        <v>89</v>
      </c>
      <c r="DA5" s="18" t="s">
        <v>90</v>
      </c>
      <c r="DB5" s="18" t="s">
        <v>91</v>
      </c>
      <c r="DC5" s="18" t="s">
        <v>92</v>
      </c>
      <c r="DD5" s="18" t="s">
        <v>93</v>
      </c>
      <c r="DE5" s="18" t="s">
        <v>94</v>
      </c>
      <c r="DF5" s="18" t="s">
        <v>95</v>
      </c>
      <c r="DG5" s="18" t="s">
        <v>96</v>
      </c>
      <c r="DH5" s="18" t="s">
        <v>97</v>
      </c>
      <c r="DI5" s="18" t="s">
        <v>87</v>
      </c>
      <c r="DJ5" s="18" t="s">
        <v>88</v>
      </c>
      <c r="DK5" s="18" t="s">
        <v>89</v>
      </c>
      <c r="DL5" s="18" t="s">
        <v>90</v>
      </c>
      <c r="DM5" s="18" t="s">
        <v>91</v>
      </c>
      <c r="DN5" s="18" t="s">
        <v>92</v>
      </c>
      <c r="DO5" s="18" t="s">
        <v>93</v>
      </c>
      <c r="DP5" s="18" t="s">
        <v>94</v>
      </c>
      <c r="DQ5" s="18" t="s">
        <v>95</v>
      </c>
      <c r="DR5" s="18" t="s">
        <v>96</v>
      </c>
      <c r="DS5" s="18" t="s">
        <v>97</v>
      </c>
      <c r="DT5" s="18" t="s">
        <v>87</v>
      </c>
      <c r="DU5" s="18" t="s">
        <v>88</v>
      </c>
      <c r="DV5" s="18" t="s">
        <v>89</v>
      </c>
      <c r="DW5" s="18" t="s">
        <v>90</v>
      </c>
      <c r="DX5" s="18" t="s">
        <v>91</v>
      </c>
      <c r="DY5" s="18" t="s">
        <v>92</v>
      </c>
      <c r="DZ5" s="18" t="s">
        <v>93</v>
      </c>
      <c r="EA5" s="18" t="s">
        <v>94</v>
      </c>
      <c r="EB5" s="18" t="s">
        <v>95</v>
      </c>
      <c r="EC5" s="18" t="s">
        <v>96</v>
      </c>
      <c r="ED5" s="18" t="s">
        <v>97</v>
      </c>
      <c r="EE5" s="18" t="s">
        <v>87</v>
      </c>
      <c r="EF5" s="18" t="s">
        <v>88</v>
      </c>
      <c r="EG5" s="18" t="s">
        <v>89</v>
      </c>
      <c r="EH5" s="18" t="s">
        <v>90</v>
      </c>
      <c r="EI5" s="18" t="s">
        <v>91</v>
      </c>
      <c r="EJ5" s="18" t="s">
        <v>92</v>
      </c>
      <c r="EK5" s="18" t="s">
        <v>93</v>
      </c>
      <c r="EL5" s="18" t="s">
        <v>94</v>
      </c>
      <c r="EM5" s="18" t="s">
        <v>95</v>
      </c>
      <c r="EN5" s="18" t="s">
        <v>96</v>
      </c>
      <c r="EO5" s="18" t="s">
        <v>97</v>
      </c>
    </row>
    <row r="6" spans="1:145" s="22" customFormat="1" x14ac:dyDescent="0.15">
      <c r="A6" s="14" t="s">
        <v>98</v>
      </c>
      <c r="B6" s="19">
        <f>B7</f>
        <v>2023</v>
      </c>
      <c r="C6" s="19">
        <f t="shared" ref="C6:X6" si="3">C7</f>
        <v>64033</v>
      </c>
      <c r="D6" s="19">
        <f t="shared" si="3"/>
        <v>47</v>
      </c>
      <c r="E6" s="19">
        <f t="shared" si="3"/>
        <v>18</v>
      </c>
      <c r="F6" s="19">
        <f t="shared" si="3"/>
        <v>0</v>
      </c>
      <c r="G6" s="19">
        <f t="shared" si="3"/>
        <v>0</v>
      </c>
      <c r="H6" s="19" t="str">
        <f t="shared" si="3"/>
        <v>山形県　飯豊町</v>
      </c>
      <c r="I6" s="19" t="str">
        <f t="shared" si="3"/>
        <v>法非適用</v>
      </c>
      <c r="J6" s="19" t="str">
        <f t="shared" si="3"/>
        <v>下水道事業</v>
      </c>
      <c r="K6" s="19" t="str">
        <f t="shared" si="3"/>
        <v>特定地域生活排水処理</v>
      </c>
      <c r="L6" s="19" t="str">
        <f t="shared" si="3"/>
        <v>K2</v>
      </c>
      <c r="M6" s="19" t="str">
        <f t="shared" si="3"/>
        <v>非設置</v>
      </c>
      <c r="N6" s="20" t="str">
        <f t="shared" si="3"/>
        <v>-</v>
      </c>
      <c r="O6" s="20" t="str">
        <f t="shared" si="3"/>
        <v>該当数値なし</v>
      </c>
      <c r="P6" s="20">
        <f t="shared" si="3"/>
        <v>11.28</v>
      </c>
      <c r="Q6" s="20">
        <f t="shared" si="3"/>
        <v>100</v>
      </c>
      <c r="R6" s="20">
        <f t="shared" si="3"/>
        <v>3080</v>
      </c>
      <c r="S6" s="20">
        <f t="shared" si="3"/>
        <v>6398</v>
      </c>
      <c r="T6" s="20">
        <f t="shared" si="3"/>
        <v>329.41</v>
      </c>
      <c r="U6" s="20">
        <f t="shared" si="3"/>
        <v>19.420000000000002</v>
      </c>
      <c r="V6" s="20">
        <f t="shared" si="3"/>
        <v>715</v>
      </c>
      <c r="W6" s="20">
        <f t="shared" si="3"/>
        <v>19.670000000000002</v>
      </c>
      <c r="X6" s="20">
        <f t="shared" si="3"/>
        <v>36.35</v>
      </c>
      <c r="Y6" s="21">
        <f>IF(Y7="",NA(),Y7)</f>
        <v>84.56</v>
      </c>
      <c r="Z6" s="21">
        <f t="shared" ref="Z6:AH6" si="4">IF(Z7="",NA(),Z7)</f>
        <v>83.29</v>
      </c>
      <c r="AA6" s="21">
        <f t="shared" si="4"/>
        <v>81.25</v>
      </c>
      <c r="AB6" s="21">
        <f t="shared" si="4"/>
        <v>82.77</v>
      </c>
      <c r="AC6" s="21">
        <f t="shared" si="4"/>
        <v>79.98</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1068.52</v>
      </c>
      <c r="BG6" s="21">
        <f t="shared" ref="BG6:BO6" si="7">IF(BG7="",NA(),BG7)</f>
        <v>1194</v>
      </c>
      <c r="BH6" s="21">
        <f t="shared" si="7"/>
        <v>1389.56</v>
      </c>
      <c r="BI6" s="21">
        <f t="shared" si="7"/>
        <v>1474.4</v>
      </c>
      <c r="BJ6" s="21">
        <f t="shared" si="7"/>
        <v>1496.94</v>
      </c>
      <c r="BK6" s="21">
        <f t="shared" si="7"/>
        <v>270.57</v>
      </c>
      <c r="BL6" s="21">
        <f t="shared" si="7"/>
        <v>294.27</v>
      </c>
      <c r="BM6" s="21">
        <f t="shared" si="7"/>
        <v>294.08999999999997</v>
      </c>
      <c r="BN6" s="21">
        <f t="shared" si="7"/>
        <v>294.08999999999997</v>
      </c>
      <c r="BO6" s="21">
        <f t="shared" si="7"/>
        <v>338.47</v>
      </c>
      <c r="BP6" s="20" t="str">
        <f>IF(BP7="","",IF(BP7="-","【-】","【"&amp;SUBSTITUTE(TEXT(BP7,"#,##0.00"),"-","△")&amp;"】"))</f>
        <v>【349.83】</v>
      </c>
      <c r="BQ6" s="21">
        <f>IF(BQ7="",NA(),BQ7)</f>
        <v>56.4</v>
      </c>
      <c r="BR6" s="21">
        <f t="shared" ref="BR6:BZ6" si="8">IF(BR7="",NA(),BR7)</f>
        <v>53.77</v>
      </c>
      <c r="BS6" s="21">
        <f t="shared" si="8"/>
        <v>57.96</v>
      </c>
      <c r="BT6" s="21">
        <f t="shared" si="8"/>
        <v>46.64</v>
      </c>
      <c r="BU6" s="21">
        <f t="shared" si="8"/>
        <v>54.64</v>
      </c>
      <c r="BV6" s="21">
        <f t="shared" si="8"/>
        <v>62.5</v>
      </c>
      <c r="BW6" s="21">
        <f t="shared" si="8"/>
        <v>60.59</v>
      </c>
      <c r="BX6" s="21">
        <f t="shared" si="8"/>
        <v>60</v>
      </c>
      <c r="BY6" s="21">
        <f t="shared" si="8"/>
        <v>59.01</v>
      </c>
      <c r="BZ6" s="21">
        <f t="shared" si="8"/>
        <v>56.06</v>
      </c>
      <c r="CA6" s="20" t="str">
        <f>IF(CA7="","",IF(CA7="-","【-】","【"&amp;SUBSTITUTE(TEXT(CA7,"#,##0.00"),"-","△")&amp;"】"))</f>
        <v>【53.65】</v>
      </c>
      <c r="CB6" s="21">
        <f>IF(CB7="",NA(),CB7)</f>
        <v>283.77999999999997</v>
      </c>
      <c r="CC6" s="21">
        <f t="shared" ref="CC6:CK6" si="9">IF(CC7="",NA(),CC7)</f>
        <v>301.41000000000003</v>
      </c>
      <c r="CD6" s="21">
        <f t="shared" si="9"/>
        <v>280.70999999999998</v>
      </c>
      <c r="CE6" s="21">
        <f t="shared" si="9"/>
        <v>348.81</v>
      </c>
      <c r="CF6" s="21">
        <f t="shared" si="9"/>
        <v>298.81</v>
      </c>
      <c r="CG6" s="21">
        <f t="shared" si="9"/>
        <v>269.33</v>
      </c>
      <c r="CH6" s="21">
        <f t="shared" si="9"/>
        <v>280.23</v>
      </c>
      <c r="CI6" s="21">
        <f t="shared" si="9"/>
        <v>282.70999999999998</v>
      </c>
      <c r="CJ6" s="21">
        <f t="shared" si="9"/>
        <v>291.82</v>
      </c>
      <c r="CK6" s="21">
        <f t="shared" si="9"/>
        <v>304.36</v>
      </c>
      <c r="CL6" s="20" t="str">
        <f>IF(CL7="","",IF(CL7="-","【-】","【"&amp;SUBSTITUTE(TEXT(CL7,"#,##0.00"),"-","△")&amp;"】"))</f>
        <v>【307.86】</v>
      </c>
      <c r="CM6" s="21">
        <f>IF(CM7="",NA(),CM7)</f>
        <v>52.41</v>
      </c>
      <c r="CN6" s="21">
        <f t="shared" ref="CN6:CV6" si="10">IF(CN7="",NA(),CN7)</f>
        <v>50</v>
      </c>
      <c r="CO6" s="21">
        <f t="shared" si="10"/>
        <v>49.71</v>
      </c>
      <c r="CP6" s="21">
        <f t="shared" si="10"/>
        <v>47.75</v>
      </c>
      <c r="CQ6" s="21">
        <f t="shared" si="10"/>
        <v>45.96</v>
      </c>
      <c r="CR6" s="21">
        <f t="shared" si="10"/>
        <v>59.64</v>
      </c>
      <c r="CS6" s="21">
        <f t="shared" si="10"/>
        <v>58.19</v>
      </c>
      <c r="CT6" s="21">
        <f t="shared" si="10"/>
        <v>56.52</v>
      </c>
      <c r="CU6" s="21">
        <f t="shared" si="10"/>
        <v>88.45</v>
      </c>
      <c r="CV6" s="21">
        <f t="shared" si="10"/>
        <v>54.08</v>
      </c>
      <c r="CW6" s="20" t="str">
        <f>IF(CW7="","",IF(CW7="-","【-】","【"&amp;SUBSTITUTE(TEXT(CW7,"#,##0.00"),"-","△")&amp;"】"))</f>
        <v>【54.61】</v>
      </c>
      <c r="CX6" s="21">
        <f>IF(CX7="",NA(),CX7)</f>
        <v>100</v>
      </c>
      <c r="CY6" s="21">
        <f t="shared" ref="CY6:DG6" si="11">IF(CY7="",NA(),CY7)</f>
        <v>100</v>
      </c>
      <c r="CZ6" s="21">
        <f t="shared" si="11"/>
        <v>100</v>
      </c>
      <c r="DA6" s="21">
        <f t="shared" si="11"/>
        <v>100</v>
      </c>
      <c r="DB6" s="21">
        <f t="shared" si="11"/>
        <v>100</v>
      </c>
      <c r="DC6" s="21">
        <f t="shared" si="11"/>
        <v>90.63</v>
      </c>
      <c r="DD6" s="21">
        <f t="shared" si="11"/>
        <v>87.8</v>
      </c>
      <c r="DE6" s="21">
        <f t="shared" si="11"/>
        <v>88.43</v>
      </c>
      <c r="DF6" s="21">
        <f t="shared" si="11"/>
        <v>90.34</v>
      </c>
      <c r="DG6" s="21">
        <f t="shared" si="11"/>
        <v>90.57</v>
      </c>
      <c r="DH6" s="20" t="str">
        <f>IF(DH7="","",IF(DH7="-","【-】","【"&amp;SUBSTITUTE(TEXT(DH7,"#,##0.00"),"-","△")&amp;"】"))</f>
        <v>【85.31】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5" s="22" customFormat="1" x14ac:dyDescent="0.15">
      <c r="A7" s="14"/>
      <c r="B7" s="23">
        <v>2023</v>
      </c>
      <c r="C7" s="23">
        <v>64033</v>
      </c>
      <c r="D7" s="23">
        <v>47</v>
      </c>
      <c r="E7" s="23">
        <v>18</v>
      </c>
      <c r="F7" s="23">
        <v>0</v>
      </c>
      <c r="G7" s="23">
        <v>0</v>
      </c>
      <c r="H7" s="23" t="s">
        <v>99</v>
      </c>
      <c r="I7" s="23" t="s">
        <v>100</v>
      </c>
      <c r="J7" s="23" t="s">
        <v>101</v>
      </c>
      <c r="K7" s="23" t="s">
        <v>102</v>
      </c>
      <c r="L7" s="23" t="s">
        <v>103</v>
      </c>
      <c r="M7" s="23" t="s">
        <v>104</v>
      </c>
      <c r="N7" s="24" t="s">
        <v>105</v>
      </c>
      <c r="O7" s="24" t="s">
        <v>106</v>
      </c>
      <c r="P7" s="24">
        <v>11.28</v>
      </c>
      <c r="Q7" s="24">
        <v>100</v>
      </c>
      <c r="R7" s="24">
        <v>3080</v>
      </c>
      <c r="S7" s="24">
        <v>6398</v>
      </c>
      <c r="T7" s="24">
        <v>329.41</v>
      </c>
      <c r="U7" s="24">
        <v>19.420000000000002</v>
      </c>
      <c r="V7" s="24">
        <v>715</v>
      </c>
      <c r="W7" s="24">
        <v>19.670000000000002</v>
      </c>
      <c r="X7" s="24">
        <v>36.35</v>
      </c>
      <c r="Y7" s="24">
        <v>84.56</v>
      </c>
      <c r="Z7" s="24">
        <v>83.29</v>
      </c>
      <c r="AA7" s="24">
        <v>81.25</v>
      </c>
      <c r="AB7" s="24">
        <v>82.77</v>
      </c>
      <c r="AC7" s="24">
        <v>79.98</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1068.52</v>
      </c>
      <c r="BG7" s="24">
        <v>1194</v>
      </c>
      <c r="BH7" s="24">
        <v>1389.56</v>
      </c>
      <c r="BI7" s="24">
        <v>1474.4</v>
      </c>
      <c r="BJ7" s="24">
        <v>1496.94</v>
      </c>
      <c r="BK7" s="24">
        <v>270.57</v>
      </c>
      <c r="BL7" s="24">
        <v>294.27</v>
      </c>
      <c r="BM7" s="24">
        <v>294.08999999999997</v>
      </c>
      <c r="BN7" s="24">
        <v>294.08999999999997</v>
      </c>
      <c r="BO7" s="24">
        <v>338.47</v>
      </c>
      <c r="BP7" s="24">
        <v>349.83</v>
      </c>
      <c r="BQ7" s="24">
        <v>56.4</v>
      </c>
      <c r="BR7" s="24">
        <v>53.77</v>
      </c>
      <c r="BS7" s="24">
        <v>57.96</v>
      </c>
      <c r="BT7" s="24">
        <v>46.64</v>
      </c>
      <c r="BU7" s="24">
        <v>54.64</v>
      </c>
      <c r="BV7" s="24">
        <v>62.5</v>
      </c>
      <c r="BW7" s="24">
        <v>60.59</v>
      </c>
      <c r="BX7" s="24">
        <v>60</v>
      </c>
      <c r="BY7" s="24">
        <v>59.01</v>
      </c>
      <c r="BZ7" s="24">
        <v>56.06</v>
      </c>
      <c r="CA7" s="24">
        <v>53.65</v>
      </c>
      <c r="CB7" s="24">
        <v>283.77999999999997</v>
      </c>
      <c r="CC7" s="24">
        <v>301.41000000000003</v>
      </c>
      <c r="CD7" s="24">
        <v>280.70999999999998</v>
      </c>
      <c r="CE7" s="24">
        <v>348.81</v>
      </c>
      <c r="CF7" s="24">
        <v>298.81</v>
      </c>
      <c r="CG7" s="24">
        <v>269.33</v>
      </c>
      <c r="CH7" s="24">
        <v>280.23</v>
      </c>
      <c r="CI7" s="24">
        <v>282.70999999999998</v>
      </c>
      <c r="CJ7" s="24">
        <v>291.82</v>
      </c>
      <c r="CK7" s="24">
        <v>304.36</v>
      </c>
      <c r="CL7" s="24">
        <v>307.86</v>
      </c>
      <c r="CM7" s="24">
        <v>52.41</v>
      </c>
      <c r="CN7" s="24">
        <v>50</v>
      </c>
      <c r="CO7" s="24">
        <v>49.71</v>
      </c>
      <c r="CP7" s="24">
        <v>47.75</v>
      </c>
      <c r="CQ7" s="24">
        <v>45.96</v>
      </c>
      <c r="CR7" s="24">
        <v>59.64</v>
      </c>
      <c r="CS7" s="24">
        <v>58.19</v>
      </c>
      <c r="CT7" s="24">
        <v>56.52</v>
      </c>
      <c r="CU7" s="24">
        <v>88.45</v>
      </c>
      <c r="CV7" s="24">
        <v>54.08</v>
      </c>
      <c r="CW7" s="24">
        <v>54.61</v>
      </c>
      <c r="CX7" s="24">
        <v>100</v>
      </c>
      <c r="CY7" s="24">
        <v>100</v>
      </c>
      <c r="CZ7" s="24">
        <v>100</v>
      </c>
      <c r="DA7" s="24">
        <v>100</v>
      </c>
      <c r="DB7" s="24">
        <v>100</v>
      </c>
      <c r="DC7" s="24">
        <v>90.63</v>
      </c>
      <c r="DD7" s="24">
        <v>87.8</v>
      </c>
      <c r="DE7" s="24">
        <v>88.43</v>
      </c>
      <c r="DF7" s="24">
        <v>90.34</v>
      </c>
      <c r="DG7" s="24">
        <v>90.57</v>
      </c>
      <c r="DH7" s="24">
        <v>85.31</v>
      </c>
      <c r="DI7" s="24"/>
      <c r="DJ7" s="24"/>
      <c r="DK7" s="24"/>
      <c r="DL7" s="24"/>
      <c r="DM7" s="24"/>
      <c r="DN7" s="24"/>
      <c r="DO7" s="24"/>
      <c r="DP7" s="24"/>
      <c r="DQ7" s="24"/>
      <c r="DR7" s="24"/>
      <c r="DS7" s="24"/>
      <c r="DT7" s="24"/>
      <c r="DU7" s="24"/>
      <c r="DV7" s="24"/>
      <c r="DW7" s="24"/>
      <c r="DX7" s="24"/>
      <c r="DY7" s="24"/>
      <c r="DZ7" s="24"/>
      <c r="EA7" s="24"/>
      <c r="EB7" s="24"/>
      <c r="EC7" s="24"/>
      <c r="ED7" s="24"/>
      <c r="EE7" s="24" t="s">
        <v>105</v>
      </c>
      <c r="EF7" s="24" t="s">
        <v>105</v>
      </c>
      <c r="EG7" s="24" t="s">
        <v>105</v>
      </c>
      <c r="EH7" s="24" t="s">
        <v>105</v>
      </c>
      <c r="EI7" s="24" t="s">
        <v>105</v>
      </c>
      <c r="EJ7" s="24" t="s">
        <v>105</v>
      </c>
      <c r="EK7" s="24" t="s">
        <v>105</v>
      </c>
      <c r="EL7" s="24" t="s">
        <v>105</v>
      </c>
      <c r="EM7" s="24" t="s">
        <v>105</v>
      </c>
      <c r="EN7" s="24" t="s">
        <v>105</v>
      </c>
      <c r="EO7" s="24" t="s">
        <v>105</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107</v>
      </c>
      <c r="C9" s="26" t="s">
        <v>108</v>
      </c>
      <c r="D9" s="26" t="s">
        <v>109</v>
      </c>
      <c r="E9" s="26" t="s">
        <v>110</v>
      </c>
      <c r="F9" s="26" t="s">
        <v>111</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49</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112</v>
      </c>
    </row>
    <row r="12" spans="1:145" x14ac:dyDescent="0.15">
      <c r="B12">
        <v>1</v>
      </c>
      <c r="C12">
        <v>1</v>
      </c>
      <c r="D12">
        <v>2</v>
      </c>
      <c r="E12">
        <v>3</v>
      </c>
      <c r="F12">
        <v>4</v>
      </c>
      <c r="G12" t="s">
        <v>113</v>
      </c>
    </row>
    <row r="13" spans="1:145" x14ac:dyDescent="0.15">
      <c r="B13" t="s">
        <v>114</v>
      </c>
      <c r="C13" t="s">
        <v>115</v>
      </c>
      <c r="D13" t="s">
        <v>115</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