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mc:AlternateContent xmlns:mc="http://schemas.openxmlformats.org/markup-compatibility/2006">
    <mc:Choice Requires="x15">
      <x15ac:absPath xmlns:x15ac="http://schemas.microsoft.com/office/spreadsheetml/2010/11/ac" url="C:\Users\01015\Desktop\"/>
    </mc:Choice>
  </mc:AlternateContent>
  <xr:revisionPtr revIDLastSave="0" documentId="8_{5D765DAC-A5C9-470B-8406-78EB68FD476D}" xr6:coauthVersionLast="36" xr6:coauthVersionMax="36" xr10:uidLastSave="{00000000-0000-0000-0000-000000000000}"/>
  <workbookProtection workbookAlgorithmName="SHA-512" workbookHashValue="OM9bSJl/V15ekB9HPetRHuZilWbHN0wQYqblsFev7FBqxHynaOINF728TzyfA4PEi/ECGU0ri5BQ+dhIMZVexQ==" workbookSaltValue="4uv7zON2RVIJ5D/cb25XOg==" workbookSpinCount="100000" lockStructure="1"/>
  <bookViews>
    <workbookView xWindow="0" yWindow="0" windowWidth="25200" windowHeight="1177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E85" i="4"/>
  <c r="AL10" i="4"/>
  <c r="I10" i="4"/>
  <c r="AL8" i="4"/>
  <c r="P8" i="4"/>
  <c r="I8" i="4"/>
</calcChain>
</file>

<file path=xl/sharedStrings.xml><?xml version="1.0" encoding="utf-8"?>
<sst xmlns="http://schemas.openxmlformats.org/spreadsheetml/2006/main" count="253" uniqueCount="115">
  <si>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</si>
  <si>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</si>
  <si>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</si>
  <si>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</si>
  <si>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</si>
  <si>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</si>
  <si>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</si>
  <si>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</si>
  <si>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</si>
  <si>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</si>
  <si>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</si>
  <si>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</si>
  <si>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</si>
  <si>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</si>
  <si>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</si>
  <si>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</si>
  <si>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</si>
  <si>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</si>
  <si>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</si>
  <si>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</si>
  <si>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</si>
  <si>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</si>
  <si>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</si>
  <si>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</si>
  <si>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</si>
  <si>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</si>
  <si>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</si>
  <si>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</si>
  <si>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</si>
  <si>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</si>
  <si>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</si>
  <si>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</si>
  <si>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</si>
  <si>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</si>
  <si>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</si>
  <si>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</si>
  <si>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</si>
  <si>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</si>
  <si>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</si>
  <si>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</si>
  <si>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</si>
  <si>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</si>
  <si>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</si>
  <si>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</si>
  <si>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</si>
  <si>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</si>
  <si>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</si>
  <si>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</si>
  <si>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</si>
  <si>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</si>
  <si>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</si>
  <si>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</si>
  <si>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</si>
  <si>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</si>
  <si>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</si>
  <si>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</si>
  <si>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</si>
  <si>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</si>
  <si>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</si>
  <si>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</si>
  <si>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</si>
  <si>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</si>
  <si>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</si>
  <si>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</si>
  <si>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</si>
  <si>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</si>
  <si>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</si>
  <si>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</si>
  <si>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</si>
  <si>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</si>
  <si>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</si>
  <si>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</si>
  <si>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</si>
  <si>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</si>
  <si>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</si>
  <si>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</si>
  <si>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</si>
  <si>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</si>
  <si>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</si>
  <si>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</si>
  <si>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</si>
  <si>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</si>
  <si>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</si>
  <si>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</si>
  <si>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</si>
  <si>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</si>
  <si>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</si>
  <si>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</si>
  <si>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</si>
  <si>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</si>
  <si>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</si>
  <si>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</si>
  <si>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</si>
  <si>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</si>
  <si>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</si>
  <si>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</si>
  <si>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上山市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</si>
  <si>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</si>
  <si>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</si>
  <si>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</si>
  <si>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</si>
  <si>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</si>
  <si>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</si>
  <si>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</si>
  <si>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</si>
  <si>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</si>
  <si>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</si>
  <si>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</si>
  <si>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</si>
  <si>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</si>
  <si>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</si>
  <si>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</si>
  <si>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r>
      <t xml:space="preserve">①経常収支比率は100％を超えており単年度収支は黒字となっているが、類似団体よりも低い値で推移しているため、下水道使用料収入の確保及び経費削減に引き続き努めていきたい。
②累積欠損金は発生していない。
</t>
    </r>
    <r>
      <rPr>
        <sz val="11"/>
        <rFont val="ＭＳ ゴシック"/>
        <family val="3"/>
        <charset val="128"/>
      </rPr>
      <t>③流動比率は100％を下回っており類似団体よりも低くなっているが、昨年度対比で現金及び預金が90,000千円程増加したため数値は改善された。</t>
    </r>
    <r>
      <rPr>
        <sz val="11"/>
        <color theme="1"/>
        <rFont val="ＭＳ ゴシック"/>
        <family val="3"/>
        <charset val="128"/>
      </rPr>
      <t xml:space="preserve">
④企業債残高対事業規模比率については、</t>
    </r>
    <r>
      <rPr>
        <sz val="11"/>
        <rFont val="ＭＳ ゴシック"/>
        <family val="3"/>
        <charset val="128"/>
      </rPr>
      <t>起債対象事業費が前年度より少なかったことから、引き続き減少している。</t>
    </r>
    <r>
      <rPr>
        <sz val="11"/>
        <color theme="1"/>
        <rFont val="ＭＳ ゴシック"/>
        <family val="3"/>
        <charset val="128"/>
      </rPr>
      <t xml:space="preserve">
⑤経費回収率は前年度から100％を維持しており、汚水処理に係る経費を使用料で賄えている状況である。
</t>
    </r>
    <r>
      <rPr>
        <sz val="11"/>
        <rFont val="ＭＳ ゴシック"/>
        <family val="3"/>
        <charset val="128"/>
      </rPr>
      <t>⑥汚水処理原価は前年度から微増となり安定的に推移しているが、</t>
    </r>
    <r>
      <rPr>
        <sz val="11"/>
        <color theme="1"/>
        <rFont val="ＭＳ ゴシック"/>
        <family val="3"/>
        <charset val="128"/>
      </rPr>
      <t xml:space="preserve">将来の汚水施設の増設や改築・更新にかかる負担増も踏まえ、継続した効率化やコスト削減を図る必要がある。
⑦施設利用率は前年度と同水準であり類似団体と比較すると高い状況であるため、処理水量に対して施設は適正な規模であると言える。
</t>
    </r>
    <r>
      <rPr>
        <sz val="11"/>
        <rFont val="ＭＳ ゴシック"/>
        <family val="3"/>
        <charset val="128"/>
      </rPr>
      <t>⑧水洗化率は前年度からやや低くなったものの類似団体よりも高い数値となっている。</t>
    </r>
    <r>
      <rPr>
        <sz val="11"/>
        <color theme="1"/>
        <rFont val="ＭＳ ゴシック"/>
        <family val="3"/>
        <charset val="128"/>
      </rPr>
      <t xml:space="preserve">依然として低い地域もあるため、未接続率の高い地域において重点的に下水道接続への働きかけを行っていく必要がある。
</t>
    </r>
    <rPh sb="134" eb="137">
      <t>サクネンド</t>
    </rPh>
    <rPh sb="137" eb="139">
      <t>タイヒ</t>
    </rPh>
    <rPh sb="140" eb="142">
      <t>ゲンキン</t>
    </rPh>
    <rPh sb="142" eb="143">
      <t>オヨ</t>
    </rPh>
    <rPh sb="144" eb="146">
      <t>ヨキン</t>
    </rPh>
    <rPh sb="153" eb="155">
      <t>センエン</t>
    </rPh>
    <rPh sb="155" eb="156">
      <t>ホド</t>
    </rPh>
    <rPh sb="156" eb="158">
      <t>ゾウカ</t>
    </rPh>
    <rPh sb="289" eb="291">
      <t>ビゾウ</t>
    </rPh>
    <rPh sb="432" eb="433">
      <t>ヒク</t>
    </rPh>
    <phoneticPr fontId="4"/>
  </si>
  <si>
    <t xml:space="preserve">①有形固定資産減価償却率は、類似団体と同様に上昇傾向となっており、更新需要は年々高まっている。
②管渠老朽化率及び③管渠改善率は類似団体より低いものの供用開始から４０年以上経過しているため、管渠延長の約半分が建設から３０年を超えており、処理場の機器設備は老朽化が進んでいる。引き続き、ストックマネジメント計画に基づき、施設老朽化による事故の未然防止を図りながら、改築・更新事業の平準化を行いコスト縮減に努めていく。
</t>
    <phoneticPr fontId="4"/>
  </si>
  <si>
    <t>経常収支比率及び経費回収率は100％に達しているものの、流動比率は100％を下回っており、企業債残高対事業規模比率も類似団体より多くなっていることから、負債の支払い能力を高めるための取組が必要である。また、処理場の機器設備は老朽化が進んでおり、管渠延長の約半分が建設から３０年を超えているため、今後、更新費用の増大が見込まれるが、人口減少により使用料収入の増加は期待できない状況である。このため、経営戦略の見直しに合わせて適正な下水道使用料の検証を行うとともに、ウォーターPPP等のコスト削減方策を検討し、さらなる経営の安定化を図るための取組を行っ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</si>
</sst>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formatCode="#,##0.00;&quot;△&quot;#,##0.00;&quot;-&quot;">
                  <c:v>7.0000000000000007E-2</c:v>
                </c:pt>
                <c:pt idx="3" formatCode="#,##0.00;&quot;△&quot;#,##0.00;&quot;-&quot;">
                  <c:v>0.08</c:v>
                </c:pt>
                <c:pt idx="4">
                  <c:v>0</c:v>
                </c:pt>
              </c:numCache>
            </c:numRef>
          </c:val>
          <c:extLst>
            <c:ext xmlns:c16="http://schemas.microsoft.com/office/drawing/2014/chart" uri="{C3380CC4-5D6E-409C-BE32-E72D297353CC}">
              <c16:uniqueId val="{00000000-CB10-4BDE-9385-E0D1945A43F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0.15</c:v>
                </c:pt>
                <c:pt idx="2">
                  <c:v>0.15</c:v>
                </c:pt>
                <c:pt idx="3">
                  <c:v>0.12</c:v>
                </c:pt>
                <c:pt idx="4">
                  <c:v>0.09</c:v>
                </c:pt>
              </c:numCache>
            </c:numRef>
          </c:val>
          <c:smooth val="0"/>
          <c:extLst>
            <c:ext xmlns:c16="http://schemas.microsoft.com/office/drawing/2014/chart" uri="{C3380CC4-5D6E-409C-BE32-E72D297353CC}">
              <c16:uniqueId val="{00000001-CB10-4BDE-9385-E0D1945A43F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72.849999999999994</c:v>
                </c:pt>
                <c:pt idx="2">
                  <c:v>70.760000000000005</c:v>
                </c:pt>
                <c:pt idx="3">
                  <c:v>70.77</c:v>
                </c:pt>
                <c:pt idx="4">
                  <c:v>71.83</c:v>
                </c:pt>
              </c:numCache>
            </c:numRef>
          </c:val>
          <c:extLst>
            <c:ext xmlns:c16="http://schemas.microsoft.com/office/drawing/2014/chart" uri="{C3380CC4-5D6E-409C-BE32-E72D297353CC}">
              <c16:uniqueId val="{00000000-D5AF-463E-B18E-6538CB7BEE6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56.72</c:v>
                </c:pt>
                <c:pt idx="2">
                  <c:v>56.43</c:v>
                </c:pt>
                <c:pt idx="3">
                  <c:v>55.82</c:v>
                </c:pt>
                <c:pt idx="4">
                  <c:v>56.51</c:v>
                </c:pt>
              </c:numCache>
            </c:numRef>
          </c:val>
          <c:smooth val="0"/>
          <c:extLst>
            <c:ext xmlns:c16="http://schemas.microsoft.com/office/drawing/2014/chart" uri="{C3380CC4-5D6E-409C-BE32-E72D297353CC}">
              <c16:uniqueId val="{00000001-D5AF-463E-B18E-6538CB7BEE6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92.4</c:v>
                </c:pt>
                <c:pt idx="2">
                  <c:v>92.49</c:v>
                </c:pt>
                <c:pt idx="3">
                  <c:v>93.33</c:v>
                </c:pt>
                <c:pt idx="4">
                  <c:v>93.24</c:v>
                </c:pt>
              </c:numCache>
            </c:numRef>
          </c:val>
          <c:extLst>
            <c:ext xmlns:c16="http://schemas.microsoft.com/office/drawing/2014/chart" uri="{C3380CC4-5D6E-409C-BE32-E72D297353CC}">
              <c16:uniqueId val="{00000000-260E-4CD4-97D8-2EF077953C3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90.72</c:v>
                </c:pt>
                <c:pt idx="2">
                  <c:v>91.07</c:v>
                </c:pt>
                <c:pt idx="3">
                  <c:v>90.67</c:v>
                </c:pt>
                <c:pt idx="4">
                  <c:v>90.62</c:v>
                </c:pt>
              </c:numCache>
            </c:numRef>
          </c:val>
          <c:smooth val="0"/>
          <c:extLst>
            <c:ext xmlns:c16="http://schemas.microsoft.com/office/drawing/2014/chart" uri="{C3380CC4-5D6E-409C-BE32-E72D297353CC}">
              <c16:uniqueId val="{00000001-260E-4CD4-97D8-2EF077953C3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104.63</c:v>
                </c:pt>
                <c:pt idx="2">
                  <c:v>104.51</c:v>
                </c:pt>
                <c:pt idx="3">
                  <c:v>105.63</c:v>
                </c:pt>
                <c:pt idx="4">
                  <c:v>111.6</c:v>
                </c:pt>
              </c:numCache>
            </c:numRef>
          </c:val>
          <c:extLst>
            <c:ext xmlns:c16="http://schemas.microsoft.com/office/drawing/2014/chart" uri="{C3380CC4-5D6E-409C-BE32-E72D297353CC}">
              <c16:uniqueId val="{00000000-6A18-4E93-BB11-FDFF391495C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106.5</c:v>
                </c:pt>
                <c:pt idx="2">
                  <c:v>106.22</c:v>
                </c:pt>
                <c:pt idx="3">
                  <c:v>107.01</c:v>
                </c:pt>
                <c:pt idx="4">
                  <c:v>106.53</c:v>
                </c:pt>
              </c:numCache>
            </c:numRef>
          </c:val>
          <c:smooth val="0"/>
          <c:extLst>
            <c:ext xmlns:c16="http://schemas.microsoft.com/office/drawing/2014/chart" uri="{C3380CC4-5D6E-409C-BE32-E72D297353CC}">
              <c16:uniqueId val="{00000001-6A18-4E93-BB11-FDFF391495C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4.45</c:v>
                </c:pt>
                <c:pt idx="2">
                  <c:v>8.7899999999999991</c:v>
                </c:pt>
                <c:pt idx="3">
                  <c:v>12.64</c:v>
                </c:pt>
                <c:pt idx="4">
                  <c:v>16.34</c:v>
                </c:pt>
              </c:numCache>
            </c:numRef>
          </c:val>
          <c:extLst>
            <c:ext xmlns:c16="http://schemas.microsoft.com/office/drawing/2014/chart" uri="{C3380CC4-5D6E-409C-BE32-E72D297353CC}">
              <c16:uniqueId val="{00000000-537C-4CEB-A7AB-5FB6E42EA56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20.78</c:v>
                </c:pt>
                <c:pt idx="2">
                  <c:v>23.54</c:v>
                </c:pt>
                <c:pt idx="3">
                  <c:v>25.86</c:v>
                </c:pt>
                <c:pt idx="4">
                  <c:v>26.9</c:v>
                </c:pt>
              </c:numCache>
            </c:numRef>
          </c:val>
          <c:smooth val="0"/>
          <c:extLst>
            <c:ext xmlns:c16="http://schemas.microsoft.com/office/drawing/2014/chart" uri="{C3380CC4-5D6E-409C-BE32-E72D297353CC}">
              <c16:uniqueId val="{00000001-537C-4CEB-A7AB-5FB6E42EA56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formatCode="#,##0.00;&quot;△&quot;#,##0.00;&quot;-&quot;">
                  <c:v>0.39</c:v>
                </c:pt>
                <c:pt idx="3" formatCode="#,##0.00;&quot;△&quot;#,##0.00;&quot;-&quot;">
                  <c:v>0.39</c:v>
                </c:pt>
                <c:pt idx="4" formatCode="#,##0.00;&quot;△&quot;#,##0.00;&quot;-&quot;">
                  <c:v>0.75</c:v>
                </c:pt>
              </c:numCache>
            </c:numRef>
          </c:val>
          <c:extLst>
            <c:ext xmlns:c16="http://schemas.microsoft.com/office/drawing/2014/chart" uri="{C3380CC4-5D6E-409C-BE32-E72D297353CC}">
              <c16:uniqueId val="{00000000-35F8-4FF4-AA9A-8C078F26E9F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1.34</c:v>
                </c:pt>
                <c:pt idx="2">
                  <c:v>1.5</c:v>
                </c:pt>
                <c:pt idx="3">
                  <c:v>1.4</c:v>
                </c:pt>
                <c:pt idx="4">
                  <c:v>2.08</c:v>
                </c:pt>
              </c:numCache>
            </c:numRef>
          </c:val>
          <c:smooth val="0"/>
          <c:extLst>
            <c:ext xmlns:c16="http://schemas.microsoft.com/office/drawing/2014/chart" uri="{C3380CC4-5D6E-409C-BE32-E72D297353CC}">
              <c16:uniqueId val="{00000001-35F8-4FF4-AA9A-8C078F26E9F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C950-4AE6-9D49-B1169690E5B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18.36</c:v>
                </c:pt>
                <c:pt idx="2">
                  <c:v>18.010000000000002</c:v>
                </c:pt>
                <c:pt idx="3">
                  <c:v>23.86</c:v>
                </c:pt>
                <c:pt idx="4">
                  <c:v>18.41</c:v>
                </c:pt>
              </c:numCache>
            </c:numRef>
          </c:val>
          <c:smooth val="0"/>
          <c:extLst>
            <c:ext xmlns:c16="http://schemas.microsoft.com/office/drawing/2014/chart" uri="{C3380CC4-5D6E-409C-BE32-E72D297353CC}">
              <c16:uniqueId val="{00000001-C950-4AE6-9D49-B1169690E5B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110.98</c:v>
                </c:pt>
                <c:pt idx="2">
                  <c:v>51.97</c:v>
                </c:pt>
                <c:pt idx="3">
                  <c:v>53.53</c:v>
                </c:pt>
                <c:pt idx="4">
                  <c:v>67.150000000000006</c:v>
                </c:pt>
              </c:numCache>
            </c:numRef>
          </c:val>
          <c:extLst>
            <c:ext xmlns:c16="http://schemas.microsoft.com/office/drawing/2014/chart" uri="{C3380CC4-5D6E-409C-BE32-E72D297353CC}">
              <c16:uniqueId val="{00000000-B8F8-45F2-ADBD-3BB2566EEE9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55.6</c:v>
                </c:pt>
                <c:pt idx="2">
                  <c:v>59.4</c:v>
                </c:pt>
                <c:pt idx="3">
                  <c:v>68.27</c:v>
                </c:pt>
                <c:pt idx="4">
                  <c:v>74.790000000000006</c:v>
                </c:pt>
              </c:numCache>
            </c:numRef>
          </c:val>
          <c:smooth val="0"/>
          <c:extLst>
            <c:ext xmlns:c16="http://schemas.microsoft.com/office/drawing/2014/chart" uri="{C3380CC4-5D6E-409C-BE32-E72D297353CC}">
              <c16:uniqueId val="{00000001-B8F8-45F2-ADBD-3BB2566EEE9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1039.3800000000001</c:v>
                </c:pt>
                <c:pt idx="2">
                  <c:v>951.16</c:v>
                </c:pt>
                <c:pt idx="3">
                  <c:v>896.59</c:v>
                </c:pt>
                <c:pt idx="4">
                  <c:v>893.85</c:v>
                </c:pt>
              </c:numCache>
            </c:numRef>
          </c:val>
          <c:extLst>
            <c:ext xmlns:c16="http://schemas.microsoft.com/office/drawing/2014/chart" uri="{C3380CC4-5D6E-409C-BE32-E72D297353CC}">
              <c16:uniqueId val="{00000000-FC18-4263-95EC-8638EEC8FD6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789.08</c:v>
                </c:pt>
                <c:pt idx="2">
                  <c:v>747.84</c:v>
                </c:pt>
                <c:pt idx="3">
                  <c:v>804.98</c:v>
                </c:pt>
                <c:pt idx="4">
                  <c:v>767.56</c:v>
                </c:pt>
              </c:numCache>
            </c:numRef>
          </c:val>
          <c:smooth val="0"/>
          <c:extLst>
            <c:ext xmlns:c16="http://schemas.microsoft.com/office/drawing/2014/chart" uri="{C3380CC4-5D6E-409C-BE32-E72D297353CC}">
              <c16:uniqueId val="{00000001-FC18-4263-95EC-8638EEC8FD6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99.83</c:v>
                </c:pt>
                <c:pt idx="2">
                  <c:v>100</c:v>
                </c:pt>
                <c:pt idx="3">
                  <c:v>100</c:v>
                </c:pt>
                <c:pt idx="4">
                  <c:v>100</c:v>
                </c:pt>
              </c:numCache>
            </c:numRef>
          </c:val>
          <c:extLst>
            <c:ext xmlns:c16="http://schemas.microsoft.com/office/drawing/2014/chart" uri="{C3380CC4-5D6E-409C-BE32-E72D297353CC}">
              <c16:uniqueId val="{00000000-375D-4270-8B90-8642D09CBB4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88.25</c:v>
                </c:pt>
                <c:pt idx="2">
                  <c:v>90.17</c:v>
                </c:pt>
                <c:pt idx="3">
                  <c:v>88.71</c:v>
                </c:pt>
                <c:pt idx="4">
                  <c:v>90.23</c:v>
                </c:pt>
              </c:numCache>
            </c:numRef>
          </c:val>
          <c:smooth val="0"/>
          <c:extLst>
            <c:ext xmlns:c16="http://schemas.microsoft.com/office/drawing/2014/chart" uri="{C3380CC4-5D6E-409C-BE32-E72D297353CC}">
              <c16:uniqueId val="{00000001-375D-4270-8B90-8642D09CBB4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176.67</c:v>
                </c:pt>
                <c:pt idx="2">
                  <c:v>177.38</c:v>
                </c:pt>
                <c:pt idx="3">
                  <c:v>177.38</c:v>
                </c:pt>
                <c:pt idx="4">
                  <c:v>177.97</c:v>
                </c:pt>
              </c:numCache>
            </c:numRef>
          </c:val>
          <c:extLst>
            <c:ext xmlns:c16="http://schemas.microsoft.com/office/drawing/2014/chart" uri="{C3380CC4-5D6E-409C-BE32-E72D297353CC}">
              <c16:uniqueId val="{00000000-1F98-47E0-86CD-F887BAE4D82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176.37</c:v>
                </c:pt>
                <c:pt idx="2">
                  <c:v>173.17</c:v>
                </c:pt>
                <c:pt idx="3">
                  <c:v>174.8</c:v>
                </c:pt>
                <c:pt idx="4">
                  <c:v>170.2</c:v>
                </c:pt>
              </c:numCache>
            </c:numRef>
          </c:val>
          <c:smooth val="0"/>
          <c:extLst>
            <c:ext xmlns:c16="http://schemas.microsoft.com/office/drawing/2014/chart" uri="{C3380CC4-5D6E-409C-BE32-E72D297353CC}">
              <c16:uniqueId val="{00000001-1F98-47E0-86CD-F887BAE4D82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V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山形県　上山市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Cc1</v>
      </c>
      <c r="X8" s="65"/>
      <c r="Y8" s="65"/>
      <c r="Z8" s="65"/>
      <c r="AA8" s="65"/>
      <c r="AB8" s="65"/>
      <c r="AC8" s="65"/>
      <c r="AD8" s="66" t="str">
        <f>データ!$M$6</f>
        <v>非設置</v>
      </c>
      <c r="AE8" s="66"/>
      <c r="AF8" s="66"/>
      <c r="AG8" s="66"/>
      <c r="AH8" s="66"/>
      <c r="AI8" s="66"/>
      <c r="AJ8" s="66"/>
      <c r="AK8" s="3"/>
      <c r="AL8" s="54">
        <f>データ!S6</f>
        <v>28084</v>
      </c>
      <c r="AM8" s="54"/>
      <c r="AN8" s="54"/>
      <c r="AO8" s="54"/>
      <c r="AP8" s="54"/>
      <c r="AQ8" s="54"/>
      <c r="AR8" s="54"/>
      <c r="AS8" s="54"/>
      <c r="AT8" s="53">
        <f>データ!T6</f>
        <v>240.93</v>
      </c>
      <c r="AU8" s="53"/>
      <c r="AV8" s="53"/>
      <c r="AW8" s="53"/>
      <c r="AX8" s="53"/>
      <c r="AY8" s="53"/>
      <c r="AZ8" s="53"/>
      <c r="BA8" s="53"/>
      <c r="BB8" s="53">
        <f>データ!U6</f>
        <v>116.56</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54.73</v>
      </c>
      <c r="J10" s="53"/>
      <c r="K10" s="53"/>
      <c r="L10" s="53"/>
      <c r="M10" s="53"/>
      <c r="N10" s="53"/>
      <c r="O10" s="53"/>
      <c r="P10" s="53">
        <f>データ!P6</f>
        <v>76.989999999999995</v>
      </c>
      <c r="Q10" s="53"/>
      <c r="R10" s="53"/>
      <c r="S10" s="53"/>
      <c r="T10" s="53"/>
      <c r="U10" s="53"/>
      <c r="V10" s="53"/>
      <c r="W10" s="53">
        <f>データ!Q6</f>
        <v>71.23</v>
      </c>
      <c r="X10" s="53"/>
      <c r="Y10" s="53"/>
      <c r="Z10" s="53"/>
      <c r="AA10" s="53"/>
      <c r="AB10" s="53"/>
      <c r="AC10" s="53"/>
      <c r="AD10" s="54">
        <f>データ!R6</f>
        <v>3630</v>
      </c>
      <c r="AE10" s="54"/>
      <c r="AF10" s="54"/>
      <c r="AG10" s="54"/>
      <c r="AH10" s="54"/>
      <c r="AI10" s="54"/>
      <c r="AJ10" s="54"/>
      <c r="AK10" s="2"/>
      <c r="AL10" s="54">
        <f>データ!V6</f>
        <v>21475</v>
      </c>
      <c r="AM10" s="54"/>
      <c r="AN10" s="54"/>
      <c r="AO10" s="54"/>
      <c r="AP10" s="54"/>
      <c r="AQ10" s="54"/>
      <c r="AR10" s="54"/>
      <c r="AS10" s="54"/>
      <c r="AT10" s="53">
        <f>データ!W6</f>
        <v>8.09</v>
      </c>
      <c r="AU10" s="53"/>
      <c r="AV10" s="53"/>
      <c r="AW10" s="53"/>
      <c r="AX10" s="53"/>
      <c r="AY10" s="53"/>
      <c r="AZ10" s="53"/>
      <c r="BA10" s="53"/>
      <c r="BB10" s="53">
        <f>データ!X6</f>
        <v>2654.51</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112</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rjqo0FkwRrBQhvz+wAuzU76YCnQLl0bdLGg1vhKMOvkfMrIHhDKFpUY2lZShDmMZR9S70mkqoi3GjFWHfZ/3g==" saltValue="g8kn4ppZI4PWtnPlBxAR0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62073</v>
      </c>
      <c r="D6" s="19">
        <f t="shared" si="3"/>
        <v>46</v>
      </c>
      <c r="E6" s="19">
        <f t="shared" si="3"/>
        <v>17</v>
      </c>
      <c r="F6" s="19">
        <f t="shared" si="3"/>
        <v>1</v>
      </c>
      <c r="G6" s="19">
        <f t="shared" si="3"/>
        <v>0</v>
      </c>
      <c r="H6" s="19" t="str">
        <f t="shared" si="3"/>
        <v>山形県　上山市</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54.73</v>
      </c>
      <c r="P6" s="20">
        <f t="shared" si="3"/>
        <v>76.989999999999995</v>
      </c>
      <c r="Q6" s="20">
        <f t="shared" si="3"/>
        <v>71.23</v>
      </c>
      <c r="R6" s="20">
        <f t="shared" si="3"/>
        <v>3630</v>
      </c>
      <c r="S6" s="20">
        <f t="shared" si="3"/>
        <v>28084</v>
      </c>
      <c r="T6" s="20">
        <f t="shared" si="3"/>
        <v>240.93</v>
      </c>
      <c r="U6" s="20">
        <f t="shared" si="3"/>
        <v>116.56</v>
      </c>
      <c r="V6" s="20">
        <f t="shared" si="3"/>
        <v>21475</v>
      </c>
      <c r="W6" s="20">
        <f t="shared" si="3"/>
        <v>8.09</v>
      </c>
      <c r="X6" s="20">
        <f t="shared" si="3"/>
        <v>2654.51</v>
      </c>
      <c r="Y6" s="21" t="str">
        <f>IF(Y7="",NA(),Y7)</f>
        <v>-</v>
      </c>
      <c r="Z6" s="21">
        <f t="shared" ref="Z6:AH6" si="4">IF(Z7="",NA(),Z7)</f>
        <v>104.63</v>
      </c>
      <c r="AA6" s="21">
        <f t="shared" si="4"/>
        <v>104.51</v>
      </c>
      <c r="AB6" s="21">
        <f t="shared" si="4"/>
        <v>105.63</v>
      </c>
      <c r="AC6" s="21">
        <f t="shared" si="4"/>
        <v>111.6</v>
      </c>
      <c r="AD6" s="21" t="str">
        <f t="shared" si="4"/>
        <v>-</v>
      </c>
      <c r="AE6" s="21">
        <f t="shared" si="4"/>
        <v>106.5</v>
      </c>
      <c r="AF6" s="21">
        <f t="shared" si="4"/>
        <v>106.22</v>
      </c>
      <c r="AG6" s="21">
        <f t="shared" si="4"/>
        <v>107.01</v>
      </c>
      <c r="AH6" s="21">
        <f t="shared" si="4"/>
        <v>106.53</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18.36</v>
      </c>
      <c r="AQ6" s="21">
        <f t="shared" si="5"/>
        <v>18.010000000000002</v>
      </c>
      <c r="AR6" s="21">
        <f t="shared" si="5"/>
        <v>23.86</v>
      </c>
      <c r="AS6" s="21">
        <f t="shared" si="5"/>
        <v>18.41</v>
      </c>
      <c r="AT6" s="20" t="str">
        <f>IF(AT7="","",IF(AT7="-","【-】","【"&amp;SUBSTITUTE(TEXT(AT7,"#,##0.00"),"-","△")&amp;"】"))</f>
        <v>【3.03】</v>
      </c>
      <c r="AU6" s="21" t="str">
        <f>IF(AU7="",NA(),AU7)</f>
        <v>-</v>
      </c>
      <c r="AV6" s="21">
        <f t="shared" ref="AV6:BD6" si="6">IF(AV7="",NA(),AV7)</f>
        <v>110.98</v>
      </c>
      <c r="AW6" s="21">
        <f t="shared" si="6"/>
        <v>51.97</v>
      </c>
      <c r="AX6" s="21">
        <f t="shared" si="6"/>
        <v>53.53</v>
      </c>
      <c r="AY6" s="21">
        <f t="shared" si="6"/>
        <v>67.150000000000006</v>
      </c>
      <c r="AZ6" s="21" t="str">
        <f t="shared" si="6"/>
        <v>-</v>
      </c>
      <c r="BA6" s="21">
        <f t="shared" si="6"/>
        <v>55.6</v>
      </c>
      <c r="BB6" s="21">
        <f t="shared" si="6"/>
        <v>59.4</v>
      </c>
      <c r="BC6" s="21">
        <f t="shared" si="6"/>
        <v>68.27</v>
      </c>
      <c r="BD6" s="21">
        <f t="shared" si="6"/>
        <v>74.790000000000006</v>
      </c>
      <c r="BE6" s="20" t="str">
        <f>IF(BE7="","",IF(BE7="-","【-】","【"&amp;SUBSTITUTE(TEXT(BE7,"#,##0.00"),"-","△")&amp;"】"))</f>
        <v>【78.43】</v>
      </c>
      <c r="BF6" s="21" t="str">
        <f>IF(BF7="",NA(),BF7)</f>
        <v>-</v>
      </c>
      <c r="BG6" s="21">
        <f t="shared" ref="BG6:BO6" si="7">IF(BG7="",NA(),BG7)</f>
        <v>1039.3800000000001</v>
      </c>
      <c r="BH6" s="21">
        <f t="shared" si="7"/>
        <v>951.16</v>
      </c>
      <c r="BI6" s="21">
        <f t="shared" si="7"/>
        <v>896.59</v>
      </c>
      <c r="BJ6" s="21">
        <f t="shared" si="7"/>
        <v>893.85</v>
      </c>
      <c r="BK6" s="21" t="str">
        <f t="shared" si="7"/>
        <v>-</v>
      </c>
      <c r="BL6" s="21">
        <f t="shared" si="7"/>
        <v>789.08</v>
      </c>
      <c r="BM6" s="21">
        <f t="shared" si="7"/>
        <v>747.84</v>
      </c>
      <c r="BN6" s="21">
        <f t="shared" si="7"/>
        <v>804.98</v>
      </c>
      <c r="BO6" s="21">
        <f t="shared" si="7"/>
        <v>767.56</v>
      </c>
      <c r="BP6" s="20" t="str">
        <f>IF(BP7="","",IF(BP7="-","【-】","【"&amp;SUBSTITUTE(TEXT(BP7,"#,##0.00"),"-","△")&amp;"】"))</f>
        <v>【630.82】</v>
      </c>
      <c r="BQ6" s="21" t="str">
        <f>IF(BQ7="",NA(),BQ7)</f>
        <v>-</v>
      </c>
      <c r="BR6" s="21">
        <f t="shared" ref="BR6:BZ6" si="8">IF(BR7="",NA(),BR7)</f>
        <v>99.83</v>
      </c>
      <c r="BS6" s="21">
        <f t="shared" si="8"/>
        <v>100</v>
      </c>
      <c r="BT6" s="21">
        <f t="shared" si="8"/>
        <v>100</v>
      </c>
      <c r="BU6" s="21">
        <f t="shared" si="8"/>
        <v>100</v>
      </c>
      <c r="BV6" s="21" t="str">
        <f t="shared" si="8"/>
        <v>-</v>
      </c>
      <c r="BW6" s="21">
        <f t="shared" si="8"/>
        <v>88.25</v>
      </c>
      <c r="BX6" s="21">
        <f t="shared" si="8"/>
        <v>90.17</v>
      </c>
      <c r="BY6" s="21">
        <f t="shared" si="8"/>
        <v>88.71</v>
      </c>
      <c r="BZ6" s="21">
        <f t="shared" si="8"/>
        <v>90.23</v>
      </c>
      <c r="CA6" s="20" t="str">
        <f>IF(CA7="","",IF(CA7="-","【-】","【"&amp;SUBSTITUTE(TEXT(CA7,"#,##0.00"),"-","△")&amp;"】"))</f>
        <v>【97.81】</v>
      </c>
      <c r="CB6" s="21" t="str">
        <f>IF(CB7="",NA(),CB7)</f>
        <v>-</v>
      </c>
      <c r="CC6" s="21">
        <f t="shared" ref="CC6:CK6" si="9">IF(CC7="",NA(),CC7)</f>
        <v>176.67</v>
      </c>
      <c r="CD6" s="21">
        <f t="shared" si="9"/>
        <v>177.38</v>
      </c>
      <c r="CE6" s="21">
        <f t="shared" si="9"/>
        <v>177.38</v>
      </c>
      <c r="CF6" s="21">
        <f t="shared" si="9"/>
        <v>177.97</v>
      </c>
      <c r="CG6" s="21" t="str">
        <f t="shared" si="9"/>
        <v>-</v>
      </c>
      <c r="CH6" s="21">
        <f t="shared" si="9"/>
        <v>176.37</v>
      </c>
      <c r="CI6" s="21">
        <f t="shared" si="9"/>
        <v>173.17</v>
      </c>
      <c r="CJ6" s="21">
        <f t="shared" si="9"/>
        <v>174.8</v>
      </c>
      <c r="CK6" s="21">
        <f t="shared" si="9"/>
        <v>170.2</v>
      </c>
      <c r="CL6" s="20" t="str">
        <f>IF(CL7="","",IF(CL7="-","【-】","【"&amp;SUBSTITUTE(TEXT(CL7,"#,##0.00"),"-","△")&amp;"】"))</f>
        <v>【138.75】</v>
      </c>
      <c r="CM6" s="21" t="str">
        <f>IF(CM7="",NA(),CM7)</f>
        <v>-</v>
      </c>
      <c r="CN6" s="21">
        <f t="shared" ref="CN6:CV6" si="10">IF(CN7="",NA(),CN7)</f>
        <v>72.849999999999994</v>
      </c>
      <c r="CO6" s="21">
        <f t="shared" si="10"/>
        <v>70.760000000000005</v>
      </c>
      <c r="CP6" s="21">
        <f t="shared" si="10"/>
        <v>70.77</v>
      </c>
      <c r="CQ6" s="21">
        <f t="shared" si="10"/>
        <v>71.83</v>
      </c>
      <c r="CR6" s="21" t="str">
        <f t="shared" si="10"/>
        <v>-</v>
      </c>
      <c r="CS6" s="21">
        <f t="shared" si="10"/>
        <v>56.72</v>
      </c>
      <c r="CT6" s="21">
        <f t="shared" si="10"/>
        <v>56.43</v>
      </c>
      <c r="CU6" s="21">
        <f t="shared" si="10"/>
        <v>55.82</v>
      </c>
      <c r="CV6" s="21">
        <f t="shared" si="10"/>
        <v>56.51</v>
      </c>
      <c r="CW6" s="20" t="str">
        <f>IF(CW7="","",IF(CW7="-","【-】","【"&amp;SUBSTITUTE(TEXT(CW7,"#,##0.00"),"-","△")&amp;"】"))</f>
        <v>【58.94】</v>
      </c>
      <c r="CX6" s="21" t="str">
        <f>IF(CX7="",NA(),CX7)</f>
        <v>-</v>
      </c>
      <c r="CY6" s="21">
        <f t="shared" ref="CY6:DG6" si="11">IF(CY7="",NA(),CY7)</f>
        <v>92.4</v>
      </c>
      <c r="CZ6" s="21">
        <f t="shared" si="11"/>
        <v>92.49</v>
      </c>
      <c r="DA6" s="21">
        <f t="shared" si="11"/>
        <v>93.33</v>
      </c>
      <c r="DB6" s="21">
        <f t="shared" si="11"/>
        <v>93.24</v>
      </c>
      <c r="DC6" s="21" t="str">
        <f t="shared" si="11"/>
        <v>-</v>
      </c>
      <c r="DD6" s="21">
        <f t="shared" si="11"/>
        <v>90.72</v>
      </c>
      <c r="DE6" s="21">
        <f t="shared" si="11"/>
        <v>91.07</v>
      </c>
      <c r="DF6" s="21">
        <f t="shared" si="11"/>
        <v>90.67</v>
      </c>
      <c r="DG6" s="21">
        <f t="shared" si="11"/>
        <v>90.62</v>
      </c>
      <c r="DH6" s="20" t="str">
        <f>IF(DH7="","",IF(DH7="-","【-】","【"&amp;SUBSTITUTE(TEXT(DH7,"#,##0.00"),"-","△")&amp;"】"))</f>
        <v>【95.91】</v>
      </c>
      <c r="DI6" s="21" t="str">
        <f>IF(DI7="",NA(),DI7)</f>
        <v>-</v>
      </c>
      <c r="DJ6" s="21">
        <f t="shared" ref="DJ6:DR6" si="12">IF(DJ7="",NA(),DJ7)</f>
        <v>4.45</v>
      </c>
      <c r="DK6" s="21">
        <f t="shared" si="12"/>
        <v>8.7899999999999991</v>
      </c>
      <c r="DL6" s="21">
        <f t="shared" si="12"/>
        <v>12.64</v>
      </c>
      <c r="DM6" s="21">
        <f t="shared" si="12"/>
        <v>16.34</v>
      </c>
      <c r="DN6" s="21" t="str">
        <f t="shared" si="12"/>
        <v>-</v>
      </c>
      <c r="DO6" s="21">
        <f t="shared" si="12"/>
        <v>20.78</v>
      </c>
      <c r="DP6" s="21">
        <f t="shared" si="12"/>
        <v>23.54</v>
      </c>
      <c r="DQ6" s="21">
        <f t="shared" si="12"/>
        <v>25.86</v>
      </c>
      <c r="DR6" s="21">
        <f t="shared" si="12"/>
        <v>26.9</v>
      </c>
      <c r="DS6" s="20" t="str">
        <f>IF(DS7="","",IF(DS7="-","【-】","【"&amp;SUBSTITUTE(TEXT(DS7,"#,##0.00"),"-","△")&amp;"】"))</f>
        <v>【41.09】</v>
      </c>
      <c r="DT6" s="21" t="str">
        <f>IF(DT7="",NA(),DT7)</f>
        <v>-</v>
      </c>
      <c r="DU6" s="20">
        <f t="shared" ref="DU6:EC6" si="13">IF(DU7="",NA(),DU7)</f>
        <v>0</v>
      </c>
      <c r="DV6" s="21">
        <f t="shared" si="13"/>
        <v>0.39</v>
      </c>
      <c r="DW6" s="21">
        <f t="shared" si="13"/>
        <v>0.39</v>
      </c>
      <c r="DX6" s="21">
        <f t="shared" si="13"/>
        <v>0.75</v>
      </c>
      <c r="DY6" s="21" t="str">
        <f t="shared" si="13"/>
        <v>-</v>
      </c>
      <c r="DZ6" s="21">
        <f t="shared" si="13"/>
        <v>1.34</v>
      </c>
      <c r="EA6" s="21">
        <f t="shared" si="13"/>
        <v>1.5</v>
      </c>
      <c r="EB6" s="21">
        <f t="shared" si="13"/>
        <v>1.4</v>
      </c>
      <c r="EC6" s="21">
        <f t="shared" si="13"/>
        <v>2.08</v>
      </c>
      <c r="ED6" s="20" t="str">
        <f>IF(ED7="","",IF(ED7="-","【-】","【"&amp;SUBSTITUTE(TEXT(ED7,"#,##0.00"),"-","△")&amp;"】"))</f>
        <v>【8.68】</v>
      </c>
      <c r="EE6" s="21" t="str">
        <f>IF(EE7="",NA(),EE7)</f>
        <v>-</v>
      </c>
      <c r="EF6" s="20">
        <f t="shared" ref="EF6:EN6" si="14">IF(EF7="",NA(),EF7)</f>
        <v>0</v>
      </c>
      <c r="EG6" s="21">
        <f t="shared" si="14"/>
        <v>7.0000000000000007E-2</v>
      </c>
      <c r="EH6" s="21">
        <f t="shared" si="14"/>
        <v>0.08</v>
      </c>
      <c r="EI6" s="20">
        <f t="shared" si="14"/>
        <v>0</v>
      </c>
      <c r="EJ6" s="21" t="str">
        <f t="shared" si="14"/>
        <v>-</v>
      </c>
      <c r="EK6" s="21">
        <f t="shared" si="14"/>
        <v>0.15</v>
      </c>
      <c r="EL6" s="21">
        <f t="shared" si="14"/>
        <v>0.15</v>
      </c>
      <c r="EM6" s="21">
        <f t="shared" si="14"/>
        <v>0.12</v>
      </c>
      <c r="EN6" s="21">
        <f t="shared" si="14"/>
        <v>0.09</v>
      </c>
      <c r="EO6" s="20" t="str">
        <f>IF(EO7="","",IF(EO7="-","【-】","【"&amp;SUBSTITUTE(TEXT(EO7,"#,##0.00"),"-","△")&amp;"】"))</f>
        <v>【0.22】</v>
      </c>
    </row>
    <row r="7" spans="1:148" s="22" customFormat="1" x14ac:dyDescent="0.15">
      <c r="A7" s="14"/>
      <c r="B7" s="23">
        <v>2023</v>
      </c>
      <c r="C7" s="23">
        <v>62073</v>
      </c>
      <c r="D7" s="23">
        <v>46</v>
      </c>
      <c r="E7" s="23">
        <v>17</v>
      </c>
      <c r="F7" s="23">
        <v>1</v>
      </c>
      <c r="G7" s="23">
        <v>0</v>
      </c>
      <c r="H7" s="23" t="s">
        <v>96</v>
      </c>
      <c r="I7" s="23" t="s">
        <v>97</v>
      </c>
      <c r="J7" s="23" t="s">
        <v>98</v>
      </c>
      <c r="K7" s="23" t="s">
        <v>99</v>
      </c>
      <c r="L7" s="23" t="s">
        <v>100</v>
      </c>
      <c r="M7" s="23" t="s">
        <v>101</v>
      </c>
      <c r="N7" s="24" t="s">
        <v>102</v>
      </c>
      <c r="O7" s="24">
        <v>54.73</v>
      </c>
      <c r="P7" s="24">
        <v>76.989999999999995</v>
      </c>
      <c r="Q7" s="24">
        <v>71.23</v>
      </c>
      <c r="R7" s="24">
        <v>3630</v>
      </c>
      <c r="S7" s="24">
        <v>28084</v>
      </c>
      <c r="T7" s="24">
        <v>240.93</v>
      </c>
      <c r="U7" s="24">
        <v>116.56</v>
      </c>
      <c r="V7" s="24">
        <v>21475</v>
      </c>
      <c r="W7" s="24">
        <v>8.09</v>
      </c>
      <c r="X7" s="24">
        <v>2654.51</v>
      </c>
      <c r="Y7" s="24" t="s">
        <v>102</v>
      </c>
      <c r="Z7" s="24">
        <v>104.63</v>
      </c>
      <c r="AA7" s="24">
        <v>104.51</v>
      </c>
      <c r="AB7" s="24">
        <v>105.63</v>
      </c>
      <c r="AC7" s="24">
        <v>111.6</v>
      </c>
      <c r="AD7" s="24" t="s">
        <v>102</v>
      </c>
      <c r="AE7" s="24">
        <v>106.5</v>
      </c>
      <c r="AF7" s="24">
        <v>106.22</v>
      </c>
      <c r="AG7" s="24">
        <v>107.01</v>
      </c>
      <c r="AH7" s="24">
        <v>106.53</v>
      </c>
      <c r="AI7" s="24">
        <v>105.91</v>
      </c>
      <c r="AJ7" s="24" t="s">
        <v>102</v>
      </c>
      <c r="AK7" s="24">
        <v>0</v>
      </c>
      <c r="AL7" s="24">
        <v>0</v>
      </c>
      <c r="AM7" s="24">
        <v>0</v>
      </c>
      <c r="AN7" s="24">
        <v>0</v>
      </c>
      <c r="AO7" s="24" t="s">
        <v>102</v>
      </c>
      <c r="AP7" s="24">
        <v>18.36</v>
      </c>
      <c r="AQ7" s="24">
        <v>18.010000000000002</v>
      </c>
      <c r="AR7" s="24">
        <v>23.86</v>
      </c>
      <c r="AS7" s="24">
        <v>18.41</v>
      </c>
      <c r="AT7" s="24">
        <v>3.03</v>
      </c>
      <c r="AU7" s="24" t="s">
        <v>102</v>
      </c>
      <c r="AV7" s="24">
        <v>110.98</v>
      </c>
      <c r="AW7" s="24">
        <v>51.97</v>
      </c>
      <c r="AX7" s="24">
        <v>53.53</v>
      </c>
      <c r="AY7" s="24">
        <v>67.150000000000006</v>
      </c>
      <c r="AZ7" s="24" t="s">
        <v>102</v>
      </c>
      <c r="BA7" s="24">
        <v>55.6</v>
      </c>
      <c r="BB7" s="24">
        <v>59.4</v>
      </c>
      <c r="BC7" s="24">
        <v>68.27</v>
      </c>
      <c r="BD7" s="24">
        <v>74.790000000000006</v>
      </c>
      <c r="BE7" s="24">
        <v>78.430000000000007</v>
      </c>
      <c r="BF7" s="24" t="s">
        <v>102</v>
      </c>
      <c r="BG7" s="24">
        <v>1039.3800000000001</v>
      </c>
      <c r="BH7" s="24">
        <v>951.16</v>
      </c>
      <c r="BI7" s="24">
        <v>896.59</v>
      </c>
      <c r="BJ7" s="24">
        <v>893.85</v>
      </c>
      <c r="BK7" s="24" t="s">
        <v>102</v>
      </c>
      <c r="BL7" s="24">
        <v>789.08</v>
      </c>
      <c r="BM7" s="24">
        <v>747.84</v>
      </c>
      <c r="BN7" s="24">
        <v>804.98</v>
      </c>
      <c r="BO7" s="24">
        <v>767.56</v>
      </c>
      <c r="BP7" s="24">
        <v>630.82000000000005</v>
      </c>
      <c r="BQ7" s="24" t="s">
        <v>102</v>
      </c>
      <c r="BR7" s="24">
        <v>99.83</v>
      </c>
      <c r="BS7" s="24">
        <v>100</v>
      </c>
      <c r="BT7" s="24">
        <v>100</v>
      </c>
      <c r="BU7" s="24">
        <v>100</v>
      </c>
      <c r="BV7" s="24" t="s">
        <v>102</v>
      </c>
      <c r="BW7" s="24">
        <v>88.25</v>
      </c>
      <c r="BX7" s="24">
        <v>90.17</v>
      </c>
      <c r="BY7" s="24">
        <v>88.71</v>
      </c>
      <c r="BZ7" s="24">
        <v>90.23</v>
      </c>
      <c r="CA7" s="24">
        <v>97.81</v>
      </c>
      <c r="CB7" s="24" t="s">
        <v>102</v>
      </c>
      <c r="CC7" s="24">
        <v>176.67</v>
      </c>
      <c r="CD7" s="24">
        <v>177.38</v>
      </c>
      <c r="CE7" s="24">
        <v>177.38</v>
      </c>
      <c r="CF7" s="24">
        <v>177.97</v>
      </c>
      <c r="CG7" s="24" t="s">
        <v>102</v>
      </c>
      <c r="CH7" s="24">
        <v>176.37</v>
      </c>
      <c r="CI7" s="24">
        <v>173.17</v>
      </c>
      <c r="CJ7" s="24">
        <v>174.8</v>
      </c>
      <c r="CK7" s="24">
        <v>170.2</v>
      </c>
      <c r="CL7" s="24">
        <v>138.75</v>
      </c>
      <c r="CM7" s="24" t="s">
        <v>102</v>
      </c>
      <c r="CN7" s="24">
        <v>72.849999999999994</v>
      </c>
      <c r="CO7" s="24">
        <v>70.760000000000005</v>
      </c>
      <c r="CP7" s="24">
        <v>70.77</v>
      </c>
      <c r="CQ7" s="24">
        <v>71.83</v>
      </c>
      <c r="CR7" s="24" t="s">
        <v>102</v>
      </c>
      <c r="CS7" s="24">
        <v>56.72</v>
      </c>
      <c r="CT7" s="24">
        <v>56.43</v>
      </c>
      <c r="CU7" s="24">
        <v>55.82</v>
      </c>
      <c r="CV7" s="24">
        <v>56.51</v>
      </c>
      <c r="CW7" s="24">
        <v>58.94</v>
      </c>
      <c r="CX7" s="24" t="s">
        <v>102</v>
      </c>
      <c r="CY7" s="24">
        <v>92.4</v>
      </c>
      <c r="CZ7" s="24">
        <v>92.49</v>
      </c>
      <c r="DA7" s="24">
        <v>93.33</v>
      </c>
      <c r="DB7" s="24">
        <v>93.24</v>
      </c>
      <c r="DC7" s="24" t="s">
        <v>102</v>
      </c>
      <c r="DD7" s="24">
        <v>90.72</v>
      </c>
      <c r="DE7" s="24">
        <v>91.07</v>
      </c>
      <c r="DF7" s="24">
        <v>90.67</v>
      </c>
      <c r="DG7" s="24">
        <v>90.62</v>
      </c>
      <c r="DH7" s="24">
        <v>95.91</v>
      </c>
      <c r="DI7" s="24" t="s">
        <v>102</v>
      </c>
      <c r="DJ7" s="24">
        <v>4.45</v>
      </c>
      <c r="DK7" s="24">
        <v>8.7899999999999991</v>
      </c>
      <c r="DL7" s="24">
        <v>12.64</v>
      </c>
      <c r="DM7" s="24">
        <v>16.34</v>
      </c>
      <c r="DN7" s="24" t="s">
        <v>102</v>
      </c>
      <c r="DO7" s="24">
        <v>20.78</v>
      </c>
      <c r="DP7" s="24">
        <v>23.54</v>
      </c>
      <c r="DQ7" s="24">
        <v>25.86</v>
      </c>
      <c r="DR7" s="24">
        <v>26.9</v>
      </c>
      <c r="DS7" s="24">
        <v>41.09</v>
      </c>
      <c r="DT7" s="24" t="s">
        <v>102</v>
      </c>
      <c r="DU7" s="24">
        <v>0</v>
      </c>
      <c r="DV7" s="24">
        <v>0.39</v>
      </c>
      <c r="DW7" s="24">
        <v>0.39</v>
      </c>
      <c r="DX7" s="24">
        <v>0.75</v>
      </c>
      <c r="DY7" s="24" t="s">
        <v>102</v>
      </c>
      <c r="DZ7" s="24">
        <v>1.34</v>
      </c>
      <c r="EA7" s="24">
        <v>1.5</v>
      </c>
      <c r="EB7" s="24">
        <v>1.4</v>
      </c>
      <c r="EC7" s="24">
        <v>2.08</v>
      </c>
      <c r="ED7" s="24">
        <v>8.68</v>
      </c>
      <c r="EE7" s="24" t="s">
        <v>102</v>
      </c>
      <c r="EF7" s="24">
        <v>0</v>
      </c>
      <c r="EG7" s="24">
        <v>7.0000000000000007E-2</v>
      </c>
      <c r="EH7" s="24">
        <v>0.08</v>
      </c>
      <c r="EI7" s="24">
        <v>0</v>
      </c>
      <c r="EJ7" s="24" t="s">
        <v>102</v>
      </c>
      <c r="EK7" s="24">
        <v>0.15</v>
      </c>
      <c r="EL7" s="24">
        <v>0.15</v>
      </c>
      <c r="EM7" s="24">
        <v>0.12</v>
      </c>
      <c r="EN7" s="24">
        <v>0.09</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2025-01-24T06:58:28Z</dcterms:created>
  <dcterms:modified xsi:type="dcterms:W3CDTF">2025-02-03T01:18:49Z</dcterms:modified>
  <cp:category/>
</cp:coreProperties>
</file>