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V7YUGvRHUEad17P+CoT5sqLxtBhfeEqFJ9EW24X5ybVqXGa1ssFOQCB8Hs0G0KisTBr0FmEUosMHfOUz979SMg==" workbookSaltValue="I3Z2yZNRQA4LHW619TxNew=="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<sst xmlns="http://schemas.openxmlformats.org/spreadsheetml/2006/main" count="228" uniqueCount="113">
  <si>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</si>
  <si>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</si>
  <si>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</si>
  <si>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</si>
  <si>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</si>
  <si>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</si>
  <si>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</si>
  <si>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</si>
  <si>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</si>
  <si>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</si>
  <si>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</si>
  <si>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</si>
  <si>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</si>
  <si>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</si>
  <si>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</si>
  <si>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</si>
  <si>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</si>
  <si>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</si>
  <si>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</si>
  <si>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</si>
  <si>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</si>
  <si>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</si>
  <si>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</si>
  <si>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</si>
  <si>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</si>
  <si>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</si>
  <si>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</si>
  <si>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</si>
  <si>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</si>
  <si>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</si>
  <si>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</si>
  <si>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</si>
  <si>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</si>
  <si>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</si>
  <si>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</si>
  <si>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</si>
  <si>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</si>
  <si>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</si>
  <si>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</si>
  <si>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</si>
  <si>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</si>
  <si>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</si>
  <si>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</si>
  <si>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</si>
  <si>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</si>
  <si>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</si>
  <si>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</si>
  <si>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</si>
  <si>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</si>
  <si>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</si>
  <si>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</si>
  <si>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</si>
  <si>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</si>
  <si>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</si>
  <si>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</si>
  <si>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</si>
  <si>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</si>
  <si>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</si>
  <si>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</si>
  <si>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</si>
  <si>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</si>
  <si>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</si>
  <si>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</si>
  <si>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</si>
  <si>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</si>
  <si>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</si>
  <si>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</si>
  <si>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</si>
  <si>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</si>
  <si>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</si>
  <si>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</si>
  <si>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</si>
  <si>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</si>
  <si>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</si>
  <si>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</si>
  <si>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</si>
  <si>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</si>
  <si>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</si>
  <si>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</si>
  <si>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</si>
  <si>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</si>
  <si>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</si>
  <si>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</si>
  <si>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</si>
  <si>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</si>
  <si>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</si>
  <si>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</si>
  <si>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</si>
  <si>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</si>
  <si>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</si>
  <si>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</si>
  <si>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</si>
  <si>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</si>
  <si>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</si>
  <si>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</si>
  <si>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</si>
  <si>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</si>
  <si>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</si>
  <si>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</si>
  <si>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</si>
  <si>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</si>
  <si>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</si>
  <si>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</si>
  <si>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</si>
  <si>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</si>
  <si>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</si>
  <si>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</si>
  <si>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</si>
  <si>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</si>
  <si>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</si>
  <si>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①経常収支比率については、給水収益は減少しているものの、減価償却費、支払利息等も減少したため、昨年度と同程度となり、類似団体平均値、全国平均値に比べて高い水準を維持している。
②累積欠損金は発生していない。
③流動比率は類似団体平均値を下回っているものの、100％は超えており、問題ない水準と判断できる。
④企業債残高対給水収益比率は類似団体平均値を上回っているが、減少傾向で推移している。近年、毎年の償還額が借入額を上回っており、企業債残高が減少しているためである。しかし今後の給水収益の減少や、更新工事の状況によっては比率が減少し続けるとは限らず、注視していく必要がある。
⑤料金回収率は100％超を維持しており、給水にかかる費用を給水収益で賄える状態を維持している。
⑥給水原価は近年改善傾向にあり、類似団体平均値と同水準まで低下した。減価償却費、支払利息等の減少によると考えられる。
⑦施設利用率は50％程度となっており、類似単体平均値より低い水準である。今後の更新の際には、施設の統廃合やダウンサイジング等の検討も必要である。
⑧有収率は類似団体平均値を上回っているものの、R2年から比べれば低下傾向にある。また、全国平均値は90％近いことから、漏水箇所の早期発見や計画的管路更新により改善を図りたい。
　</t>
    <rPh sb="1" eb="7">
      <t>ケイジョウシュウシヒリツ</t>
    </rPh>
    <rPh sb="13" eb="15">
      <t>キュウスイ</t>
    </rPh>
    <rPh sb="15" eb="17">
      <t>シュウエキ</t>
    </rPh>
    <rPh sb="18" eb="20">
      <t>ゲンショウ</t>
    </rPh>
    <rPh sb="28" eb="33">
      <t>ゲンカショウキャクヒ</t>
    </rPh>
    <rPh sb="34" eb="39">
      <t>シハライリソクトウ</t>
    </rPh>
    <rPh sb="40" eb="42">
      <t>ゲンショウ</t>
    </rPh>
    <rPh sb="47" eb="50">
      <t>サクネンド</t>
    </rPh>
    <rPh sb="51" eb="54">
      <t>ドウテイド</t>
    </rPh>
    <rPh sb="58" eb="62">
      <t>ルイジダンタイ</t>
    </rPh>
    <rPh sb="62" eb="65">
      <t>ヘイキンチ</t>
    </rPh>
    <rPh sb="66" eb="71">
      <t>ゼンコクヘイキンチ</t>
    </rPh>
    <rPh sb="72" eb="73">
      <t>クラ</t>
    </rPh>
    <rPh sb="75" eb="76">
      <t>タカ</t>
    </rPh>
    <rPh sb="77" eb="79">
      <t>スイジュン</t>
    </rPh>
    <rPh sb="80" eb="82">
      <t>イジ</t>
    </rPh>
    <rPh sb="89" eb="91">
      <t>ルイセキ</t>
    </rPh>
    <rPh sb="91" eb="94">
      <t>ケッソンキン</t>
    </rPh>
    <rPh sb="95" eb="97">
      <t>ハッセイ</t>
    </rPh>
    <rPh sb="105" eb="109">
      <t>リュウドウヒリツ</t>
    </rPh>
    <rPh sb="110" eb="117">
      <t>ルイジダンタイヘイキンチ</t>
    </rPh>
    <rPh sb="118" eb="120">
      <t>シタマワ</t>
    </rPh>
    <rPh sb="133" eb="134">
      <t>コ</t>
    </rPh>
    <rPh sb="139" eb="141">
      <t>モンダイ</t>
    </rPh>
    <rPh sb="143" eb="145">
      <t>スイジュン</t>
    </rPh>
    <rPh sb="146" eb="148">
      <t>ハンダン</t>
    </rPh>
    <rPh sb="290" eb="295">
      <t>リョウキンカイシュウリツ</t>
    </rPh>
    <rPh sb="300" eb="301">
      <t>コ</t>
    </rPh>
    <rPh sb="302" eb="304">
      <t>イジ</t>
    </rPh>
    <rPh sb="309" eb="311">
      <t>キュウスイ</t>
    </rPh>
    <rPh sb="315" eb="317">
      <t>ヒヨウ</t>
    </rPh>
    <rPh sb="318" eb="322">
      <t>キュウスイシュウエキ</t>
    </rPh>
    <rPh sb="323" eb="324">
      <t>マカナ</t>
    </rPh>
    <rPh sb="326" eb="328">
      <t>ジョウタイ</t>
    </rPh>
    <rPh sb="329" eb="331">
      <t>イジ</t>
    </rPh>
    <rPh sb="338" eb="342">
      <t>キュウスイゲンカ</t>
    </rPh>
    <rPh sb="343" eb="345">
      <t>キンネン</t>
    </rPh>
    <rPh sb="345" eb="347">
      <t>カイゼン</t>
    </rPh>
    <rPh sb="347" eb="349">
      <t>ケイコウ</t>
    </rPh>
    <rPh sb="353" eb="357">
      <t>ルイジダンタイ</t>
    </rPh>
    <rPh sb="357" eb="360">
      <t>ヘイキンチ</t>
    </rPh>
    <rPh sb="361" eb="364">
      <t>ドウスイジュン</t>
    </rPh>
    <rPh sb="366" eb="368">
      <t>テイカ</t>
    </rPh>
    <rPh sb="371" eb="376">
      <t>ゲンカショウキャクヒ</t>
    </rPh>
    <rPh sb="377" eb="381">
      <t>シハライリソク</t>
    </rPh>
    <rPh sb="381" eb="382">
      <t>トウ</t>
    </rPh>
    <rPh sb="383" eb="385">
      <t>ゲンショウ</t>
    </rPh>
    <rPh sb="389" eb="390">
      <t>カンガ</t>
    </rPh>
    <rPh sb="397" eb="399">
      <t>シセツ</t>
    </rPh>
    <rPh sb="399" eb="402">
      <t>リヨウリツ</t>
    </rPh>
    <rPh sb="406" eb="408">
      <t>テイド</t>
    </rPh>
    <rPh sb="415" eb="419">
      <t>ルイジタンタイ</t>
    </rPh>
    <rPh sb="419" eb="422">
      <t>ヘイキンチ</t>
    </rPh>
    <rPh sb="424" eb="425">
      <t>ヒク</t>
    </rPh>
    <rPh sb="426" eb="428">
      <t>スイジュン</t>
    </rPh>
    <rPh sb="432" eb="434">
      <t>コンゴ</t>
    </rPh>
    <rPh sb="438" eb="439">
      <t>サイ</t>
    </rPh>
    <rPh sb="442" eb="444">
      <t>シセツ</t>
    </rPh>
    <rPh sb="445" eb="448">
      <t>トウハイゴウ</t>
    </rPh>
    <rPh sb="457" eb="458">
      <t>トウ</t>
    </rPh>
    <rPh sb="459" eb="461">
      <t>ケントウ</t>
    </rPh>
    <rPh sb="462" eb="464">
      <t>ヒツヨウ</t>
    </rPh>
    <rPh sb="470" eb="473">
      <t>ユウシュウリツ</t>
    </rPh>
    <rPh sb="474" eb="481">
      <t>ルイジダンタイヘイキンチ</t>
    </rPh>
    <rPh sb="482" eb="484">
      <t>ウワマワ</t>
    </rPh>
    <rPh sb="494" eb="495">
      <t>ネン</t>
    </rPh>
    <rPh sb="497" eb="498">
      <t>クラ</t>
    </rPh>
    <rPh sb="501" eb="503">
      <t>テイカ</t>
    </rPh>
    <rPh sb="503" eb="505">
      <t>ケイコウ</t>
    </rPh>
    <phoneticPr fontId="4"/>
  </si>
  <si>
    <t>①有形固定資産減価償却率について全国平均、類似団体平均値より高い水準にある。更新時期を適切に把握し、財源確保等の見通しを行っておきたい。
②管路経年化率については、耐用年数を超えた管路は順次更新しているため低水準に抑えられている。但し、近年中に耐用年数を超える管路が多数現れるため、更新工事の進捗によっては上昇していく可能性がある。
③管路更新率は全国平均、類似団体平均値を下回っている。今後、更新需要が高まることが見込まれるため、上昇していくと考えられる。</t>
    <rPh sb="194" eb="196">
      <t>コンゴ</t>
    </rPh>
    <rPh sb="197" eb="201">
      <t>コウシンジュヨウ</t>
    </rPh>
    <rPh sb="202" eb="203">
      <t>タカ</t>
    </rPh>
    <rPh sb="208" eb="210">
      <t>ミコ</t>
    </rPh>
    <rPh sb="216" eb="218">
      <t>ジョウショウ</t>
    </rPh>
    <rPh sb="223" eb="224">
      <t>カンガ</t>
    </rPh>
    <phoneticPr fontId="4"/>
  </si>
  <si>
    <t>　経常収支比率、料金回収率が100％を超えており、経営の健全性は保たれている。しかし、企業債残高対給水収益比率は高い傾向にあり、今後、給水収益の減少、更新工事の増加による借入の増加が見込まれるため、推移を注視する必要がある。
　効率性という点では、給水量が減少していることから、施設利用率が平均値より低くなっている。今後の施設更新については、県の広域化推進プランを踏まえ、ダウンサイジングや統合について県や近隣自治体と検討を重ねていく必要がある。</t>
    <rPh sb="1" eb="7">
      <t>ケイジョウシュウシヒリツ</t>
    </rPh>
    <rPh sb="8" eb="13">
      <t>リョウキンカイシュウリツ</t>
    </rPh>
    <rPh sb="19" eb="20">
      <t>コ</t>
    </rPh>
    <rPh sb="25" eb="27">
      <t>ケイエイ</t>
    </rPh>
    <rPh sb="28" eb="31">
      <t>ケンゼンセイ</t>
    </rPh>
    <rPh sb="32" eb="33">
      <t>タモ</t>
    </rPh>
    <rPh sb="43" eb="45">
      <t>キギョウ</t>
    </rPh>
    <rPh sb="45" eb="46">
      <t>サイ</t>
    </rPh>
    <rPh sb="46" eb="48">
      <t>ザンダカ</t>
    </rPh>
    <rPh sb="48" eb="49">
      <t>タイ</t>
    </rPh>
    <rPh sb="49" eb="51">
      <t>キュウスイ</t>
    </rPh>
    <rPh sb="51" eb="53">
      <t>シュウエキ</t>
    </rPh>
    <rPh sb="53" eb="55">
      <t>ヒリツ</t>
    </rPh>
    <rPh sb="56" eb="57">
      <t>タカ</t>
    </rPh>
    <rPh sb="58" eb="60">
      <t>ケイコウ</t>
    </rPh>
    <rPh sb="64" eb="66">
      <t>コンゴ</t>
    </rPh>
    <rPh sb="67" eb="69">
      <t>キュウスイ</t>
    </rPh>
    <rPh sb="69" eb="71">
      <t>シュウエキ</t>
    </rPh>
    <rPh sb="72" eb="74">
      <t>ゲンショウ</t>
    </rPh>
    <rPh sb="75" eb="79">
      <t>コウシンコウジ</t>
    </rPh>
    <rPh sb="80" eb="82">
      <t>ゾウカ</t>
    </rPh>
    <rPh sb="85" eb="87">
      <t>カリイレ</t>
    </rPh>
    <rPh sb="88" eb="90">
      <t>ゾウカ</t>
    </rPh>
    <rPh sb="91" eb="93">
      <t>ミコ</t>
    </rPh>
    <rPh sb="99" eb="101">
      <t>スイイ</t>
    </rPh>
    <rPh sb="102" eb="104">
      <t>チュウシ</t>
    </rPh>
    <rPh sb="106" eb="108">
      <t>ヒツヨウ</t>
    </rPh>
    <rPh sb="114" eb="117">
      <t>コウリツセイ</t>
    </rPh>
    <rPh sb="120" eb="121">
      <t>テン</t>
    </rPh>
    <rPh sb="124" eb="127">
      <t>キュウスイリョウ</t>
    </rPh>
    <rPh sb="128" eb="130">
      <t>ゲンショウ</t>
    </rPh>
    <rPh sb="139" eb="144">
      <t>シセツリヨウリツ</t>
    </rPh>
    <rPh sb="145" eb="148">
      <t>ヘイキンチ</t>
    </rPh>
    <rPh sb="150" eb="151">
      <t>ヒク</t>
    </rPh>
    <rPh sb="158" eb="160">
      <t>コンゴ</t>
    </rPh>
    <rPh sb="161" eb="165">
      <t>シセツコウシン</t>
    </rPh>
    <rPh sb="171" eb="172">
      <t>ケン</t>
    </rPh>
    <rPh sb="173" eb="176">
      <t>コウイキカ</t>
    </rPh>
    <rPh sb="176" eb="178">
      <t>スイシン</t>
    </rPh>
    <rPh sb="182" eb="183">
      <t>フ</t>
    </rPh>
    <rPh sb="195" eb="197">
      <t>トウゴウ</t>
    </rPh>
    <rPh sb="201" eb="202">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</si>
</sst>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c:v>
                </c:pt>
                <c:pt idx="1">
                  <c:v>0.64</c:v>
                </c:pt>
                <c:pt idx="2">
                  <c:v>0.4</c:v>
                </c:pt>
                <c:pt idx="3">
                  <c:v>0.44</c:v>
                </c:pt>
                <c:pt idx="4">
                  <c:v>0.26</c:v>
                </c:pt>
              </c:numCache>
            </c:numRef>
          </c:val>
          <c:extLst>
            <c:ext xmlns:c16="http://schemas.microsoft.com/office/drawing/2014/chart" uri="{C3380CC4-5D6E-409C-BE32-E72D297353CC}">
              <c16:uniqueId val="{00000000-4C2D-4425-BADB-83C5184D6E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C2D-4425-BADB-83C5184D6E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52.32</c:v>
                </c:pt>
                <c:pt idx="1">
                  <c:v>52.35</c:v>
                </c:pt>
                <c:pt idx="2">
                  <c:v>53.34</c:v>
                </c:pt>
                <c:pt idx="3">
                  <c:v>53.25</c:v>
                </c:pt>
                <c:pt idx="4">
                  <c:v>52.44</c:v>
                </c:pt>
              </c:numCache>
            </c:numRef>
          </c:val>
          <c:extLst>
            <c:ext xmlns:c16="http://schemas.microsoft.com/office/drawing/2014/chart" uri="{C3380CC4-5D6E-409C-BE32-E72D297353CC}">
              <c16:uniqueId val="{00000000-F334-4584-A4A1-3DDE687651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F334-4584-A4A1-3DDE687651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83.59</c:v>
                </c:pt>
                <c:pt idx="1">
                  <c:v>85.02</c:v>
                </c:pt>
                <c:pt idx="2">
                  <c:v>84.28</c:v>
                </c:pt>
                <c:pt idx="3">
                  <c:v>82.42</c:v>
                </c:pt>
                <c:pt idx="4">
                  <c:v>82.82</c:v>
                </c:pt>
              </c:numCache>
            </c:numRef>
          </c:val>
          <c:extLst>
            <c:ext xmlns:c16="http://schemas.microsoft.com/office/drawing/2014/chart" uri="{C3380CC4-5D6E-409C-BE32-E72D297353CC}">
              <c16:uniqueId val="{00000000-8E71-466A-A5D6-B3D3AEB64F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E71-466A-A5D6-B3D3AEB64F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120.14</c:v>
                </c:pt>
                <c:pt idx="1">
                  <c:v>121.42</c:v>
                </c:pt>
                <c:pt idx="2">
                  <c:v>119.27</c:v>
                </c:pt>
                <c:pt idx="3">
                  <c:v>126.81</c:v>
                </c:pt>
                <c:pt idx="4">
                  <c:v>125.76</c:v>
                </c:pt>
              </c:numCache>
            </c:numRef>
          </c:val>
          <c:extLst>
            <c:ext xmlns:c16="http://schemas.microsoft.com/office/drawing/2014/chart" uri="{C3380CC4-5D6E-409C-BE32-E72D297353CC}">
              <c16:uniqueId val="{00000000-F733-437A-A064-D460901266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733-437A-A064-D460901266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54.97</c:v>
                </c:pt>
                <c:pt idx="1">
                  <c:v>55.99</c:v>
                </c:pt>
                <c:pt idx="2">
                  <c:v>57.24</c:v>
                </c:pt>
                <c:pt idx="3">
                  <c:v>58.52</c:v>
                </c:pt>
                <c:pt idx="4">
                  <c:v>59.87</c:v>
                </c:pt>
              </c:numCache>
            </c:numRef>
          </c:val>
          <c:extLst>
            <c:ext xmlns:c16="http://schemas.microsoft.com/office/drawing/2014/chart" uri="{C3380CC4-5D6E-409C-BE32-E72D297353CC}">
              <c16:uniqueId val="{00000000-93C0-474E-966E-6915175EED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93C0-474E-966E-6915175EED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0.64</c:v>
                </c:pt>
                <c:pt idx="1">
                  <c:v>1.26</c:v>
                </c:pt>
                <c:pt idx="2">
                  <c:v>1.27</c:v>
                </c:pt>
                <c:pt idx="3">
                  <c:v>1.26</c:v>
                </c:pt>
                <c:pt idx="4">
                  <c:v>1.26</c:v>
                </c:pt>
              </c:numCache>
            </c:numRef>
          </c:val>
          <c:extLst>
            <c:ext xmlns:c16="http://schemas.microsoft.com/office/drawing/2014/chart" uri="{C3380CC4-5D6E-409C-BE32-E72D297353CC}">
              <c16:uniqueId val="{00000000-D18B-4AA8-A6F9-F662751295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D18B-4AA8-A6F9-F662751295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9-4D6D-B6AC-F2B3157995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AB9-4D6D-B6AC-F2B3157995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225.05</c:v>
                </c:pt>
                <c:pt idx="1">
                  <c:v>223.67</c:v>
                </c:pt>
                <c:pt idx="2">
                  <c:v>207.08</c:v>
                </c:pt>
                <c:pt idx="3">
                  <c:v>257.08</c:v>
                </c:pt>
                <c:pt idx="4">
                  <c:v>279.10000000000002</c:v>
                </c:pt>
              </c:numCache>
            </c:numRef>
          </c:val>
          <c:extLst>
            <c:ext xmlns:c16="http://schemas.microsoft.com/office/drawing/2014/chart" uri="{C3380CC4-5D6E-409C-BE32-E72D297353CC}">
              <c16:uniqueId val="{00000000-0650-44A4-9B70-689E8394D6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650-44A4-9B70-689E8394D6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600.57000000000005</c:v>
                </c:pt>
                <c:pt idx="1">
                  <c:v>573.73</c:v>
                </c:pt>
                <c:pt idx="2">
                  <c:v>544.84</c:v>
                </c:pt>
                <c:pt idx="3">
                  <c:v>526.54999999999995</c:v>
                </c:pt>
                <c:pt idx="4">
                  <c:v>504.42</c:v>
                </c:pt>
              </c:numCache>
            </c:numRef>
          </c:val>
          <c:extLst>
            <c:ext xmlns:c16="http://schemas.microsoft.com/office/drawing/2014/chart" uri="{C3380CC4-5D6E-409C-BE32-E72D297353CC}">
              <c16:uniqueId val="{00000000-E1D3-4A4E-AC6E-67BA541DB5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1D3-4A4E-AC6E-67BA541DB5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115.66</c:v>
                </c:pt>
                <c:pt idx="1">
                  <c:v>117.96</c:v>
                </c:pt>
                <c:pt idx="2">
                  <c:v>116.27</c:v>
                </c:pt>
                <c:pt idx="3">
                  <c:v>124.17</c:v>
                </c:pt>
                <c:pt idx="4">
                  <c:v>123.45</c:v>
                </c:pt>
              </c:numCache>
            </c:numRef>
          </c:val>
          <c:extLst>
            <c:ext xmlns:c16="http://schemas.microsoft.com/office/drawing/2014/chart" uri="{C3380CC4-5D6E-409C-BE32-E72D297353CC}">
              <c16:uniqueId val="{00000000-17C7-49F4-AC8C-EA78CB3CB1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7C7-49F4-AC8C-EA78CB3CB1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202.36</c:v>
                </c:pt>
                <c:pt idx="1">
                  <c:v>198.14</c:v>
                </c:pt>
                <c:pt idx="2">
                  <c:v>201.05</c:v>
                </c:pt>
                <c:pt idx="3">
                  <c:v>189.79</c:v>
                </c:pt>
                <c:pt idx="4">
                  <c:v>191.52</c:v>
                </c:pt>
              </c:numCache>
            </c:numRef>
          </c:val>
          <c:extLst>
            <c:ext xmlns:c16="http://schemas.microsoft.com/office/drawing/2014/chart" uri="{C3380CC4-5D6E-409C-BE32-E72D297353CC}">
              <c16:uniqueId val="{00000000-DB6A-49AE-832D-69848BB437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B6A-49AE-832D-69848BB437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8" zoomScaleNormal="11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長井市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24851</v>
      </c>
      <c r="AM8" s="44"/>
      <c r="AN8" s="44"/>
      <c r="AO8" s="44"/>
      <c r="AP8" s="44"/>
      <c r="AQ8" s="44"/>
      <c r="AR8" s="44"/>
      <c r="AS8" s="44"/>
      <c r="AT8" s="45">
        <f>データ!$S$6</f>
        <v>214.67</v>
      </c>
      <c r="AU8" s="46"/>
      <c r="AV8" s="46"/>
      <c r="AW8" s="46"/>
      <c r="AX8" s="46"/>
      <c r="AY8" s="46"/>
      <c r="AZ8" s="46"/>
      <c r="BA8" s="46"/>
      <c r="BB8" s="47">
        <f>データ!$T$6</f>
        <v>115.76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56.5</v>
      </c>
      <c r="J10" s="46"/>
      <c r="K10" s="46"/>
      <c r="L10" s="46"/>
      <c r="M10" s="46"/>
      <c r="N10" s="46"/>
      <c r="O10" s="80"/>
      <c r="P10" s="47">
        <f>データ!$P$6</f>
        <v>96.32</v>
      </c>
      <c r="Q10" s="47"/>
      <c r="R10" s="47"/>
      <c r="S10" s="47"/>
      <c r="T10" s="47"/>
      <c r="U10" s="47"/>
      <c r="V10" s="47"/>
      <c r="W10" s="44">
        <f>データ!$Q$6</f>
        <v>4290</v>
      </c>
      <c r="X10" s="44"/>
      <c r="Y10" s="44"/>
      <c r="Z10" s="44"/>
      <c r="AA10" s="44"/>
      <c r="AB10" s="44"/>
      <c r="AC10" s="44"/>
      <c r="AD10" s="2"/>
      <c r="AE10" s="2"/>
      <c r="AF10" s="2"/>
      <c r="AG10" s="2"/>
      <c r="AH10" s="2"/>
      <c r="AI10" s="2"/>
      <c r="AJ10" s="2"/>
      <c r="AK10" s="2"/>
      <c r="AL10" s="44">
        <f>データ!$U$6</f>
        <v>23864</v>
      </c>
      <c r="AM10" s="44"/>
      <c r="AN10" s="44"/>
      <c r="AO10" s="44"/>
      <c r="AP10" s="44"/>
      <c r="AQ10" s="44"/>
      <c r="AR10" s="44"/>
      <c r="AS10" s="44"/>
      <c r="AT10" s="45">
        <f>データ!$V$6</f>
        <v>61</v>
      </c>
      <c r="AU10" s="46"/>
      <c r="AV10" s="46"/>
      <c r="AW10" s="46"/>
      <c r="AX10" s="46"/>
      <c r="AY10" s="46"/>
      <c r="AZ10" s="46"/>
      <c r="BA10" s="46"/>
      <c r="BB10" s="47">
        <f>データ!$W$6</f>
        <v>391.21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7+0RxWXSvm4jR5AN02VTLEGB42I06UOhm5UeoBw6mg/q42KPd7vzCUVbE4Xix+S9JReLi5De5ShI4hlRQLAXg==" saltValue="TjZoEMJBIdsT+9pRGSaK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62090</v>
      </c>
      <c r="D6" s="20">
        <f t="shared" si="3"/>
        <v>46</v>
      </c>
      <c r="E6" s="20">
        <f t="shared" si="3"/>
        <v>1</v>
      </c>
      <c r="F6" s="20">
        <f t="shared" si="3"/>
        <v>0</v>
      </c>
      <c r="G6" s="20">
        <f t="shared" si="3"/>
        <v>1</v>
      </c>
      <c r="H6" s="20" t="str">
        <f t="shared" si="3"/>
        <v>山形県　長井市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56.5</v>
      </c>
      <c r="P6" s="21">
        <f t="shared" si="3"/>
        <v>96.32</v>
      </c>
      <c r="Q6" s="21">
        <f t="shared" si="3"/>
        <v>4290</v>
      </c>
      <c r="R6" s="21">
        <f t="shared" si="3"/>
        <v>24851</v>
      </c>
      <c r="S6" s="21">
        <f t="shared" si="3"/>
        <v>214.67</v>
      </c>
      <c r="T6" s="21">
        <f t="shared" si="3"/>
        <v>115.76</v>
      </c>
      <c r="U6" s="21">
        <f t="shared" si="3"/>
        <v>23864</v>
      </c>
      <c r="V6" s="21">
        <f t="shared" si="3"/>
        <v>61</v>
      </c>
      <c r="W6" s="21">
        <f t="shared" si="3"/>
        <v>391.21</v>
      </c>
      <c r="X6" s="22">
        <f>IF(X7="",NA(),X7)</f>
        <v>120.14</v>
      </c>
      <c r="Y6" s="22">
        <f t="shared" ref="Y6:AG6" si="4">IF(Y7="",NA(),Y7)</f>
        <v>121.42</v>
      </c>
      <c r="Z6" s="22">
        <f t="shared" si="4"/>
        <v>119.27</v>
      </c>
      <c r="AA6" s="22">
        <f t="shared" si="4"/>
        <v>126.81</v>
      </c>
      <c r="AB6" s="22">
        <f t="shared" si="4"/>
        <v>125.76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225.05</v>
      </c>
      <c r="AU6" s="22">
        <f t="shared" ref="AU6:BC6" si="6">IF(AU7="",NA(),AU7)</f>
        <v>223.67</v>
      </c>
      <c r="AV6" s="22">
        <f t="shared" si="6"/>
        <v>207.08</v>
      </c>
      <c r="AW6" s="22">
        <f t="shared" si="6"/>
        <v>257.08</v>
      </c>
      <c r="AX6" s="22">
        <f t="shared" si="6"/>
        <v>279.10000000000002</v>
      </c>
      <c r="AY6" s="22">
        <f t="shared" si="6"/>
        <v>379.08</v>
      </c>
      <c r="AZ6" s="22">
        <f t="shared" si="6"/>
        <v>367.55</v>
      </c>
      <c r="BA6" s="22">
        <f t="shared" si="6"/>
        <v>378.56</v>
      </c>
      <c r="BB6" s="22">
        <f t="shared" si="6"/>
        <v>364.46</v>
      </c>
      <c r="BC6" s="22">
        <f t="shared" si="6"/>
        <v>338.89</v>
      </c>
      <c r="BD6" s="21" t="str">
        <f>IF(BD7="","",IF(BD7="-","【-】","【"&amp;SUBSTITUTE(TEXT(BD7,"#,##0.00"),"-","△")&amp;"】"))</f>
        <v>【243.36】</v>
      </c>
      <c r="BE6" s="22">
        <f>IF(BE7="",NA(),BE7)</f>
        <v>600.57000000000005</v>
      </c>
      <c r="BF6" s="22">
        <f t="shared" ref="BF6:BN6" si="7">IF(BF7="",NA(),BF7)</f>
        <v>573.73</v>
      </c>
      <c r="BG6" s="22">
        <f t="shared" si="7"/>
        <v>544.84</v>
      </c>
      <c r="BH6" s="22">
        <f t="shared" si="7"/>
        <v>526.54999999999995</v>
      </c>
      <c r="BI6" s="22">
        <f t="shared" si="7"/>
        <v>504.42</v>
      </c>
      <c r="BJ6" s="22">
        <f t="shared" si="7"/>
        <v>398.98</v>
      </c>
      <c r="BK6" s="22">
        <f t="shared" si="7"/>
        <v>418.68</v>
      </c>
      <c r="BL6" s="22">
        <f t="shared" si="7"/>
        <v>395.68</v>
      </c>
      <c r="BM6" s="22">
        <f t="shared" si="7"/>
        <v>403.72</v>
      </c>
      <c r="BN6" s="22">
        <f t="shared" si="7"/>
        <v>400.21</v>
      </c>
      <c r="BO6" s="21" t="str">
        <f>IF(BO7="","",IF(BO7="-","【-】","【"&amp;SUBSTITUTE(TEXT(BO7,"#,##0.00"),"-","△")&amp;"】"))</f>
        <v>【265.93】</v>
      </c>
      <c r="BP6" s="22">
        <f>IF(BP7="",NA(),BP7)</f>
        <v>115.66</v>
      </c>
      <c r="BQ6" s="22">
        <f t="shared" ref="BQ6:BY6" si="8">IF(BQ7="",NA(),BQ7)</f>
        <v>117.96</v>
      </c>
      <c r="BR6" s="22">
        <f t="shared" si="8"/>
        <v>116.27</v>
      </c>
      <c r="BS6" s="22">
        <f t="shared" si="8"/>
        <v>124.17</v>
      </c>
      <c r="BT6" s="22">
        <f t="shared" si="8"/>
        <v>123.45</v>
      </c>
      <c r="BU6" s="22">
        <f t="shared" si="8"/>
        <v>98.64</v>
      </c>
      <c r="BV6" s="22">
        <f t="shared" si="8"/>
        <v>94.78</v>
      </c>
      <c r="BW6" s="22">
        <f t="shared" si="8"/>
        <v>97.59</v>
      </c>
      <c r="BX6" s="22">
        <f t="shared" si="8"/>
        <v>92.17</v>
      </c>
      <c r="BY6" s="22">
        <f t="shared" si="8"/>
        <v>92.83</v>
      </c>
      <c r="BZ6" s="21" t="str">
        <f>IF(BZ7="","",IF(BZ7="-","【-】","【"&amp;SUBSTITUTE(TEXT(BZ7,"#,##0.00"),"-","△")&amp;"】"))</f>
        <v>【97.82】</v>
      </c>
      <c r="CA6" s="22">
        <f>IF(CA7="",NA(),CA7)</f>
        <v>202.36</v>
      </c>
      <c r="CB6" s="22">
        <f t="shared" ref="CB6:CJ6" si="9">IF(CB7="",NA(),CB7)</f>
        <v>198.14</v>
      </c>
      <c r="CC6" s="22">
        <f t="shared" si="9"/>
        <v>201.05</v>
      </c>
      <c r="CD6" s="22">
        <f t="shared" si="9"/>
        <v>189.79</v>
      </c>
      <c r="CE6" s="22">
        <f t="shared" si="9"/>
        <v>191.52</v>
      </c>
      <c r="CF6" s="22">
        <f t="shared" si="9"/>
        <v>178.92</v>
      </c>
      <c r="CG6" s="22">
        <f t="shared" si="9"/>
        <v>181.3</v>
      </c>
      <c r="CH6" s="22">
        <f t="shared" si="9"/>
        <v>181.71</v>
      </c>
      <c r="CI6" s="22">
        <f t="shared" si="9"/>
        <v>188.51</v>
      </c>
      <c r="CJ6" s="22">
        <f t="shared" si="9"/>
        <v>189.43</v>
      </c>
      <c r="CK6" s="21" t="str">
        <f>IF(CK7="","",IF(CK7="-","【-】","【"&amp;SUBSTITUTE(TEXT(CK7,"#,##0.00"),"-","△")&amp;"】"))</f>
        <v>【177.56】</v>
      </c>
      <c r="CL6" s="22">
        <f>IF(CL7="",NA(),CL7)</f>
        <v>52.32</v>
      </c>
      <c r="CM6" s="22">
        <f t="shared" ref="CM6:CU6" si="10">IF(CM7="",NA(),CM7)</f>
        <v>52.35</v>
      </c>
      <c r="CN6" s="22">
        <f t="shared" si="10"/>
        <v>53.34</v>
      </c>
      <c r="CO6" s="22">
        <f t="shared" si="10"/>
        <v>53.25</v>
      </c>
      <c r="CP6" s="22">
        <f t="shared" si="10"/>
        <v>52.44</v>
      </c>
      <c r="CQ6" s="22">
        <f t="shared" si="10"/>
        <v>55.14</v>
      </c>
      <c r="CR6" s="22">
        <f t="shared" si="10"/>
        <v>55.89</v>
      </c>
      <c r="CS6" s="22">
        <f t="shared" si="10"/>
        <v>55.72</v>
      </c>
      <c r="CT6" s="22">
        <f t="shared" si="10"/>
        <v>55.31</v>
      </c>
      <c r="CU6" s="22">
        <f t="shared" si="10"/>
        <v>55.14</v>
      </c>
      <c r="CV6" s="21" t="str">
        <f>IF(CV7="","",IF(CV7="-","【-】","【"&amp;SUBSTITUTE(TEXT(CV7,"#,##0.00"),"-","△")&amp;"】"))</f>
        <v>【59.81】</v>
      </c>
      <c r="CW6" s="22">
        <f>IF(CW7="",NA(),CW7)</f>
        <v>83.59</v>
      </c>
      <c r="CX6" s="22">
        <f t="shared" ref="CX6:DF6" si="11">IF(CX7="",NA(),CX7)</f>
        <v>85.02</v>
      </c>
      <c r="CY6" s="22">
        <f t="shared" si="11"/>
        <v>84.28</v>
      </c>
      <c r="CZ6" s="22">
        <f t="shared" si="11"/>
        <v>82.42</v>
      </c>
      <c r="DA6" s="22">
        <f t="shared" si="11"/>
        <v>82.82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54.97</v>
      </c>
      <c r="DI6" s="22">
        <f t="shared" ref="DI6:DQ6" si="12">IF(DI7="",NA(),DI7)</f>
        <v>55.99</v>
      </c>
      <c r="DJ6" s="22">
        <f t="shared" si="12"/>
        <v>57.24</v>
      </c>
      <c r="DK6" s="22">
        <f t="shared" si="12"/>
        <v>58.52</v>
      </c>
      <c r="DL6" s="22">
        <f t="shared" si="12"/>
        <v>59.87</v>
      </c>
      <c r="DM6" s="22">
        <f t="shared" si="12"/>
        <v>49.92</v>
      </c>
      <c r="DN6" s="22">
        <f t="shared" si="12"/>
        <v>50.63</v>
      </c>
      <c r="DO6" s="22">
        <f t="shared" si="12"/>
        <v>51.29</v>
      </c>
      <c r="DP6" s="22">
        <f t="shared" si="12"/>
        <v>52.2</v>
      </c>
      <c r="DQ6" s="22">
        <f t="shared" si="12"/>
        <v>52.7</v>
      </c>
      <c r="DR6" s="21" t="str">
        <f>IF(DR7="","",IF(DR7="-","【-】","【"&amp;SUBSTITUTE(TEXT(DR7,"#,##0.00"),"-","△")&amp;"】"))</f>
        <v>【52.02】</v>
      </c>
      <c r="DS6" s="22">
        <f>IF(DS7="",NA(),DS7)</f>
        <v>0.64</v>
      </c>
      <c r="DT6" s="22">
        <f t="shared" ref="DT6:EB6" si="13">IF(DT7="",NA(),DT7)</f>
        <v>1.26</v>
      </c>
      <c r="DU6" s="22">
        <f t="shared" si="13"/>
        <v>1.27</v>
      </c>
      <c r="DV6" s="22">
        <f t="shared" si="13"/>
        <v>1.26</v>
      </c>
      <c r="DW6" s="22">
        <f t="shared" si="13"/>
        <v>1.26</v>
      </c>
      <c r="DX6" s="22">
        <f t="shared" si="13"/>
        <v>16.88</v>
      </c>
      <c r="DY6" s="22">
        <f t="shared" si="13"/>
        <v>18.28</v>
      </c>
      <c r="DZ6" s="22">
        <f t="shared" si="13"/>
        <v>19.61</v>
      </c>
      <c r="EA6" s="22">
        <f t="shared" si="13"/>
        <v>20.73</v>
      </c>
      <c r="EB6" s="22">
        <f t="shared" si="13"/>
        <v>22.86</v>
      </c>
      <c r="EC6" s="21" t="str">
        <f>IF(EC7="","",IF(EC7="-","【-】","【"&amp;SUBSTITUTE(TEXT(EC7,"#,##0.00"),"-","△")&amp;"】"))</f>
        <v>【25.37】</v>
      </c>
      <c r="ED6" s="22">
        <f>IF(ED7="",NA(),ED7)</f>
        <v>0.7</v>
      </c>
      <c r="EE6" s="22">
        <f t="shared" ref="EE6:EM6" si="14">IF(EE7="",NA(),EE7)</f>
        <v>0.64</v>
      </c>
      <c r="EF6" s="22">
        <f t="shared" si="14"/>
        <v>0.4</v>
      </c>
      <c r="EG6" s="22">
        <f t="shared" si="14"/>
        <v>0.44</v>
      </c>
      <c r="EH6" s="22">
        <f t="shared" si="14"/>
        <v>0.26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62090</v>
      </c>
      <c r="D7" s="24">
        <v>46</v>
      </c>
      <c r="E7" s="24">
        <v>1</v>
      </c>
      <c r="F7" s="24">
        <v>0</v>
      </c>
      <c r="G7" s="24">
        <v>1</v>
      </c>
      <c r="H7" s="24" t="s">
        <v>93</v>
      </c>
      <c r="I7" s="24" t="s">
        <v>94</v>
      </c>
      <c r="J7" s="24" t="s">
        <v>95</v>
      </c>
      <c r="K7" s="24" t="s">
        <v>96</v>
      </c>
      <c r="L7" s="24" t="s">
        <v>97</v>
      </c>
      <c r="M7" s="24" t="s">
        <v>98</v>
      </c>
      <c r="N7" s="25" t="s">
        <v>99</v>
      </c>
      <c r="O7" s="25">
        <v>56.5</v>
      </c>
      <c r="P7" s="25">
        <v>96.32</v>
      </c>
      <c r="Q7" s="25">
        <v>4290</v>
      </c>
      <c r="R7" s="25">
        <v>24851</v>
      </c>
      <c r="S7" s="25">
        <v>214.67</v>
      </c>
      <c r="T7" s="25">
        <v>115.76</v>
      </c>
      <c r="U7" s="25">
        <v>23864</v>
      </c>
      <c r="V7" s="25">
        <v>61</v>
      </c>
      <c r="W7" s="25">
        <v>391.21</v>
      </c>
      <c r="X7" s="25">
        <v>120.14</v>
      </c>
      <c r="Y7" s="25">
        <v>121.42</v>
      </c>
      <c r="Z7" s="25">
        <v>119.27</v>
      </c>
      <c r="AA7" s="25">
        <v>126.81</v>
      </c>
      <c r="AB7" s="25">
        <v>125.76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225.05</v>
      </c>
      <c r="AU7" s="25">
        <v>223.67</v>
      </c>
      <c r="AV7" s="25">
        <v>207.08</v>
      </c>
      <c r="AW7" s="25">
        <v>257.08</v>
      </c>
      <c r="AX7" s="25">
        <v>279.10000000000002</v>
      </c>
      <c r="AY7" s="25">
        <v>379.08</v>
      </c>
      <c r="AZ7" s="25">
        <v>367.55</v>
      </c>
      <c r="BA7" s="25">
        <v>378.56</v>
      </c>
      <c r="BB7" s="25">
        <v>364.46</v>
      </c>
      <c r="BC7" s="25">
        <v>338.89</v>
      </c>
      <c r="BD7" s="25">
        <v>243.36</v>
      </c>
      <c r="BE7" s="25">
        <v>600.57000000000005</v>
      </c>
      <c r="BF7" s="25">
        <v>573.73</v>
      </c>
      <c r="BG7" s="25">
        <v>544.84</v>
      </c>
      <c r="BH7" s="25">
        <v>526.54999999999995</v>
      </c>
      <c r="BI7" s="25">
        <v>504.42</v>
      </c>
      <c r="BJ7" s="25">
        <v>398.98</v>
      </c>
      <c r="BK7" s="25">
        <v>418.68</v>
      </c>
      <c r="BL7" s="25">
        <v>395.68</v>
      </c>
      <c r="BM7" s="25">
        <v>403.72</v>
      </c>
      <c r="BN7" s="25">
        <v>400.21</v>
      </c>
      <c r="BO7" s="25">
        <v>265.93</v>
      </c>
      <c r="BP7" s="25">
        <v>115.66</v>
      </c>
      <c r="BQ7" s="25">
        <v>117.96</v>
      </c>
      <c r="BR7" s="25">
        <v>116.27</v>
      </c>
      <c r="BS7" s="25">
        <v>124.17</v>
      </c>
      <c r="BT7" s="25">
        <v>123.45</v>
      </c>
      <c r="BU7" s="25">
        <v>98.64</v>
      </c>
      <c r="BV7" s="25">
        <v>94.78</v>
      </c>
      <c r="BW7" s="25">
        <v>97.59</v>
      </c>
      <c r="BX7" s="25">
        <v>92.17</v>
      </c>
      <c r="BY7" s="25">
        <v>92.83</v>
      </c>
      <c r="BZ7" s="25">
        <v>97.82</v>
      </c>
      <c r="CA7" s="25">
        <v>202.36</v>
      </c>
      <c r="CB7" s="25">
        <v>198.14</v>
      </c>
      <c r="CC7" s="25">
        <v>201.05</v>
      </c>
      <c r="CD7" s="25">
        <v>189.79</v>
      </c>
      <c r="CE7" s="25">
        <v>191.52</v>
      </c>
      <c r="CF7" s="25">
        <v>178.92</v>
      </c>
      <c r="CG7" s="25">
        <v>181.3</v>
      </c>
      <c r="CH7" s="25">
        <v>181.71</v>
      </c>
      <c r="CI7" s="25">
        <v>188.51</v>
      </c>
      <c r="CJ7" s="25">
        <v>189.43</v>
      </c>
      <c r="CK7" s="25">
        <v>177.56</v>
      </c>
      <c r="CL7" s="25">
        <v>52.32</v>
      </c>
      <c r="CM7" s="25">
        <v>52.35</v>
      </c>
      <c r="CN7" s="25">
        <v>53.34</v>
      </c>
      <c r="CO7" s="25">
        <v>53.25</v>
      </c>
      <c r="CP7" s="25">
        <v>52.44</v>
      </c>
      <c r="CQ7" s="25">
        <v>55.14</v>
      </c>
      <c r="CR7" s="25">
        <v>55.89</v>
      </c>
      <c r="CS7" s="25">
        <v>55.72</v>
      </c>
      <c r="CT7" s="25">
        <v>55.31</v>
      </c>
      <c r="CU7" s="25">
        <v>55.14</v>
      </c>
      <c r="CV7" s="25">
        <v>59.81</v>
      </c>
      <c r="CW7" s="25">
        <v>83.59</v>
      </c>
      <c r="CX7" s="25">
        <v>85.02</v>
      </c>
      <c r="CY7" s="25">
        <v>84.28</v>
      </c>
      <c r="CZ7" s="25">
        <v>82.42</v>
      </c>
      <c r="DA7" s="25">
        <v>82.82</v>
      </c>
      <c r="DB7" s="25">
        <v>81.39</v>
      </c>
      <c r="DC7" s="25">
        <v>81.27</v>
      </c>
      <c r="DD7" s="25">
        <v>81.260000000000005</v>
      </c>
      <c r="DE7" s="25">
        <v>80.36</v>
      </c>
      <c r="DF7" s="25">
        <v>80.13</v>
      </c>
      <c r="DG7" s="25">
        <v>89.42</v>
      </c>
      <c r="DH7" s="25">
        <v>54.97</v>
      </c>
      <c r="DI7" s="25">
        <v>55.99</v>
      </c>
      <c r="DJ7" s="25">
        <v>57.24</v>
      </c>
      <c r="DK7" s="25">
        <v>58.52</v>
      </c>
      <c r="DL7" s="25">
        <v>59.87</v>
      </c>
      <c r="DM7" s="25">
        <v>49.92</v>
      </c>
      <c r="DN7" s="25">
        <v>50.63</v>
      </c>
      <c r="DO7" s="25">
        <v>51.29</v>
      </c>
      <c r="DP7" s="25">
        <v>52.2</v>
      </c>
      <c r="DQ7" s="25">
        <v>52.7</v>
      </c>
      <c r="DR7" s="25">
        <v>52.02</v>
      </c>
      <c r="DS7" s="25">
        <v>0.64</v>
      </c>
      <c r="DT7" s="25">
        <v>1.26</v>
      </c>
      <c r="DU7" s="25">
        <v>1.27</v>
      </c>
      <c r="DV7" s="25">
        <v>1.26</v>
      </c>
      <c r="DW7" s="25">
        <v>1.26</v>
      </c>
      <c r="DX7" s="25">
        <v>16.88</v>
      </c>
      <c r="DY7" s="25">
        <v>18.28</v>
      </c>
      <c r="DZ7" s="25">
        <v>19.61</v>
      </c>
      <c r="EA7" s="25">
        <v>20.73</v>
      </c>
      <c r="EB7" s="25">
        <v>22.86</v>
      </c>
      <c r="EC7" s="25">
        <v>25.37</v>
      </c>
      <c r="ED7" s="25">
        <v>0.7</v>
      </c>
      <c r="EE7" s="25">
        <v>0.64</v>
      </c>
      <c r="EF7" s="25">
        <v>0.4</v>
      </c>
      <c r="EG7" s="25">
        <v>0.44</v>
      </c>
      <c r="EH7" s="25">
        <v>0.26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2025-03-03T07:36:29Z</dcterms:modified>
</cp:coreProperties>
</file>