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nqnIwCd+pstLyrtUrMMBpBIdme5mibm7by/x+GvkIFIZ8k2ROu00gNVc/U16/7JxukYStVQyuOifollyzzew8g==" workbookSaltValue="UImFE2ijxsuvPPgmJ0TIJ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BB10" i="4"/>
  <c r="AT10" i="4"/>
  <c r="W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<sst xmlns="http://schemas.openxmlformats.org/spreadsheetml/2006/main" count="228" uniqueCount="113">
  <si>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</si>
  <si>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</si>
  <si>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</si>
  <si>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</si>
  <si>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</si>
  <si>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</si>
  <si>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</si>
  <si>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</si>
  <si>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</si>
  <si>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</si>
  <si>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</si>
  <si>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</si>
  <si>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</si>
  <si>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</si>
  <si>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</si>
  <si>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</si>
  <si>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</si>
  <si>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</si>
  <si>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</si>
  <si>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</si>
  <si>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</si>
  <si>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</si>
  <si>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</si>
  <si>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</si>
  <si>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</si>
  <si>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</si>
  <si>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</si>
  <si>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</si>
  <si>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</si>
  <si>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</si>
  <si>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</si>
  <si>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</si>
  <si>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</si>
  <si>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</si>
  <si>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</si>
  <si>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</si>
  <si>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</si>
  <si>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</si>
  <si>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</si>
  <si>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</si>
  <si>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</si>
  <si>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</si>
  <si>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</si>
  <si>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</si>
  <si>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</si>
  <si>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</si>
  <si>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</si>
  <si>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</si>
  <si>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</si>
  <si>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</si>
  <si>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</si>
  <si>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</si>
  <si>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</si>
  <si>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</si>
  <si>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</si>
  <si>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</si>
  <si>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</si>
  <si>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</si>
  <si>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</si>
  <si>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</si>
  <si>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</si>
  <si>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</si>
  <si>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</si>
  <si>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</si>
  <si>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</si>
  <si>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</si>
  <si>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</si>
  <si>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</si>
  <si>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</si>
  <si>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</si>
  <si>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</si>
  <si>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</si>
  <si>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</si>
  <si>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</si>
  <si>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</si>
  <si>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</si>
  <si>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</si>
  <si>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</si>
  <si>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</si>
  <si>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</si>
  <si>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</si>
  <si>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</si>
  <si>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</si>
  <si>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</si>
  <si>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</si>
  <si>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</si>
  <si>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</si>
  <si>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</si>
  <si>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</si>
  <si>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</si>
  <si>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</si>
  <si>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</si>
  <si>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</si>
  <si>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南陽市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</si>
  <si>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</si>
  <si>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</si>
  <si>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</si>
  <si>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</si>
  <si>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</si>
  <si>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</si>
  <si>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</si>
  <si>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</si>
  <si>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</si>
  <si>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</si>
  <si>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</si>
  <si>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</si>
  <si>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</si>
  <si>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</si>
  <si>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</si>
  <si>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</si>
  <si>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当市水道事業の経営状況は、①経常収支比率に示す通り収益が費用を上回っており、類似団体の平均値より高く、赤字に当たる②累積欠損金も生じていないため、経営状況はおおむね良好であると言えます。　③流動比率は類似団体の平均値を上回り、④企業債残高対給水収益化比率は企業債の借り入れを抑制しているため類似団体と比較して低い数値となっておりますが、今後数年間で耐震化工事の実施に多額の費用が見込まれており、新規借り入れによる数値の上昇が想定されます。
　⑥給水原価が類似団体の平均値を上回るのは、当市には自己水源を用いて給水する区域が限られ、大半を県の広域水道から受水していること、また、当市の地理的特性として住宅密集地と集落が分散しており、配水に係るコストが割高にならざるを得ないことが要因となっています。　⑦施設利用率は、令和5年度は微増となりましたが、全体としては人口減少と水需要の縮小に伴い、漸減する傾向にあります。　⑧有収率向上を図るため、漏水調査を通年実施しており、漏水箇所の特定と解消に努めております。</t>
    <rPh sb="151" eb="153">
      <t>ヒカク</t>
    </rPh>
    <rPh sb="155" eb="156">
      <t>ヒク</t>
    </rPh>
    <rPh sb="157" eb="159">
      <t>スウチ</t>
    </rPh>
    <rPh sb="169" eb="171">
      <t>コンゴ</t>
    </rPh>
    <rPh sb="171" eb="174">
      <t>スウネンカン</t>
    </rPh>
    <rPh sb="175" eb="178">
      <t>タイシンカ</t>
    </rPh>
    <rPh sb="178" eb="180">
      <t>コウジ</t>
    </rPh>
    <rPh sb="181" eb="183">
      <t>ジッシ</t>
    </rPh>
    <rPh sb="184" eb="186">
      <t>タガク</t>
    </rPh>
    <rPh sb="187" eb="189">
      <t>ヒヨウ</t>
    </rPh>
    <rPh sb="190" eb="192">
      <t>ミコ</t>
    </rPh>
    <rPh sb="198" eb="201">
      <t>シンキカ</t>
    </rPh>
    <rPh sb="202" eb="203">
      <t>イ</t>
    </rPh>
    <rPh sb="207" eb="209">
      <t>スウチ</t>
    </rPh>
    <rPh sb="210" eb="212">
      <t>ジョウショウ</t>
    </rPh>
    <rPh sb="213" eb="215">
      <t>ソウテイ</t>
    </rPh>
    <rPh sb="358" eb="360">
      <t>レイワ</t>
    </rPh>
    <rPh sb="361" eb="363">
      <t>ネンド</t>
    </rPh>
    <rPh sb="364" eb="366">
      <t>ビゾウ</t>
    </rPh>
    <rPh sb="374" eb="376">
      <t>ゼンタイ</t>
    </rPh>
    <phoneticPr fontId="4"/>
  </si>
  <si>
    <t>　当市では、昭和42年の市制施行以後、水需要の急増を受け、市内全域を結ぶ水道網の整備を行ってきました。
　市制施行以前に整備されていた管路は概ね更新を完了していますが、市制施行以後に重点的に整備された、集落間を繋ぐ管路や、宅地造成に伴い整備された管路などについて、順次更新を図る必要があります。
　当市では、平成29年度に策定した『管路耐震化・更新計画』により、管路の総合評価結果に基づき、更新費用の平準化を考慮しながら、計画的に更新を進めています。</t>
    <phoneticPr fontId="4"/>
  </si>
  <si>
    <t>　当市の水道事業経営は、現在のところ良好な状況を維持しておりますが、人口減少が続いており、将来の経営状況を楽観視することはできません。
　住民生活と産業活動に不可欠なライフラインである水道水の安定供給を未来の世代に持続的に継承していくため、向こう20年間の経営指針となる『経営戦略』を策定し、５年毎に将来予測値を改め、最新の経営状況を反映した改訂を進めています。
　今後も、経営効率化と健全経営の確保に、一層まい進してまいります。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</si>
</sst>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0.65</c:v>
                </c:pt>
                <c:pt idx="1">
                  <c:v>0.79</c:v>
                </c:pt>
                <c:pt idx="2">
                  <c:v>0.61</c:v>
                </c:pt>
                <c:pt idx="3">
                  <c:v>0.64</c:v>
                </c:pt>
                <c:pt idx="4">
                  <c:v>0.49</c:v>
                </c:pt>
              </c:numCache>
            </c:numRef>
          </c:val>
          <c:extLst>
            <c:ext xmlns:c16="http://schemas.microsoft.com/office/drawing/2014/chart" uri="{C3380CC4-5D6E-409C-BE32-E72D297353CC}">
              <c16:uniqueId val="{00000000-D196-4F0B-82FD-5F940E335D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196-4F0B-82FD-5F940E335D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63.9</c:v>
                </c:pt>
                <c:pt idx="1">
                  <c:v>63.56</c:v>
                </c:pt>
                <c:pt idx="2">
                  <c:v>62.62</c:v>
                </c:pt>
                <c:pt idx="3">
                  <c:v>62.43</c:v>
                </c:pt>
                <c:pt idx="4">
                  <c:v>63.04</c:v>
                </c:pt>
              </c:numCache>
            </c:numRef>
          </c:val>
          <c:extLst>
            <c:ext xmlns:c16="http://schemas.microsoft.com/office/drawing/2014/chart" uri="{C3380CC4-5D6E-409C-BE32-E72D297353CC}">
              <c16:uniqueId val="{00000000-2890-4A15-8BC2-6AE621C8B6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890-4A15-8BC2-6AE621C8B6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80.78</c:v>
                </c:pt>
                <c:pt idx="1">
                  <c:v>81.84</c:v>
                </c:pt>
                <c:pt idx="2">
                  <c:v>84.23</c:v>
                </c:pt>
                <c:pt idx="3">
                  <c:v>80.239999999999995</c:v>
                </c:pt>
                <c:pt idx="4">
                  <c:v>79.709999999999994</c:v>
                </c:pt>
              </c:numCache>
            </c:numRef>
          </c:val>
          <c:extLst>
            <c:ext xmlns:c16="http://schemas.microsoft.com/office/drawing/2014/chart" uri="{C3380CC4-5D6E-409C-BE32-E72D297353CC}">
              <c16:uniqueId val="{00000000-D4A6-4497-BED2-D42C95C1FB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D4A6-4497-BED2-D42C95C1FB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117.34</c:v>
                </c:pt>
                <c:pt idx="1">
                  <c:v>116.99</c:v>
                </c:pt>
                <c:pt idx="2">
                  <c:v>114.96</c:v>
                </c:pt>
                <c:pt idx="3">
                  <c:v>113.43</c:v>
                </c:pt>
                <c:pt idx="4">
                  <c:v>113.28</c:v>
                </c:pt>
              </c:numCache>
            </c:numRef>
          </c:val>
          <c:extLst>
            <c:ext xmlns:c16="http://schemas.microsoft.com/office/drawing/2014/chart" uri="{C3380CC4-5D6E-409C-BE32-E72D297353CC}">
              <c16:uniqueId val="{00000000-9ACE-47C3-9FE8-7787E961D7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9ACE-47C3-9FE8-7787E961D7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54.57</c:v>
                </c:pt>
                <c:pt idx="1">
                  <c:v>55.2</c:v>
                </c:pt>
                <c:pt idx="2">
                  <c:v>55.71</c:v>
                </c:pt>
                <c:pt idx="3">
                  <c:v>56.39</c:v>
                </c:pt>
                <c:pt idx="4">
                  <c:v>56.02</c:v>
                </c:pt>
              </c:numCache>
            </c:numRef>
          </c:val>
          <c:extLst>
            <c:ext xmlns:c16="http://schemas.microsoft.com/office/drawing/2014/chart" uri="{C3380CC4-5D6E-409C-BE32-E72D297353CC}">
              <c16:uniqueId val="{00000000-EDAF-4BC5-A357-779A9C6E623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DAF-4BC5-A357-779A9C6E623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19.5</c:v>
                </c:pt>
                <c:pt idx="1">
                  <c:v>24.33</c:v>
                </c:pt>
                <c:pt idx="2">
                  <c:v>25.71</c:v>
                </c:pt>
                <c:pt idx="3">
                  <c:v>26.76</c:v>
                </c:pt>
                <c:pt idx="4">
                  <c:v>27.99</c:v>
                </c:pt>
              </c:numCache>
            </c:numRef>
          </c:val>
          <c:extLst>
            <c:ext xmlns:c16="http://schemas.microsoft.com/office/drawing/2014/chart" uri="{C3380CC4-5D6E-409C-BE32-E72D297353CC}">
              <c16:uniqueId val="{00000000-AD1E-4DCA-8BA9-A907305879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AD1E-4DCA-8BA9-A907305879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55-4D2C-B0E1-0B9DB0A576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B655-4D2C-B0E1-0B9DB0A576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523.04999999999995</c:v>
                </c:pt>
                <c:pt idx="1">
                  <c:v>502.49</c:v>
                </c:pt>
                <c:pt idx="2">
                  <c:v>499.37</c:v>
                </c:pt>
                <c:pt idx="3">
                  <c:v>509.78</c:v>
                </c:pt>
                <c:pt idx="4">
                  <c:v>500</c:v>
                </c:pt>
              </c:numCache>
            </c:numRef>
          </c:val>
          <c:extLst>
            <c:ext xmlns:c16="http://schemas.microsoft.com/office/drawing/2014/chart" uri="{C3380CC4-5D6E-409C-BE32-E72D297353CC}">
              <c16:uniqueId val="{00000000-1BA1-4C00-99FC-9B44833AFE4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BA1-4C00-99FC-9B44833AFE4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175.84</c:v>
                </c:pt>
                <c:pt idx="1">
                  <c:v>169.28</c:v>
                </c:pt>
                <c:pt idx="2">
                  <c:v>160.18</c:v>
                </c:pt>
                <c:pt idx="3">
                  <c:v>151.41999999999999</c:v>
                </c:pt>
                <c:pt idx="4">
                  <c:v>138.11000000000001</c:v>
                </c:pt>
              </c:numCache>
            </c:numRef>
          </c:val>
          <c:extLst>
            <c:ext xmlns:c16="http://schemas.microsoft.com/office/drawing/2014/chart" uri="{C3380CC4-5D6E-409C-BE32-E72D297353CC}">
              <c16:uniqueId val="{00000000-1DFB-41AC-9966-8E556D292A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1DFB-41AC-9966-8E556D292A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111.78</c:v>
                </c:pt>
                <c:pt idx="1">
                  <c:v>111.53</c:v>
                </c:pt>
                <c:pt idx="2">
                  <c:v>109.26</c:v>
                </c:pt>
                <c:pt idx="3">
                  <c:v>106.85</c:v>
                </c:pt>
                <c:pt idx="4">
                  <c:v>110.03</c:v>
                </c:pt>
              </c:numCache>
            </c:numRef>
          </c:val>
          <c:extLst>
            <c:ext xmlns:c16="http://schemas.microsoft.com/office/drawing/2014/chart" uri="{C3380CC4-5D6E-409C-BE32-E72D297353CC}">
              <c16:uniqueId val="{00000000-7640-4B70-820A-DA3F8FC6B01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7640-4B70-820A-DA3F8FC6B01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209.58</c:v>
                </c:pt>
                <c:pt idx="1">
                  <c:v>209.01</c:v>
                </c:pt>
                <c:pt idx="2">
                  <c:v>213.7</c:v>
                </c:pt>
                <c:pt idx="3">
                  <c:v>223.03</c:v>
                </c:pt>
                <c:pt idx="4">
                  <c:v>215.05</c:v>
                </c:pt>
              </c:numCache>
            </c:numRef>
          </c:val>
          <c:extLst>
            <c:ext xmlns:c16="http://schemas.microsoft.com/office/drawing/2014/chart" uri="{C3380CC4-5D6E-409C-BE32-E72D297353CC}">
              <c16:uniqueId val="{00000000-DC80-4F39-B0CB-C4905246CB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C80-4F39-B0CB-C4905246CB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南陽市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29465</v>
      </c>
      <c r="AM8" s="44"/>
      <c r="AN8" s="44"/>
      <c r="AO8" s="44"/>
      <c r="AP8" s="44"/>
      <c r="AQ8" s="44"/>
      <c r="AR8" s="44"/>
      <c r="AS8" s="44"/>
      <c r="AT8" s="45">
        <f>データ!$S$6</f>
        <v>160.52000000000001</v>
      </c>
      <c r="AU8" s="46"/>
      <c r="AV8" s="46"/>
      <c r="AW8" s="46"/>
      <c r="AX8" s="46"/>
      <c r="AY8" s="46"/>
      <c r="AZ8" s="46"/>
      <c r="BA8" s="46"/>
      <c r="BB8" s="47">
        <f>データ!$T$6</f>
        <v>183.56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80.540000000000006</v>
      </c>
      <c r="J10" s="46"/>
      <c r="K10" s="46"/>
      <c r="L10" s="46"/>
      <c r="M10" s="46"/>
      <c r="N10" s="46"/>
      <c r="O10" s="80"/>
      <c r="P10" s="47">
        <f>データ!$P$6</f>
        <v>96.33</v>
      </c>
      <c r="Q10" s="47"/>
      <c r="R10" s="47"/>
      <c r="S10" s="47"/>
      <c r="T10" s="47"/>
      <c r="U10" s="47"/>
      <c r="V10" s="47"/>
      <c r="W10" s="44">
        <f>データ!$Q$6</f>
        <v>4840</v>
      </c>
      <c r="X10" s="44"/>
      <c r="Y10" s="44"/>
      <c r="Z10" s="44"/>
      <c r="AA10" s="44"/>
      <c r="AB10" s="44"/>
      <c r="AC10" s="44"/>
      <c r="AD10" s="2"/>
      <c r="AE10" s="2"/>
      <c r="AF10" s="2"/>
      <c r="AG10" s="2"/>
      <c r="AH10" s="2"/>
      <c r="AI10" s="2"/>
      <c r="AJ10" s="2"/>
      <c r="AK10" s="2"/>
      <c r="AL10" s="44">
        <f>データ!$U$6</f>
        <v>28173</v>
      </c>
      <c r="AM10" s="44"/>
      <c r="AN10" s="44"/>
      <c r="AO10" s="44"/>
      <c r="AP10" s="44"/>
      <c r="AQ10" s="44"/>
      <c r="AR10" s="44"/>
      <c r="AS10" s="44"/>
      <c r="AT10" s="45">
        <f>データ!$V$6</f>
        <v>57.75</v>
      </c>
      <c r="AU10" s="46"/>
      <c r="AV10" s="46"/>
      <c r="AW10" s="46"/>
      <c r="AX10" s="46"/>
      <c r="AY10" s="46"/>
      <c r="AZ10" s="46"/>
      <c r="BA10" s="46"/>
      <c r="BB10" s="47">
        <f>データ!$W$6</f>
        <v>487.84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Jk2YHNcy1FH6p7OhXVtxOVtdArhtLIe4+wYc+95mQSvLAOWPl1coCkFdKrbel5DilQIZ/wUTcbR39GphsbH3A==" saltValue="6yREjG40QW1u89Xeyhd7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62138</v>
      </c>
      <c r="D6" s="20">
        <f t="shared" si="3"/>
        <v>46</v>
      </c>
      <c r="E6" s="20">
        <f t="shared" si="3"/>
        <v>1</v>
      </c>
      <c r="F6" s="20">
        <f t="shared" si="3"/>
        <v>0</v>
      </c>
      <c r="G6" s="20">
        <f t="shared" si="3"/>
        <v>1</v>
      </c>
      <c r="H6" s="20" t="str">
        <f t="shared" si="3"/>
        <v>山形県　南陽市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80.540000000000006</v>
      </c>
      <c r="P6" s="21">
        <f t="shared" si="3"/>
        <v>96.33</v>
      </c>
      <c r="Q6" s="21">
        <f t="shared" si="3"/>
        <v>4840</v>
      </c>
      <c r="R6" s="21">
        <f t="shared" si="3"/>
        <v>29465</v>
      </c>
      <c r="S6" s="21">
        <f t="shared" si="3"/>
        <v>160.52000000000001</v>
      </c>
      <c r="T6" s="21">
        <f t="shared" si="3"/>
        <v>183.56</v>
      </c>
      <c r="U6" s="21">
        <f t="shared" si="3"/>
        <v>28173</v>
      </c>
      <c r="V6" s="21">
        <f t="shared" si="3"/>
        <v>57.75</v>
      </c>
      <c r="W6" s="21">
        <f t="shared" si="3"/>
        <v>487.84</v>
      </c>
      <c r="X6" s="22">
        <f>IF(X7="",NA(),X7)</f>
        <v>117.34</v>
      </c>
      <c r="Y6" s="22">
        <f t="shared" ref="Y6:AG6" si="4">IF(Y7="",NA(),Y7)</f>
        <v>116.99</v>
      </c>
      <c r="Z6" s="22">
        <f t="shared" si="4"/>
        <v>114.96</v>
      </c>
      <c r="AA6" s="22">
        <f t="shared" si="4"/>
        <v>113.43</v>
      </c>
      <c r="AB6" s="22">
        <f t="shared" si="4"/>
        <v>113.28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523.04999999999995</v>
      </c>
      <c r="AU6" s="22">
        <f t="shared" ref="AU6:BC6" si="6">IF(AU7="",NA(),AU7)</f>
        <v>502.49</v>
      </c>
      <c r="AV6" s="22">
        <f t="shared" si="6"/>
        <v>499.37</v>
      </c>
      <c r="AW6" s="22">
        <f t="shared" si="6"/>
        <v>509.78</v>
      </c>
      <c r="AX6" s="22">
        <f t="shared" si="6"/>
        <v>500</v>
      </c>
      <c r="AY6" s="22">
        <f t="shared" si="6"/>
        <v>379.08</v>
      </c>
      <c r="AZ6" s="22">
        <f t="shared" si="6"/>
        <v>367.55</v>
      </c>
      <c r="BA6" s="22">
        <f t="shared" si="6"/>
        <v>378.56</v>
      </c>
      <c r="BB6" s="22">
        <f t="shared" si="6"/>
        <v>364.46</v>
      </c>
      <c r="BC6" s="22">
        <f t="shared" si="6"/>
        <v>338.89</v>
      </c>
      <c r="BD6" s="21" t="str">
        <f>IF(BD7="","",IF(BD7="-","【-】","【"&amp;SUBSTITUTE(TEXT(BD7,"#,##0.00"),"-","△")&amp;"】"))</f>
        <v>【243.36】</v>
      </c>
      <c r="BE6" s="22">
        <f>IF(BE7="",NA(),BE7)</f>
        <v>175.84</v>
      </c>
      <c r="BF6" s="22">
        <f t="shared" ref="BF6:BN6" si="7">IF(BF7="",NA(),BF7)</f>
        <v>169.28</v>
      </c>
      <c r="BG6" s="22">
        <f t="shared" si="7"/>
        <v>160.18</v>
      </c>
      <c r="BH6" s="22">
        <f t="shared" si="7"/>
        <v>151.41999999999999</v>
      </c>
      <c r="BI6" s="22">
        <f t="shared" si="7"/>
        <v>138.11000000000001</v>
      </c>
      <c r="BJ6" s="22">
        <f t="shared" si="7"/>
        <v>398.98</v>
      </c>
      <c r="BK6" s="22">
        <f t="shared" si="7"/>
        <v>418.68</v>
      </c>
      <c r="BL6" s="22">
        <f t="shared" si="7"/>
        <v>395.68</v>
      </c>
      <c r="BM6" s="22">
        <f t="shared" si="7"/>
        <v>403.72</v>
      </c>
      <c r="BN6" s="22">
        <f t="shared" si="7"/>
        <v>400.21</v>
      </c>
      <c r="BO6" s="21" t="str">
        <f>IF(BO7="","",IF(BO7="-","【-】","【"&amp;SUBSTITUTE(TEXT(BO7,"#,##0.00"),"-","△")&amp;"】"))</f>
        <v>【265.93】</v>
      </c>
      <c r="BP6" s="22">
        <f>IF(BP7="",NA(),BP7)</f>
        <v>111.78</v>
      </c>
      <c r="BQ6" s="22">
        <f t="shared" ref="BQ6:BY6" si="8">IF(BQ7="",NA(),BQ7)</f>
        <v>111.53</v>
      </c>
      <c r="BR6" s="22">
        <f t="shared" si="8"/>
        <v>109.26</v>
      </c>
      <c r="BS6" s="22">
        <f t="shared" si="8"/>
        <v>106.85</v>
      </c>
      <c r="BT6" s="22">
        <f t="shared" si="8"/>
        <v>110.03</v>
      </c>
      <c r="BU6" s="22">
        <f t="shared" si="8"/>
        <v>98.64</v>
      </c>
      <c r="BV6" s="22">
        <f t="shared" si="8"/>
        <v>94.78</v>
      </c>
      <c r="BW6" s="22">
        <f t="shared" si="8"/>
        <v>97.59</v>
      </c>
      <c r="BX6" s="22">
        <f t="shared" si="8"/>
        <v>92.17</v>
      </c>
      <c r="BY6" s="22">
        <f t="shared" si="8"/>
        <v>92.83</v>
      </c>
      <c r="BZ6" s="21" t="str">
        <f>IF(BZ7="","",IF(BZ7="-","【-】","【"&amp;SUBSTITUTE(TEXT(BZ7,"#,##0.00"),"-","△")&amp;"】"))</f>
        <v>【97.82】</v>
      </c>
      <c r="CA6" s="22">
        <f>IF(CA7="",NA(),CA7)</f>
        <v>209.58</v>
      </c>
      <c r="CB6" s="22">
        <f t="shared" ref="CB6:CJ6" si="9">IF(CB7="",NA(),CB7)</f>
        <v>209.01</v>
      </c>
      <c r="CC6" s="22">
        <f t="shared" si="9"/>
        <v>213.7</v>
      </c>
      <c r="CD6" s="22">
        <f t="shared" si="9"/>
        <v>223.03</v>
      </c>
      <c r="CE6" s="22">
        <f t="shared" si="9"/>
        <v>215.05</v>
      </c>
      <c r="CF6" s="22">
        <f t="shared" si="9"/>
        <v>178.92</v>
      </c>
      <c r="CG6" s="22">
        <f t="shared" si="9"/>
        <v>181.3</v>
      </c>
      <c r="CH6" s="22">
        <f t="shared" si="9"/>
        <v>181.71</v>
      </c>
      <c r="CI6" s="22">
        <f t="shared" si="9"/>
        <v>188.51</v>
      </c>
      <c r="CJ6" s="22">
        <f t="shared" si="9"/>
        <v>189.43</v>
      </c>
      <c r="CK6" s="21" t="str">
        <f>IF(CK7="","",IF(CK7="-","【-】","【"&amp;SUBSTITUTE(TEXT(CK7,"#,##0.00"),"-","△")&amp;"】"))</f>
        <v>【177.56】</v>
      </c>
      <c r="CL6" s="22">
        <f>IF(CL7="",NA(),CL7)</f>
        <v>63.9</v>
      </c>
      <c r="CM6" s="22">
        <f t="shared" ref="CM6:CU6" si="10">IF(CM7="",NA(),CM7)</f>
        <v>63.56</v>
      </c>
      <c r="CN6" s="22">
        <f t="shared" si="10"/>
        <v>62.62</v>
      </c>
      <c r="CO6" s="22">
        <f t="shared" si="10"/>
        <v>62.43</v>
      </c>
      <c r="CP6" s="22">
        <f t="shared" si="10"/>
        <v>63.04</v>
      </c>
      <c r="CQ6" s="22">
        <f t="shared" si="10"/>
        <v>55.14</v>
      </c>
      <c r="CR6" s="22">
        <f t="shared" si="10"/>
        <v>55.89</v>
      </c>
      <c r="CS6" s="22">
        <f t="shared" si="10"/>
        <v>55.72</v>
      </c>
      <c r="CT6" s="22">
        <f t="shared" si="10"/>
        <v>55.31</v>
      </c>
      <c r="CU6" s="22">
        <f t="shared" si="10"/>
        <v>55.14</v>
      </c>
      <c r="CV6" s="21" t="str">
        <f>IF(CV7="","",IF(CV7="-","【-】","【"&amp;SUBSTITUTE(TEXT(CV7,"#,##0.00"),"-","△")&amp;"】"))</f>
        <v>【59.81】</v>
      </c>
      <c r="CW6" s="22">
        <f>IF(CW7="",NA(),CW7)</f>
        <v>80.78</v>
      </c>
      <c r="CX6" s="22">
        <f t="shared" ref="CX6:DF6" si="11">IF(CX7="",NA(),CX7)</f>
        <v>81.84</v>
      </c>
      <c r="CY6" s="22">
        <f t="shared" si="11"/>
        <v>84.23</v>
      </c>
      <c r="CZ6" s="22">
        <f t="shared" si="11"/>
        <v>80.239999999999995</v>
      </c>
      <c r="DA6" s="22">
        <f t="shared" si="11"/>
        <v>79.709999999999994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54.57</v>
      </c>
      <c r="DI6" s="22">
        <f t="shared" ref="DI6:DQ6" si="12">IF(DI7="",NA(),DI7)</f>
        <v>55.2</v>
      </c>
      <c r="DJ6" s="22">
        <f t="shared" si="12"/>
        <v>55.71</v>
      </c>
      <c r="DK6" s="22">
        <f t="shared" si="12"/>
        <v>56.39</v>
      </c>
      <c r="DL6" s="22">
        <f t="shared" si="12"/>
        <v>56.02</v>
      </c>
      <c r="DM6" s="22">
        <f t="shared" si="12"/>
        <v>49.92</v>
      </c>
      <c r="DN6" s="22">
        <f t="shared" si="12"/>
        <v>50.63</v>
      </c>
      <c r="DO6" s="22">
        <f t="shared" si="12"/>
        <v>51.29</v>
      </c>
      <c r="DP6" s="22">
        <f t="shared" si="12"/>
        <v>52.2</v>
      </c>
      <c r="DQ6" s="22">
        <f t="shared" si="12"/>
        <v>52.7</v>
      </c>
      <c r="DR6" s="21" t="str">
        <f>IF(DR7="","",IF(DR7="-","【-】","【"&amp;SUBSTITUTE(TEXT(DR7,"#,##0.00"),"-","△")&amp;"】"))</f>
        <v>【52.02】</v>
      </c>
      <c r="DS6" s="22">
        <f>IF(DS7="",NA(),DS7)</f>
        <v>19.5</v>
      </c>
      <c r="DT6" s="22">
        <f t="shared" ref="DT6:EB6" si="13">IF(DT7="",NA(),DT7)</f>
        <v>24.33</v>
      </c>
      <c r="DU6" s="22">
        <f t="shared" si="13"/>
        <v>25.71</v>
      </c>
      <c r="DV6" s="22">
        <f t="shared" si="13"/>
        <v>26.76</v>
      </c>
      <c r="DW6" s="22">
        <f t="shared" si="13"/>
        <v>27.99</v>
      </c>
      <c r="DX6" s="22">
        <f t="shared" si="13"/>
        <v>16.88</v>
      </c>
      <c r="DY6" s="22">
        <f t="shared" si="13"/>
        <v>18.28</v>
      </c>
      <c r="DZ6" s="22">
        <f t="shared" si="13"/>
        <v>19.61</v>
      </c>
      <c r="EA6" s="22">
        <f t="shared" si="13"/>
        <v>20.73</v>
      </c>
      <c r="EB6" s="22">
        <f t="shared" si="13"/>
        <v>22.86</v>
      </c>
      <c r="EC6" s="21" t="str">
        <f>IF(EC7="","",IF(EC7="-","【-】","【"&amp;SUBSTITUTE(TEXT(EC7,"#,##0.00"),"-","△")&amp;"】"))</f>
        <v>【25.37】</v>
      </c>
      <c r="ED6" s="22">
        <f>IF(ED7="",NA(),ED7)</f>
        <v>0.65</v>
      </c>
      <c r="EE6" s="22">
        <f t="shared" ref="EE6:EM6" si="14">IF(EE7="",NA(),EE7)</f>
        <v>0.79</v>
      </c>
      <c r="EF6" s="22">
        <f t="shared" si="14"/>
        <v>0.61</v>
      </c>
      <c r="EG6" s="22">
        <f t="shared" si="14"/>
        <v>0.64</v>
      </c>
      <c r="EH6" s="22">
        <f t="shared" si="14"/>
        <v>0.49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62138</v>
      </c>
      <c r="D7" s="24">
        <v>46</v>
      </c>
      <c r="E7" s="24">
        <v>1</v>
      </c>
      <c r="F7" s="24">
        <v>0</v>
      </c>
      <c r="G7" s="24">
        <v>1</v>
      </c>
      <c r="H7" s="24" t="s">
        <v>93</v>
      </c>
      <c r="I7" s="24" t="s">
        <v>94</v>
      </c>
      <c r="J7" s="24" t="s">
        <v>95</v>
      </c>
      <c r="K7" s="24" t="s">
        <v>96</v>
      </c>
      <c r="L7" s="24" t="s">
        <v>97</v>
      </c>
      <c r="M7" s="24" t="s">
        <v>98</v>
      </c>
      <c r="N7" s="25" t="s">
        <v>99</v>
      </c>
      <c r="O7" s="25">
        <v>80.540000000000006</v>
      </c>
      <c r="P7" s="25">
        <v>96.33</v>
      </c>
      <c r="Q7" s="25">
        <v>4840</v>
      </c>
      <c r="R7" s="25">
        <v>29465</v>
      </c>
      <c r="S7" s="25">
        <v>160.52000000000001</v>
      </c>
      <c r="T7" s="25">
        <v>183.56</v>
      </c>
      <c r="U7" s="25">
        <v>28173</v>
      </c>
      <c r="V7" s="25">
        <v>57.75</v>
      </c>
      <c r="W7" s="25">
        <v>487.84</v>
      </c>
      <c r="X7" s="25">
        <v>117.34</v>
      </c>
      <c r="Y7" s="25">
        <v>116.99</v>
      </c>
      <c r="Z7" s="25">
        <v>114.96</v>
      </c>
      <c r="AA7" s="25">
        <v>113.43</v>
      </c>
      <c r="AB7" s="25">
        <v>113.28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523.04999999999995</v>
      </c>
      <c r="AU7" s="25">
        <v>502.49</v>
      </c>
      <c r="AV7" s="25">
        <v>499.37</v>
      </c>
      <c r="AW7" s="25">
        <v>509.78</v>
      </c>
      <c r="AX7" s="25">
        <v>500</v>
      </c>
      <c r="AY7" s="25">
        <v>379.08</v>
      </c>
      <c r="AZ7" s="25">
        <v>367.55</v>
      </c>
      <c r="BA7" s="25">
        <v>378.56</v>
      </c>
      <c r="BB7" s="25">
        <v>364.46</v>
      </c>
      <c r="BC7" s="25">
        <v>338.89</v>
      </c>
      <c r="BD7" s="25">
        <v>243.36</v>
      </c>
      <c r="BE7" s="25">
        <v>175.84</v>
      </c>
      <c r="BF7" s="25">
        <v>169.28</v>
      </c>
      <c r="BG7" s="25">
        <v>160.18</v>
      </c>
      <c r="BH7" s="25">
        <v>151.41999999999999</v>
      </c>
      <c r="BI7" s="25">
        <v>138.11000000000001</v>
      </c>
      <c r="BJ7" s="25">
        <v>398.98</v>
      </c>
      <c r="BK7" s="25">
        <v>418.68</v>
      </c>
      <c r="BL7" s="25">
        <v>395.68</v>
      </c>
      <c r="BM7" s="25">
        <v>403.72</v>
      </c>
      <c r="BN7" s="25">
        <v>400.21</v>
      </c>
      <c r="BO7" s="25">
        <v>265.93</v>
      </c>
      <c r="BP7" s="25">
        <v>111.78</v>
      </c>
      <c r="BQ7" s="25">
        <v>111.53</v>
      </c>
      <c r="BR7" s="25">
        <v>109.26</v>
      </c>
      <c r="BS7" s="25">
        <v>106.85</v>
      </c>
      <c r="BT7" s="25">
        <v>110.03</v>
      </c>
      <c r="BU7" s="25">
        <v>98.64</v>
      </c>
      <c r="BV7" s="25">
        <v>94.78</v>
      </c>
      <c r="BW7" s="25">
        <v>97.59</v>
      </c>
      <c r="BX7" s="25">
        <v>92.17</v>
      </c>
      <c r="BY7" s="25">
        <v>92.83</v>
      </c>
      <c r="BZ7" s="25">
        <v>97.82</v>
      </c>
      <c r="CA7" s="25">
        <v>209.58</v>
      </c>
      <c r="CB7" s="25">
        <v>209.01</v>
      </c>
      <c r="CC7" s="25">
        <v>213.7</v>
      </c>
      <c r="CD7" s="25">
        <v>223.03</v>
      </c>
      <c r="CE7" s="25">
        <v>215.05</v>
      </c>
      <c r="CF7" s="25">
        <v>178.92</v>
      </c>
      <c r="CG7" s="25">
        <v>181.3</v>
      </c>
      <c r="CH7" s="25">
        <v>181.71</v>
      </c>
      <c r="CI7" s="25">
        <v>188.51</v>
      </c>
      <c r="CJ7" s="25">
        <v>189.43</v>
      </c>
      <c r="CK7" s="25">
        <v>177.56</v>
      </c>
      <c r="CL7" s="25">
        <v>63.9</v>
      </c>
      <c r="CM7" s="25">
        <v>63.56</v>
      </c>
      <c r="CN7" s="25">
        <v>62.62</v>
      </c>
      <c r="CO7" s="25">
        <v>62.43</v>
      </c>
      <c r="CP7" s="25">
        <v>63.04</v>
      </c>
      <c r="CQ7" s="25">
        <v>55.14</v>
      </c>
      <c r="CR7" s="25">
        <v>55.89</v>
      </c>
      <c r="CS7" s="25">
        <v>55.72</v>
      </c>
      <c r="CT7" s="25">
        <v>55.31</v>
      </c>
      <c r="CU7" s="25">
        <v>55.14</v>
      </c>
      <c r="CV7" s="25">
        <v>59.81</v>
      </c>
      <c r="CW7" s="25">
        <v>80.78</v>
      </c>
      <c r="CX7" s="25">
        <v>81.84</v>
      </c>
      <c r="CY7" s="25">
        <v>84.23</v>
      </c>
      <c r="CZ7" s="25">
        <v>80.239999999999995</v>
      </c>
      <c r="DA7" s="25">
        <v>79.709999999999994</v>
      </c>
      <c r="DB7" s="25">
        <v>81.39</v>
      </c>
      <c r="DC7" s="25">
        <v>81.27</v>
      </c>
      <c r="DD7" s="25">
        <v>81.260000000000005</v>
      </c>
      <c r="DE7" s="25">
        <v>80.36</v>
      </c>
      <c r="DF7" s="25">
        <v>80.13</v>
      </c>
      <c r="DG7" s="25">
        <v>89.42</v>
      </c>
      <c r="DH7" s="25">
        <v>54.57</v>
      </c>
      <c r="DI7" s="25">
        <v>55.2</v>
      </c>
      <c r="DJ7" s="25">
        <v>55.71</v>
      </c>
      <c r="DK7" s="25">
        <v>56.39</v>
      </c>
      <c r="DL7" s="25">
        <v>56.02</v>
      </c>
      <c r="DM7" s="25">
        <v>49.92</v>
      </c>
      <c r="DN7" s="25">
        <v>50.63</v>
      </c>
      <c r="DO7" s="25">
        <v>51.29</v>
      </c>
      <c r="DP7" s="25">
        <v>52.2</v>
      </c>
      <c r="DQ7" s="25">
        <v>52.7</v>
      </c>
      <c r="DR7" s="25">
        <v>52.02</v>
      </c>
      <c r="DS7" s="25">
        <v>19.5</v>
      </c>
      <c r="DT7" s="25">
        <v>24.33</v>
      </c>
      <c r="DU7" s="25">
        <v>25.71</v>
      </c>
      <c r="DV7" s="25">
        <v>26.76</v>
      </c>
      <c r="DW7" s="25">
        <v>27.99</v>
      </c>
      <c r="DX7" s="25">
        <v>16.88</v>
      </c>
      <c r="DY7" s="25">
        <v>18.28</v>
      </c>
      <c r="DZ7" s="25">
        <v>19.61</v>
      </c>
      <c r="EA7" s="25">
        <v>20.73</v>
      </c>
      <c r="EB7" s="25">
        <v>22.86</v>
      </c>
      <c r="EC7" s="25">
        <v>25.37</v>
      </c>
      <c r="ED7" s="25">
        <v>0.65</v>
      </c>
      <c r="EE7" s="25">
        <v>0.79</v>
      </c>
      <c r="EF7" s="25">
        <v>0.61</v>
      </c>
      <c r="EG7" s="25">
        <v>0.64</v>
      </c>
      <c r="EH7" s="25">
        <v>0.49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2025-01-24T06:45:02Z</dcterms:created>
  <dcterms:modified xsi:type="dcterms:W3CDTF">2025-03-03T07:38:37Z</dcterms:modified>
  <cp:category/>
</cp:coreProperties>
</file>