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010374\New_R2\02　公営企業\02　公営企業決算統計\00　総括\R6\100_経営比較分析\070121公営企業に係る経営比較分析表（令和５年度決算）の分析等について（依頼）\03_経営比較分析表の公表\01_水道事業（簡水含む）\14_山辺町○○\"/>
    </mc:Choice>
  </mc:AlternateContent>
  <workbookProtection workbookAlgorithmName="SHA-512" workbookHashValue="jYj7PWTqtV1v1aoqr26dbOoHKpa9tZKKQ1PgbsVe+K1GN/ZWS/omcwMsg2Qqow8y6UqHaVuhxd7oAqE786YKLw==" workbookSaltValue="cTzjj7Q3t1fFTwwZYAYyUA==" workbookSpinCount="100000" lockStructure="1"/>
  <bookViews>
    <workbookView xWindow="-120" yWindow="-120" windowWidth="20730" windowHeight="110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P6" i="5"/>
  <c r="P10" i="4" s="1"/>
  <c r="O6" i="5"/>
  <c r="I10" i="4" s="1"/>
  <c r="N6" i="5"/>
  <c r="B10" i="4" s="1"/>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F85" i="4"/>
  <c r="E85" i="4"/>
  <c r="BB10" i="4"/>
  <c r="AT10" i="4"/>
  <c r="AL10" i="4"/>
  <c r="W10" i="4"/>
  <c r="BB8" i="4"/>
  <c r="AD8" i="4"/>
  <c r="P8" i="4"/>
  <c r="I8" i="4"/>
  <c r="B8" i="4"/>
  <c r="B6" i="4"/>
</calcChain>
</file>

<file path=xl/sharedStrings.xml><?xml version="1.0" encoding="utf-8"?>
<sst xmlns="http://schemas.openxmlformats.org/spreadsheetml/2006/main" count="250" uniqueCount="113">
  <si>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</si>
  <si>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</si>
  <si>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</si>
  <si>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</si>
  <si>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</si>
  <si>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</si>
  <si>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</si>
  <si>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</si>
  <si>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</si>
  <si>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</si>
  <si>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</si>
  <si>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</si>
  <si>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</si>
  <si>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</si>
  <si>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</si>
  <si>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</si>
  <si>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</si>
  <si>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</si>
  <si>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</si>
  <si>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</si>
  <si>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</si>
  <si>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</si>
  <si>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</si>
  <si>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</si>
  <si>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</si>
  <si>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</si>
  <si>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</si>
  <si>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</si>
  <si>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</si>
  <si>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</si>
  <si>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</si>
  <si>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</si>
  <si>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</si>
  <si>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</si>
  <si>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</si>
  <si>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</si>
  <si>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</si>
  <si>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</si>
  <si>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</si>
  <si>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</si>
  <si>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</si>
  <si>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</si>
  <si>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</si>
  <si>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</si>
  <si>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</si>
  <si>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</si>
  <si>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</si>
  <si>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</si>
  <si>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</si>
  <si>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</si>
  <si>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</si>
  <si>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</si>
  <si>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</si>
  <si>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</si>
  <si>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</si>
  <si>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</si>
  <si>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</si>
  <si>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</si>
  <si>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</si>
  <si>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</si>
  <si>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</si>
  <si>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</si>
  <si>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</si>
  <si>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</si>
  <si>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</si>
  <si>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</si>
  <si>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</si>
  <si>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</si>
  <si>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</si>
  <si>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</si>
  <si>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</si>
  <si>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</si>
  <si>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</si>
  <si>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</si>
  <si>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</si>
  <si>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</si>
  <si>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</si>
  <si>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</si>
  <si>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</si>
  <si>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</si>
  <si>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</si>
  <si>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</si>
  <si>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</si>
  <si>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</si>
  <si>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</si>
  <si>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</si>
  <si>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</si>
  <si>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</si>
  <si>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</si>
  <si>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</si>
  <si>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</si>
  <si>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</si>
  <si>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</si>
  <si>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山辺町</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</si>
  <si>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</si>
  <si>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</si>
  <si>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</si>
  <si>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</si>
  <si>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</si>
  <si>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</si>
  <si>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</si>
  <si>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</si>
  <si>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</si>
  <si>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</si>
  <si>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</si>
  <si>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</si>
  <si>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</si>
  <si>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</si>
  <si>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</si>
  <si>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</si>
  <si>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平成10年に供用が開始され、施設及び管路の老朽化が進んでおり、一部耐用年数が超過した機械設備を使用している。
異常が発生した場合は、ただちに原因の究明と修理等をその都度実施しているが、管路からの漏水の場合には管路の法定耐用年数が超過していないため、管路更新ではなく修繕として対応する。
定期的な点検と更新により施設の長寿命化を図り、投資の平準化に繋げたい。</t>
    <phoneticPr fontId="4"/>
  </si>
  <si>
    <t>①令和４年度に料金改定を行い、令和５年度の経常収支比率も同程度の水準となっている。健全経営の水準とされる100％を下回っているため、支出削減による経営改善を図っていく。
②純損失が積み重なり年々増加傾向にある。令和４年度に料金改定を行ったため、当面は支出の削減などによる経営改善を図っていく。
③類似団体と比較しても高く、短期的な支払い能力は高い水準にあるが、年々流動資産が減少しているため注視する必要がある。
④類似団体と比較しても低く、適正な経営ができているものと考える。
⑤類似団体と同等以上の水準であるが、100％を下回っている。引き続き適切な料金収入の確保と費用削減に努める。
⑥給水区域の人口減少により、今後も有収水量が減少していくことが見込まれる。施設維持管理費は大きく変動しないため、給水減価は年々増加する傾向にある。
⑦類似団体と比較しても低く、施設使用率は減少傾向にあるため、施設更新時には適切な規模となるようダウンサイジングの検討を行う。
⑧類似団体平均以上数値であるが、配水管内の漏水箇所を特定し修繕するなど、配水量縮減の対策を講じ、数値を100％に近づけたい。</t>
    <rPh sb="1" eb="3">
      <t>レイワ</t>
    </rPh>
    <rPh sb="4" eb="6">
      <t>ネンド</t>
    </rPh>
    <rPh sb="7" eb="9">
      <t>リョウキン</t>
    </rPh>
    <rPh sb="9" eb="11">
      <t>カイテイ</t>
    </rPh>
    <rPh sb="12" eb="13">
      <t>オコナ</t>
    </rPh>
    <rPh sb="15" eb="17">
      <t>レイワ</t>
    </rPh>
    <rPh sb="18" eb="20">
      <t>ネンド</t>
    </rPh>
    <rPh sb="21" eb="23">
      <t>ケイジョウ</t>
    </rPh>
    <rPh sb="23" eb="25">
      <t>シュウシ</t>
    </rPh>
    <rPh sb="25" eb="27">
      <t>ヒリツ</t>
    </rPh>
    <rPh sb="28" eb="31">
      <t>ドウテイド</t>
    </rPh>
    <rPh sb="32" eb="34">
      <t>スイジュン</t>
    </rPh>
    <rPh sb="41" eb="43">
      <t>ケンゼン</t>
    </rPh>
    <rPh sb="43" eb="45">
      <t>ケイエイ</t>
    </rPh>
    <rPh sb="46" eb="48">
      <t>スイジュン</t>
    </rPh>
    <rPh sb="57" eb="59">
      <t>シタマワ</t>
    </rPh>
    <rPh sb="66" eb="68">
      <t>シシュツ</t>
    </rPh>
    <rPh sb="68" eb="70">
      <t>サクゲン</t>
    </rPh>
    <rPh sb="73" eb="75">
      <t>ケイエイ</t>
    </rPh>
    <rPh sb="75" eb="77">
      <t>カイゼン</t>
    </rPh>
    <rPh sb="78" eb="79">
      <t>ハカ</t>
    </rPh>
    <rPh sb="86" eb="89">
      <t>ジュンソンシツ</t>
    </rPh>
    <rPh sb="90" eb="91">
      <t>ツ</t>
    </rPh>
    <rPh sb="92" eb="93">
      <t>カサ</t>
    </rPh>
    <rPh sb="95" eb="97">
      <t>ネンネン</t>
    </rPh>
    <rPh sb="97" eb="99">
      <t>ゾウカ</t>
    </rPh>
    <rPh sb="99" eb="101">
      <t>ケイコウ</t>
    </rPh>
    <rPh sb="105" eb="107">
      <t>レイワ</t>
    </rPh>
    <rPh sb="108" eb="110">
      <t>ネンド</t>
    </rPh>
    <rPh sb="111" eb="113">
      <t>リョウキン</t>
    </rPh>
    <rPh sb="113" eb="115">
      <t>カイテイ</t>
    </rPh>
    <rPh sb="116" eb="117">
      <t>オコナ</t>
    </rPh>
    <rPh sb="122" eb="124">
      <t>トウメン</t>
    </rPh>
    <rPh sb="125" eb="127">
      <t>シシュツ</t>
    </rPh>
    <rPh sb="128" eb="130">
      <t>サクゲン</t>
    </rPh>
    <rPh sb="135" eb="137">
      <t>ケイエイ</t>
    </rPh>
    <rPh sb="137" eb="139">
      <t>カイゼン</t>
    </rPh>
    <rPh sb="140" eb="141">
      <t>ハカ</t>
    </rPh>
    <rPh sb="148" eb="150">
      <t>ルイジ</t>
    </rPh>
    <rPh sb="150" eb="152">
      <t>ダンタイ</t>
    </rPh>
    <rPh sb="153" eb="155">
      <t>ヒカク</t>
    </rPh>
    <rPh sb="158" eb="159">
      <t>タカ</t>
    </rPh>
    <rPh sb="161" eb="164">
      <t>タンキテキ</t>
    </rPh>
    <rPh sb="165" eb="167">
      <t>シハラ</t>
    </rPh>
    <rPh sb="168" eb="170">
      <t>ノウリョク</t>
    </rPh>
    <rPh sb="171" eb="172">
      <t>タカ</t>
    </rPh>
    <rPh sb="173" eb="175">
      <t>スイジュン</t>
    </rPh>
    <rPh sb="180" eb="182">
      <t>ネンネン</t>
    </rPh>
    <rPh sb="182" eb="184">
      <t>リュウドウ</t>
    </rPh>
    <rPh sb="184" eb="186">
      <t>シサン</t>
    </rPh>
    <rPh sb="187" eb="189">
      <t>ゲンショウ</t>
    </rPh>
    <rPh sb="195" eb="197">
      <t>チュウシ</t>
    </rPh>
    <rPh sb="199" eb="201">
      <t>ヒツヨウ</t>
    </rPh>
    <rPh sb="207" eb="209">
      <t>ルイジ</t>
    </rPh>
    <rPh sb="209" eb="211">
      <t>ダンタイ</t>
    </rPh>
    <rPh sb="212" eb="214">
      <t>ヒカク</t>
    </rPh>
    <rPh sb="217" eb="218">
      <t>ヒク</t>
    </rPh>
    <rPh sb="220" eb="222">
      <t>テキセイ</t>
    </rPh>
    <rPh sb="223" eb="225">
      <t>ケイエイ</t>
    </rPh>
    <rPh sb="234" eb="235">
      <t>カンガ</t>
    </rPh>
    <rPh sb="240" eb="242">
      <t>ルイジ</t>
    </rPh>
    <rPh sb="242" eb="244">
      <t>ダンタイ</t>
    </rPh>
    <rPh sb="245" eb="249">
      <t>ドウトウイジョウ</t>
    </rPh>
    <rPh sb="250" eb="252">
      <t>スイジュン</t>
    </rPh>
    <rPh sb="262" eb="264">
      <t>シタマワ</t>
    </rPh>
    <rPh sb="269" eb="270">
      <t>ヒ</t>
    </rPh>
    <rPh sb="271" eb="272">
      <t>ツヅ</t>
    </rPh>
    <rPh sb="273" eb="275">
      <t>テキセツ</t>
    </rPh>
    <rPh sb="276" eb="278">
      <t>リョウキン</t>
    </rPh>
    <rPh sb="278" eb="280">
      <t>シュウニュウ</t>
    </rPh>
    <rPh sb="281" eb="283">
      <t>カクホ</t>
    </rPh>
    <rPh sb="284" eb="286">
      <t>ヒヨウ</t>
    </rPh>
    <rPh sb="286" eb="288">
      <t>サクゲン</t>
    </rPh>
    <rPh sb="289" eb="290">
      <t>ツト</t>
    </rPh>
    <rPh sb="295" eb="297">
      <t>キュウスイ</t>
    </rPh>
    <rPh sb="297" eb="299">
      <t>クイキ</t>
    </rPh>
    <rPh sb="300" eb="302">
      <t>ジンコウ</t>
    </rPh>
    <rPh sb="302" eb="304">
      <t>ゲンショウ</t>
    </rPh>
    <rPh sb="308" eb="310">
      <t>コンゴ</t>
    </rPh>
    <rPh sb="311" eb="315">
      <t>ユウシュウスイリョウ</t>
    </rPh>
    <rPh sb="316" eb="318">
      <t>ゲンショウ</t>
    </rPh>
    <rPh sb="325" eb="327">
      <t>ミコ</t>
    </rPh>
    <rPh sb="331" eb="333">
      <t>シセツ</t>
    </rPh>
    <rPh sb="333" eb="335">
      <t>イジ</t>
    </rPh>
    <rPh sb="335" eb="337">
      <t>カンリ</t>
    </rPh>
    <rPh sb="337" eb="338">
      <t>ヒ</t>
    </rPh>
    <rPh sb="339" eb="340">
      <t>オオ</t>
    </rPh>
    <rPh sb="342" eb="344">
      <t>ヘンドウ</t>
    </rPh>
    <rPh sb="350" eb="352">
      <t>キュウスイ</t>
    </rPh>
    <rPh sb="352" eb="354">
      <t>ゲンカ</t>
    </rPh>
    <rPh sb="355" eb="357">
      <t>ネンネン</t>
    </rPh>
    <rPh sb="357" eb="359">
      <t>ゾウカ</t>
    </rPh>
    <rPh sb="361" eb="363">
      <t>ケイコウ</t>
    </rPh>
    <rPh sb="369" eb="371">
      <t>ルイジ</t>
    </rPh>
    <rPh sb="371" eb="373">
      <t>ダンタイ</t>
    </rPh>
    <rPh sb="374" eb="376">
      <t>ヒカク</t>
    </rPh>
    <rPh sb="379" eb="380">
      <t>ヒク</t>
    </rPh>
    <rPh sb="382" eb="384">
      <t>シセツ</t>
    </rPh>
    <rPh sb="384" eb="387">
      <t>シヨウリツ</t>
    </rPh>
    <rPh sb="388" eb="390">
      <t>ゲンショウ</t>
    </rPh>
    <rPh sb="390" eb="392">
      <t>ケイコウ</t>
    </rPh>
    <rPh sb="398" eb="403">
      <t>シセツコウシンジ</t>
    </rPh>
    <rPh sb="405" eb="407">
      <t>テキセツ</t>
    </rPh>
    <rPh sb="408" eb="410">
      <t>キボ</t>
    </rPh>
    <rPh sb="424" eb="426">
      <t>ケントウ</t>
    </rPh>
    <rPh sb="427" eb="428">
      <t>オコナ</t>
    </rPh>
    <rPh sb="432" eb="434">
      <t>ルイジ</t>
    </rPh>
    <rPh sb="434" eb="436">
      <t>ダンタイ</t>
    </rPh>
    <rPh sb="436" eb="438">
      <t>ヘイキン</t>
    </rPh>
    <rPh sb="438" eb="440">
      <t>イジョウ</t>
    </rPh>
    <rPh sb="440" eb="442">
      <t>スウチ</t>
    </rPh>
    <rPh sb="447" eb="451">
      <t>ハイスイカンナイ</t>
    </rPh>
    <rPh sb="452" eb="454">
      <t>ロウスイ</t>
    </rPh>
    <rPh sb="454" eb="456">
      <t>カショ</t>
    </rPh>
    <rPh sb="457" eb="459">
      <t>トクテイ</t>
    </rPh>
    <rPh sb="460" eb="462">
      <t>シュウゼン</t>
    </rPh>
    <rPh sb="467" eb="470">
      <t>ハイスイリョウ</t>
    </rPh>
    <rPh sb="470" eb="472">
      <t>シュクゲン</t>
    </rPh>
    <rPh sb="473" eb="475">
      <t>タイサク</t>
    </rPh>
    <rPh sb="476" eb="477">
      <t>コウ</t>
    </rPh>
    <rPh sb="479" eb="481">
      <t>スウチ</t>
    </rPh>
    <rPh sb="487" eb="488">
      <t>チカ</t>
    </rPh>
    <phoneticPr fontId="4"/>
  </si>
  <si>
    <t>給水人口の減少に伴う有収水量の減により、給水収益が今後も減り続けるであろうことが大きな課題である。経営状況はさらに厳しくなることが予想される。
管路更新については財源の確保や受益者負担の点からも困難が予想されるが、料金改定の定期的な検討による適正な料金収入の確保を推進し、費用削減に努め、健全経営を図るべく努力していく。</t>
    <rPh sb="0" eb="2">
      <t>キュウスイ</t>
    </rPh>
    <rPh sb="2" eb="4">
      <t>ジンコウ</t>
    </rPh>
    <rPh sb="5" eb="7">
      <t>ゲンショウ</t>
    </rPh>
    <rPh sb="8" eb="9">
      <t>トモナ</t>
    </rPh>
    <rPh sb="10" eb="14">
      <t>ユウシュウスイリョウ</t>
    </rPh>
    <rPh sb="15" eb="16">
      <t>ゲン</t>
    </rPh>
    <rPh sb="20" eb="22">
      <t>キュウスイ</t>
    </rPh>
    <rPh sb="22" eb="24">
      <t>シュウエキ</t>
    </rPh>
    <rPh sb="25" eb="27">
      <t>コンゴ</t>
    </rPh>
    <rPh sb="28" eb="29">
      <t>ヘ</t>
    </rPh>
    <rPh sb="30" eb="31">
      <t>ツヅ</t>
    </rPh>
    <rPh sb="40" eb="41">
      <t>オオ</t>
    </rPh>
    <rPh sb="43" eb="45">
      <t>カダイ</t>
    </rPh>
    <rPh sb="49" eb="51">
      <t>ケイエイ</t>
    </rPh>
    <rPh sb="51" eb="53">
      <t>ジョウキョウ</t>
    </rPh>
    <rPh sb="57" eb="58">
      <t>キビ</t>
    </rPh>
    <rPh sb="65" eb="67">
      <t>ヨソウ</t>
    </rPh>
    <rPh sb="72" eb="74">
      <t>カンロ</t>
    </rPh>
    <rPh sb="74" eb="76">
      <t>コウシン</t>
    </rPh>
    <rPh sb="81" eb="83">
      <t>ザイゲン</t>
    </rPh>
    <rPh sb="84" eb="86">
      <t>カクホ</t>
    </rPh>
    <rPh sb="87" eb="90">
      <t>ジュエキシャ</t>
    </rPh>
    <rPh sb="90" eb="92">
      <t>フタン</t>
    </rPh>
    <rPh sb="93" eb="94">
      <t>テン</t>
    </rPh>
    <rPh sb="97" eb="99">
      <t>コンナン</t>
    </rPh>
    <rPh sb="100" eb="102">
      <t>ヨソウ</t>
    </rPh>
    <rPh sb="107" eb="109">
      <t>リョウキン</t>
    </rPh>
    <rPh sb="109" eb="111">
      <t>カイテイ</t>
    </rPh>
    <rPh sb="112" eb="114">
      <t>テイキ</t>
    </rPh>
    <rPh sb="114" eb="115">
      <t>テキ</t>
    </rPh>
    <rPh sb="116" eb="118">
      <t>ケントウ</t>
    </rPh>
    <rPh sb="121" eb="123">
      <t>テキセイ</t>
    </rPh>
    <rPh sb="124" eb="126">
      <t>リョウキン</t>
    </rPh>
    <rPh sb="126" eb="128">
      <t>シュウニュウ</t>
    </rPh>
    <rPh sb="129" eb="131">
      <t>カクホ</t>
    </rPh>
    <rPh sb="132" eb="134">
      <t>スイシン</t>
    </rPh>
    <rPh sb="136" eb="140">
      <t>ヒヨウサクゲン</t>
    </rPh>
    <rPh sb="141" eb="142">
      <t>ツト</t>
    </rPh>
    <rPh sb="144" eb="146">
      <t>ケンゼン</t>
    </rPh>
    <rPh sb="146" eb="148">
      <t>ケイエイ</t>
    </rPh>
    <rPh sb="149" eb="150">
      <t>ハカ</t>
    </rPh>
    <rPh sb="153" eb="155">
      <t>ドリョク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</si>
</sst>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082-4769-BFEF-6BF2501B45B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0.96</c:v>
                </c:pt>
                <c:pt idx="2">
                  <c:v>0.37</c:v>
                </c:pt>
                <c:pt idx="3">
                  <c:v>0.23</c:v>
                </c:pt>
                <c:pt idx="4">
                  <c:v>0.88</c:v>
                </c:pt>
              </c:numCache>
            </c:numRef>
          </c:val>
          <c:smooth val="0"/>
          <c:extLst>
            <c:ext xmlns:c16="http://schemas.microsoft.com/office/drawing/2014/chart" uri="{C3380CC4-5D6E-409C-BE32-E72D297353CC}">
              <c16:uniqueId val="{00000001-B082-4769-BFEF-6BF2501B45B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25.25</c:v>
                </c:pt>
                <c:pt idx="2">
                  <c:v>22</c:v>
                </c:pt>
                <c:pt idx="3">
                  <c:v>21.69</c:v>
                </c:pt>
                <c:pt idx="4">
                  <c:v>22.3</c:v>
                </c:pt>
              </c:numCache>
            </c:numRef>
          </c:val>
          <c:extLst>
            <c:ext xmlns:c16="http://schemas.microsoft.com/office/drawing/2014/chart" uri="{C3380CC4-5D6E-409C-BE32-E72D297353CC}">
              <c16:uniqueId val="{00000000-2EAC-47DB-8B7A-2CEF57B5F16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51.52</c:v>
                </c:pt>
                <c:pt idx="2">
                  <c:v>48.75</c:v>
                </c:pt>
                <c:pt idx="3">
                  <c:v>50.95</c:v>
                </c:pt>
                <c:pt idx="4">
                  <c:v>52.39</c:v>
                </c:pt>
              </c:numCache>
            </c:numRef>
          </c:val>
          <c:smooth val="0"/>
          <c:extLst>
            <c:ext xmlns:c16="http://schemas.microsoft.com/office/drawing/2014/chart" uri="{C3380CC4-5D6E-409C-BE32-E72D297353CC}">
              <c16:uniqueId val="{00000001-2EAC-47DB-8B7A-2CEF57B5F16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65.58</c:v>
                </c:pt>
                <c:pt idx="2">
                  <c:v>71.3</c:v>
                </c:pt>
                <c:pt idx="3">
                  <c:v>74.099999999999994</c:v>
                </c:pt>
                <c:pt idx="4">
                  <c:v>66.12</c:v>
                </c:pt>
              </c:numCache>
            </c:numRef>
          </c:val>
          <c:extLst>
            <c:ext xmlns:c16="http://schemas.microsoft.com/office/drawing/2014/chart" uri="{C3380CC4-5D6E-409C-BE32-E72D297353CC}">
              <c16:uniqueId val="{00000000-2032-41C2-85FE-EA27C499E04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61.29</c:v>
                </c:pt>
                <c:pt idx="2">
                  <c:v>60.88</c:v>
                </c:pt>
                <c:pt idx="3">
                  <c:v>61</c:v>
                </c:pt>
                <c:pt idx="4">
                  <c:v>63.38</c:v>
                </c:pt>
              </c:numCache>
            </c:numRef>
          </c:val>
          <c:smooth val="0"/>
          <c:extLst>
            <c:ext xmlns:c16="http://schemas.microsoft.com/office/drawing/2014/chart" uri="{C3380CC4-5D6E-409C-BE32-E72D297353CC}">
              <c16:uniqueId val="{00000001-2032-41C2-85FE-EA27C499E04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82.8</c:v>
                </c:pt>
                <c:pt idx="2">
                  <c:v>89.39</c:v>
                </c:pt>
                <c:pt idx="3">
                  <c:v>76.12</c:v>
                </c:pt>
                <c:pt idx="4">
                  <c:v>75.44</c:v>
                </c:pt>
              </c:numCache>
            </c:numRef>
          </c:val>
          <c:extLst>
            <c:ext xmlns:c16="http://schemas.microsoft.com/office/drawing/2014/chart" uri="{C3380CC4-5D6E-409C-BE32-E72D297353CC}">
              <c16:uniqueId val="{00000000-0A80-4F9D-9AD9-78E12F1930E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97.61</c:v>
                </c:pt>
                <c:pt idx="2">
                  <c:v>98.78</c:v>
                </c:pt>
                <c:pt idx="3">
                  <c:v>101.23</c:v>
                </c:pt>
                <c:pt idx="4">
                  <c:v>103.12</c:v>
                </c:pt>
              </c:numCache>
            </c:numRef>
          </c:val>
          <c:smooth val="0"/>
          <c:extLst>
            <c:ext xmlns:c16="http://schemas.microsoft.com/office/drawing/2014/chart" uri="{C3380CC4-5D6E-409C-BE32-E72D297353CC}">
              <c16:uniqueId val="{00000001-0A80-4F9D-9AD9-78E12F1930E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7.89</c:v>
                </c:pt>
                <c:pt idx="2">
                  <c:v>13.01</c:v>
                </c:pt>
                <c:pt idx="3">
                  <c:v>18.14</c:v>
                </c:pt>
                <c:pt idx="4">
                  <c:v>23.15</c:v>
                </c:pt>
              </c:numCache>
            </c:numRef>
          </c:val>
          <c:extLst>
            <c:ext xmlns:c16="http://schemas.microsoft.com/office/drawing/2014/chart" uri="{C3380CC4-5D6E-409C-BE32-E72D297353CC}">
              <c16:uniqueId val="{00000000-EA78-4B5A-AD80-3AC65538655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24.16</c:v>
                </c:pt>
                <c:pt idx="2">
                  <c:v>29.81</c:v>
                </c:pt>
                <c:pt idx="3">
                  <c:v>30.82</c:v>
                </c:pt>
                <c:pt idx="4">
                  <c:v>24.27</c:v>
                </c:pt>
              </c:numCache>
            </c:numRef>
          </c:val>
          <c:smooth val="0"/>
          <c:extLst>
            <c:ext xmlns:c16="http://schemas.microsoft.com/office/drawing/2014/chart" uri="{C3380CC4-5D6E-409C-BE32-E72D297353CC}">
              <c16:uniqueId val="{00000001-EA78-4B5A-AD80-3AC65538655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3DA-4632-8628-80DFB10E101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18.829999999999998</c:v>
                </c:pt>
                <c:pt idx="2">
                  <c:v>18.05</c:v>
                </c:pt>
                <c:pt idx="3">
                  <c:v>14.28</c:v>
                </c:pt>
                <c:pt idx="4">
                  <c:v>12.77</c:v>
                </c:pt>
              </c:numCache>
            </c:numRef>
          </c:val>
          <c:smooth val="0"/>
          <c:extLst>
            <c:ext xmlns:c16="http://schemas.microsoft.com/office/drawing/2014/chart" uri="{C3380CC4-5D6E-409C-BE32-E72D297353CC}">
              <c16:uniqueId val="{00000001-A3DA-4632-8628-80DFB10E101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89.52</c:v>
                </c:pt>
                <c:pt idx="2">
                  <c:v>128.19999999999999</c:v>
                </c:pt>
                <c:pt idx="3">
                  <c:v>201.52</c:v>
                </c:pt>
                <c:pt idx="4">
                  <c:v>340.05</c:v>
                </c:pt>
              </c:numCache>
            </c:numRef>
          </c:val>
          <c:extLst>
            <c:ext xmlns:c16="http://schemas.microsoft.com/office/drawing/2014/chart" uri="{C3380CC4-5D6E-409C-BE32-E72D297353CC}">
              <c16:uniqueId val="{00000000-A5D7-4E95-B8F0-FE550DB434C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143.65</c:v>
                </c:pt>
                <c:pt idx="2">
                  <c:v>155.82</c:v>
                </c:pt>
                <c:pt idx="3">
                  <c:v>155.18</c:v>
                </c:pt>
                <c:pt idx="4">
                  <c:v>101.46</c:v>
                </c:pt>
              </c:numCache>
            </c:numRef>
          </c:val>
          <c:smooth val="0"/>
          <c:extLst>
            <c:ext xmlns:c16="http://schemas.microsoft.com/office/drawing/2014/chart" uri="{C3380CC4-5D6E-409C-BE32-E72D297353CC}">
              <c16:uniqueId val="{00000001-A5D7-4E95-B8F0-FE550DB434C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378.24</c:v>
                </c:pt>
                <c:pt idx="2">
                  <c:v>350.68</c:v>
                </c:pt>
                <c:pt idx="3">
                  <c:v>256.18</c:v>
                </c:pt>
                <c:pt idx="4">
                  <c:v>243.15</c:v>
                </c:pt>
              </c:numCache>
            </c:numRef>
          </c:val>
          <c:extLst>
            <c:ext xmlns:c16="http://schemas.microsoft.com/office/drawing/2014/chart" uri="{C3380CC4-5D6E-409C-BE32-E72D297353CC}">
              <c16:uniqueId val="{00000000-CCBF-49E9-98A5-F00AD7DE577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94.01</c:v>
                </c:pt>
                <c:pt idx="2">
                  <c:v>111.08</c:v>
                </c:pt>
                <c:pt idx="3">
                  <c:v>118.28</c:v>
                </c:pt>
                <c:pt idx="4">
                  <c:v>112.37</c:v>
                </c:pt>
              </c:numCache>
            </c:numRef>
          </c:val>
          <c:smooth val="0"/>
          <c:extLst>
            <c:ext xmlns:c16="http://schemas.microsoft.com/office/drawing/2014/chart" uri="{C3380CC4-5D6E-409C-BE32-E72D297353CC}">
              <c16:uniqueId val="{00000001-CCBF-49E9-98A5-F00AD7DE577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207.25</c:v>
                </c:pt>
                <c:pt idx="2">
                  <c:v>199.01</c:v>
                </c:pt>
                <c:pt idx="3">
                  <c:v>151.91999999999999</c:v>
                </c:pt>
                <c:pt idx="4">
                  <c:v>145.36000000000001</c:v>
                </c:pt>
              </c:numCache>
            </c:numRef>
          </c:val>
          <c:extLst>
            <c:ext xmlns:c16="http://schemas.microsoft.com/office/drawing/2014/chart" uri="{C3380CC4-5D6E-409C-BE32-E72D297353CC}">
              <c16:uniqueId val="{00000000-D512-48A6-9386-05490B895EF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1421.84</c:v>
                </c:pt>
                <c:pt idx="2">
                  <c:v>1596.62</c:v>
                </c:pt>
                <c:pt idx="3">
                  <c:v>1456.79</c:v>
                </c:pt>
                <c:pt idx="4">
                  <c:v>1364.2</c:v>
                </c:pt>
              </c:numCache>
            </c:numRef>
          </c:val>
          <c:smooth val="0"/>
          <c:extLst>
            <c:ext xmlns:c16="http://schemas.microsoft.com/office/drawing/2014/chart" uri="{C3380CC4-5D6E-409C-BE32-E72D297353CC}">
              <c16:uniqueId val="{00000001-D512-48A6-9386-05490B895EF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35.6</c:v>
                </c:pt>
                <c:pt idx="2">
                  <c:v>68.13</c:v>
                </c:pt>
                <c:pt idx="3">
                  <c:v>46.35</c:v>
                </c:pt>
                <c:pt idx="4">
                  <c:v>49.65</c:v>
                </c:pt>
              </c:numCache>
            </c:numRef>
          </c:val>
          <c:extLst>
            <c:ext xmlns:c16="http://schemas.microsoft.com/office/drawing/2014/chart" uri="{C3380CC4-5D6E-409C-BE32-E72D297353CC}">
              <c16:uniqueId val="{00000000-F8F5-4754-9C5F-1C798166761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35.72</c:v>
                </c:pt>
                <c:pt idx="2">
                  <c:v>33.659999999999997</c:v>
                </c:pt>
                <c:pt idx="3">
                  <c:v>35.33</c:v>
                </c:pt>
                <c:pt idx="4">
                  <c:v>38.58</c:v>
                </c:pt>
              </c:numCache>
            </c:numRef>
          </c:val>
          <c:smooth val="0"/>
          <c:extLst>
            <c:ext xmlns:c16="http://schemas.microsoft.com/office/drawing/2014/chart" uri="{C3380CC4-5D6E-409C-BE32-E72D297353CC}">
              <c16:uniqueId val="{00000001-F8F5-4754-9C5F-1C798166761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785.06</c:v>
                </c:pt>
                <c:pt idx="2">
                  <c:v>418.77</c:v>
                </c:pt>
                <c:pt idx="3">
                  <c:v>643.54</c:v>
                </c:pt>
                <c:pt idx="4">
                  <c:v>635.66999999999996</c:v>
                </c:pt>
              </c:numCache>
            </c:numRef>
          </c:val>
          <c:extLst>
            <c:ext xmlns:c16="http://schemas.microsoft.com/office/drawing/2014/chart" uri="{C3380CC4-5D6E-409C-BE32-E72D297353CC}">
              <c16:uniqueId val="{00000000-E8A4-4614-9D72-CF1AB714253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471.3</c:v>
                </c:pt>
                <c:pt idx="2">
                  <c:v>506.68</c:v>
                </c:pt>
                <c:pt idx="3">
                  <c:v>491.45</c:v>
                </c:pt>
                <c:pt idx="4">
                  <c:v>448.81</c:v>
                </c:pt>
              </c:numCache>
            </c:numRef>
          </c:val>
          <c:smooth val="0"/>
          <c:extLst>
            <c:ext xmlns:c16="http://schemas.microsoft.com/office/drawing/2014/chart" uri="{C3380CC4-5D6E-409C-BE32-E72D297353CC}">
              <c16:uniqueId val="{00000001-E8A4-4614-9D72-CF1AB714253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AI1" zoomScaleNormal="60" zoomScaleSheetLayoutView="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山形県　山辺町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簡易水道事業</v>
      </c>
      <c r="Q8" s="43"/>
      <c r="R8" s="43"/>
      <c r="S8" s="43"/>
      <c r="T8" s="43"/>
      <c r="U8" s="43"/>
      <c r="V8" s="43"/>
      <c r="W8" s="43" t="str">
        <f>データ!$L$6</f>
        <v>C4</v>
      </c>
      <c r="X8" s="43"/>
      <c r="Y8" s="43"/>
      <c r="Z8" s="43"/>
      <c r="AA8" s="43"/>
      <c r="AB8" s="43"/>
      <c r="AC8" s="43"/>
      <c r="AD8" s="43" t="str">
        <f>データ!$M$6</f>
        <v>非設置</v>
      </c>
      <c r="AE8" s="43"/>
      <c r="AF8" s="43"/>
      <c r="AG8" s="43"/>
      <c r="AH8" s="43"/>
      <c r="AI8" s="43"/>
      <c r="AJ8" s="43"/>
      <c r="AK8" s="2"/>
      <c r="AL8" s="44">
        <f>データ!$R$6</f>
        <v>13570</v>
      </c>
      <c r="AM8" s="44"/>
      <c r="AN8" s="44"/>
      <c r="AO8" s="44"/>
      <c r="AP8" s="44"/>
      <c r="AQ8" s="44"/>
      <c r="AR8" s="44"/>
      <c r="AS8" s="44"/>
      <c r="AT8" s="45">
        <f>データ!$S$6</f>
        <v>61.45</v>
      </c>
      <c r="AU8" s="46"/>
      <c r="AV8" s="46"/>
      <c r="AW8" s="46"/>
      <c r="AX8" s="46"/>
      <c r="AY8" s="46"/>
      <c r="AZ8" s="46"/>
      <c r="BA8" s="46"/>
      <c r="BB8" s="47">
        <f>データ!$T$6</f>
        <v>220.83</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94.42</v>
      </c>
      <c r="J10" s="46"/>
      <c r="K10" s="46"/>
      <c r="L10" s="46"/>
      <c r="M10" s="46"/>
      <c r="N10" s="46"/>
      <c r="O10" s="80"/>
      <c r="P10" s="47">
        <f>データ!$P$6</f>
        <v>2.73</v>
      </c>
      <c r="Q10" s="47"/>
      <c r="R10" s="47"/>
      <c r="S10" s="47"/>
      <c r="T10" s="47"/>
      <c r="U10" s="47"/>
      <c r="V10" s="47"/>
      <c r="W10" s="44">
        <f>データ!$Q$6</f>
        <v>5450</v>
      </c>
      <c r="X10" s="44"/>
      <c r="Y10" s="44"/>
      <c r="Z10" s="44"/>
      <c r="AA10" s="44"/>
      <c r="AB10" s="44"/>
      <c r="AC10" s="44"/>
      <c r="AD10" s="2"/>
      <c r="AE10" s="2"/>
      <c r="AF10" s="2"/>
      <c r="AG10" s="2"/>
      <c r="AH10" s="2"/>
      <c r="AI10" s="2"/>
      <c r="AJ10" s="2"/>
      <c r="AK10" s="2"/>
      <c r="AL10" s="44">
        <f>データ!$U$6</f>
        <v>367</v>
      </c>
      <c r="AM10" s="44"/>
      <c r="AN10" s="44"/>
      <c r="AO10" s="44"/>
      <c r="AP10" s="44"/>
      <c r="AQ10" s="44"/>
      <c r="AR10" s="44"/>
      <c r="AS10" s="44"/>
      <c r="AT10" s="45">
        <f>データ!$V$6</f>
        <v>4.41</v>
      </c>
      <c r="AU10" s="46"/>
      <c r="AV10" s="46"/>
      <c r="AW10" s="46"/>
      <c r="AX10" s="46"/>
      <c r="AY10" s="46"/>
      <c r="AZ10" s="46"/>
      <c r="BA10" s="46"/>
      <c r="BB10" s="47">
        <f>データ!$W$6</f>
        <v>83.22</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8pgpBR+cZ4V+aYbKWQ4qmoa8vZ3KnffIwHO/yTzIjXrSSJYYk2Ay8fv/lSB+Ptt1PlDfMFzOLovz6t/LoBYb8w==" saltValue="NcXVF+3CkzHjLhnvDkJd2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63011</v>
      </c>
      <c r="D6" s="20">
        <f t="shared" si="3"/>
        <v>46</v>
      </c>
      <c r="E6" s="20">
        <f t="shared" si="3"/>
        <v>1</v>
      </c>
      <c r="F6" s="20">
        <f t="shared" si="3"/>
        <v>0</v>
      </c>
      <c r="G6" s="20">
        <f t="shared" si="3"/>
        <v>5</v>
      </c>
      <c r="H6" s="20" t="str">
        <f t="shared" si="3"/>
        <v>山形県　山辺町</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94.42</v>
      </c>
      <c r="P6" s="21">
        <f t="shared" si="3"/>
        <v>2.73</v>
      </c>
      <c r="Q6" s="21">
        <f t="shared" si="3"/>
        <v>5450</v>
      </c>
      <c r="R6" s="21">
        <f t="shared" si="3"/>
        <v>13570</v>
      </c>
      <c r="S6" s="21">
        <f t="shared" si="3"/>
        <v>61.45</v>
      </c>
      <c r="T6" s="21">
        <f t="shared" si="3"/>
        <v>220.83</v>
      </c>
      <c r="U6" s="21">
        <f t="shared" si="3"/>
        <v>367</v>
      </c>
      <c r="V6" s="21">
        <f t="shared" si="3"/>
        <v>4.41</v>
      </c>
      <c r="W6" s="21">
        <f t="shared" si="3"/>
        <v>83.22</v>
      </c>
      <c r="X6" s="22" t="str">
        <f>IF(X7="",NA(),X7)</f>
        <v>-</v>
      </c>
      <c r="Y6" s="22">
        <f t="shared" ref="Y6:AG6" si="4">IF(Y7="",NA(),Y7)</f>
        <v>82.8</v>
      </c>
      <c r="Z6" s="22">
        <f t="shared" si="4"/>
        <v>89.39</v>
      </c>
      <c r="AA6" s="22">
        <f t="shared" si="4"/>
        <v>76.12</v>
      </c>
      <c r="AB6" s="22">
        <f t="shared" si="4"/>
        <v>75.44</v>
      </c>
      <c r="AC6" s="22" t="str">
        <f t="shared" si="4"/>
        <v>-</v>
      </c>
      <c r="AD6" s="22">
        <f t="shared" si="4"/>
        <v>97.61</v>
      </c>
      <c r="AE6" s="22">
        <f t="shared" si="4"/>
        <v>98.78</v>
      </c>
      <c r="AF6" s="22">
        <f t="shared" si="4"/>
        <v>101.23</v>
      </c>
      <c r="AG6" s="22">
        <f t="shared" si="4"/>
        <v>103.12</v>
      </c>
      <c r="AH6" s="21" t="str">
        <f>IF(AH7="","",IF(AH7="-","【-】","【"&amp;SUBSTITUTE(TEXT(AH7,"#,##0.00"),"-","△")&amp;"】"))</f>
        <v>【103.05】</v>
      </c>
      <c r="AI6" s="22" t="str">
        <f>IF(AI7="",NA(),AI7)</f>
        <v>-</v>
      </c>
      <c r="AJ6" s="22">
        <f t="shared" ref="AJ6:AR6" si="5">IF(AJ7="",NA(),AJ7)</f>
        <v>89.52</v>
      </c>
      <c r="AK6" s="22">
        <f t="shared" si="5"/>
        <v>128.19999999999999</v>
      </c>
      <c r="AL6" s="22">
        <f t="shared" si="5"/>
        <v>201.52</v>
      </c>
      <c r="AM6" s="22">
        <f t="shared" si="5"/>
        <v>340.05</v>
      </c>
      <c r="AN6" s="22" t="str">
        <f t="shared" si="5"/>
        <v>-</v>
      </c>
      <c r="AO6" s="22">
        <f t="shared" si="5"/>
        <v>143.65</v>
      </c>
      <c r="AP6" s="22">
        <f t="shared" si="5"/>
        <v>155.82</v>
      </c>
      <c r="AQ6" s="22">
        <f t="shared" si="5"/>
        <v>155.18</v>
      </c>
      <c r="AR6" s="22">
        <f t="shared" si="5"/>
        <v>101.46</v>
      </c>
      <c r="AS6" s="21" t="str">
        <f>IF(AS7="","",IF(AS7="-","【-】","【"&amp;SUBSTITUTE(TEXT(AS7,"#,##0.00"),"-","△")&amp;"】"))</f>
        <v>【30.22】</v>
      </c>
      <c r="AT6" s="22" t="str">
        <f>IF(AT7="",NA(),AT7)</f>
        <v>-</v>
      </c>
      <c r="AU6" s="22">
        <f t="shared" ref="AU6:BC6" si="6">IF(AU7="",NA(),AU7)</f>
        <v>378.24</v>
      </c>
      <c r="AV6" s="22">
        <f t="shared" si="6"/>
        <v>350.68</v>
      </c>
      <c r="AW6" s="22">
        <f t="shared" si="6"/>
        <v>256.18</v>
      </c>
      <c r="AX6" s="22">
        <f t="shared" si="6"/>
        <v>243.15</v>
      </c>
      <c r="AY6" s="22" t="str">
        <f t="shared" si="6"/>
        <v>-</v>
      </c>
      <c r="AZ6" s="22">
        <f t="shared" si="6"/>
        <v>94.01</v>
      </c>
      <c r="BA6" s="22">
        <f t="shared" si="6"/>
        <v>111.08</v>
      </c>
      <c r="BB6" s="22">
        <f t="shared" si="6"/>
        <v>118.28</v>
      </c>
      <c r="BC6" s="22">
        <f t="shared" si="6"/>
        <v>112.37</v>
      </c>
      <c r="BD6" s="21" t="str">
        <f>IF(BD7="","",IF(BD7="-","【-】","【"&amp;SUBSTITUTE(TEXT(BD7,"#,##0.00"),"-","△")&amp;"】"))</f>
        <v>【179.30】</v>
      </c>
      <c r="BE6" s="22" t="str">
        <f>IF(BE7="",NA(),BE7)</f>
        <v>-</v>
      </c>
      <c r="BF6" s="22">
        <f t="shared" ref="BF6:BN6" si="7">IF(BF7="",NA(),BF7)</f>
        <v>207.25</v>
      </c>
      <c r="BG6" s="22">
        <f t="shared" si="7"/>
        <v>199.01</v>
      </c>
      <c r="BH6" s="22">
        <f t="shared" si="7"/>
        <v>151.91999999999999</v>
      </c>
      <c r="BI6" s="22">
        <f t="shared" si="7"/>
        <v>145.36000000000001</v>
      </c>
      <c r="BJ6" s="22" t="str">
        <f t="shared" si="7"/>
        <v>-</v>
      </c>
      <c r="BK6" s="22">
        <f t="shared" si="7"/>
        <v>1421.84</v>
      </c>
      <c r="BL6" s="22">
        <f t="shared" si="7"/>
        <v>1596.62</v>
      </c>
      <c r="BM6" s="22">
        <f t="shared" si="7"/>
        <v>1456.79</v>
      </c>
      <c r="BN6" s="22">
        <f t="shared" si="7"/>
        <v>1364.2</v>
      </c>
      <c r="BO6" s="21" t="str">
        <f>IF(BO7="","",IF(BO7="-","【-】","【"&amp;SUBSTITUTE(TEXT(BO7,"#,##0.00"),"-","△")&amp;"】"))</f>
        <v>【1,042.45】</v>
      </c>
      <c r="BP6" s="22" t="str">
        <f>IF(BP7="",NA(),BP7)</f>
        <v>-</v>
      </c>
      <c r="BQ6" s="22">
        <f t="shared" ref="BQ6:BY6" si="8">IF(BQ7="",NA(),BQ7)</f>
        <v>35.6</v>
      </c>
      <c r="BR6" s="22">
        <f t="shared" si="8"/>
        <v>68.13</v>
      </c>
      <c r="BS6" s="22">
        <f t="shared" si="8"/>
        <v>46.35</v>
      </c>
      <c r="BT6" s="22">
        <f t="shared" si="8"/>
        <v>49.65</v>
      </c>
      <c r="BU6" s="22" t="str">
        <f t="shared" si="8"/>
        <v>-</v>
      </c>
      <c r="BV6" s="22">
        <f t="shared" si="8"/>
        <v>35.72</v>
      </c>
      <c r="BW6" s="22">
        <f t="shared" si="8"/>
        <v>33.659999999999997</v>
      </c>
      <c r="BX6" s="22">
        <f t="shared" si="8"/>
        <v>35.33</v>
      </c>
      <c r="BY6" s="22">
        <f t="shared" si="8"/>
        <v>38.58</v>
      </c>
      <c r="BZ6" s="21" t="str">
        <f>IF(BZ7="","",IF(BZ7="-","【-】","【"&amp;SUBSTITUTE(TEXT(BZ7,"#,##0.00"),"-","△")&amp;"】"))</f>
        <v>【57.74】</v>
      </c>
      <c r="CA6" s="22" t="str">
        <f>IF(CA7="",NA(),CA7)</f>
        <v>-</v>
      </c>
      <c r="CB6" s="22">
        <f t="shared" ref="CB6:CJ6" si="9">IF(CB7="",NA(),CB7)</f>
        <v>785.06</v>
      </c>
      <c r="CC6" s="22">
        <f t="shared" si="9"/>
        <v>418.77</v>
      </c>
      <c r="CD6" s="22">
        <f t="shared" si="9"/>
        <v>643.54</v>
      </c>
      <c r="CE6" s="22">
        <f t="shared" si="9"/>
        <v>635.66999999999996</v>
      </c>
      <c r="CF6" s="22" t="str">
        <f t="shared" si="9"/>
        <v>-</v>
      </c>
      <c r="CG6" s="22">
        <f t="shared" si="9"/>
        <v>471.3</v>
      </c>
      <c r="CH6" s="22">
        <f t="shared" si="9"/>
        <v>506.68</v>
      </c>
      <c r="CI6" s="22">
        <f t="shared" si="9"/>
        <v>491.45</v>
      </c>
      <c r="CJ6" s="22">
        <f t="shared" si="9"/>
        <v>448.81</v>
      </c>
      <c r="CK6" s="21" t="str">
        <f>IF(CK7="","",IF(CK7="-","【-】","【"&amp;SUBSTITUTE(TEXT(CK7,"#,##0.00"),"-","△")&amp;"】"))</f>
        <v>【285.48】</v>
      </c>
      <c r="CL6" s="22" t="str">
        <f>IF(CL7="",NA(),CL7)</f>
        <v>-</v>
      </c>
      <c r="CM6" s="22">
        <f t="shared" ref="CM6:CU6" si="10">IF(CM7="",NA(),CM7)</f>
        <v>25.25</v>
      </c>
      <c r="CN6" s="22">
        <f t="shared" si="10"/>
        <v>22</v>
      </c>
      <c r="CO6" s="22">
        <f t="shared" si="10"/>
        <v>21.69</v>
      </c>
      <c r="CP6" s="22">
        <f t="shared" si="10"/>
        <v>22.3</v>
      </c>
      <c r="CQ6" s="22" t="str">
        <f t="shared" si="10"/>
        <v>-</v>
      </c>
      <c r="CR6" s="22">
        <f t="shared" si="10"/>
        <v>51.52</v>
      </c>
      <c r="CS6" s="22">
        <f t="shared" si="10"/>
        <v>48.75</v>
      </c>
      <c r="CT6" s="22">
        <f t="shared" si="10"/>
        <v>50.95</v>
      </c>
      <c r="CU6" s="22">
        <f t="shared" si="10"/>
        <v>52.39</v>
      </c>
      <c r="CV6" s="21" t="str">
        <f>IF(CV7="","",IF(CV7="-","【-】","【"&amp;SUBSTITUTE(TEXT(CV7,"#,##0.00"),"-","△")&amp;"】"))</f>
        <v>【53.73】</v>
      </c>
      <c r="CW6" s="22" t="str">
        <f>IF(CW7="",NA(),CW7)</f>
        <v>-</v>
      </c>
      <c r="CX6" s="22">
        <f t="shared" ref="CX6:DF6" si="11">IF(CX7="",NA(),CX7)</f>
        <v>65.58</v>
      </c>
      <c r="CY6" s="22">
        <f t="shared" si="11"/>
        <v>71.3</v>
      </c>
      <c r="CZ6" s="22">
        <f t="shared" si="11"/>
        <v>74.099999999999994</v>
      </c>
      <c r="DA6" s="22">
        <f t="shared" si="11"/>
        <v>66.12</v>
      </c>
      <c r="DB6" s="22" t="str">
        <f t="shared" si="11"/>
        <v>-</v>
      </c>
      <c r="DC6" s="22">
        <f t="shared" si="11"/>
        <v>61.29</v>
      </c>
      <c r="DD6" s="22">
        <f t="shared" si="11"/>
        <v>60.88</v>
      </c>
      <c r="DE6" s="22">
        <f t="shared" si="11"/>
        <v>61</v>
      </c>
      <c r="DF6" s="22">
        <f t="shared" si="11"/>
        <v>63.38</v>
      </c>
      <c r="DG6" s="21" t="str">
        <f>IF(DG7="","",IF(DG7="-","【-】","【"&amp;SUBSTITUTE(TEXT(DG7,"#,##0.00"),"-","△")&amp;"】"))</f>
        <v>【71.52】</v>
      </c>
      <c r="DH6" s="22" t="str">
        <f>IF(DH7="",NA(),DH7)</f>
        <v>-</v>
      </c>
      <c r="DI6" s="22">
        <f t="shared" ref="DI6:DQ6" si="12">IF(DI7="",NA(),DI7)</f>
        <v>7.89</v>
      </c>
      <c r="DJ6" s="22">
        <f t="shared" si="12"/>
        <v>13.01</v>
      </c>
      <c r="DK6" s="22">
        <f t="shared" si="12"/>
        <v>18.14</v>
      </c>
      <c r="DL6" s="22">
        <f t="shared" si="12"/>
        <v>23.15</v>
      </c>
      <c r="DM6" s="22" t="str">
        <f t="shared" si="12"/>
        <v>-</v>
      </c>
      <c r="DN6" s="22">
        <f t="shared" si="12"/>
        <v>24.16</v>
      </c>
      <c r="DO6" s="22">
        <f t="shared" si="12"/>
        <v>29.81</v>
      </c>
      <c r="DP6" s="22">
        <f t="shared" si="12"/>
        <v>30.82</v>
      </c>
      <c r="DQ6" s="22">
        <f t="shared" si="12"/>
        <v>24.27</v>
      </c>
      <c r="DR6" s="21" t="str">
        <f>IF(DR7="","",IF(DR7="-","【-】","【"&amp;SUBSTITUTE(TEXT(DR7,"#,##0.00"),"-","△")&amp;"】"))</f>
        <v>【38.43】</v>
      </c>
      <c r="DS6" s="22" t="str">
        <f>IF(DS7="",NA(),DS7)</f>
        <v>-</v>
      </c>
      <c r="DT6" s="21">
        <f t="shared" ref="DT6:EB6" si="13">IF(DT7="",NA(),DT7)</f>
        <v>0</v>
      </c>
      <c r="DU6" s="21">
        <f t="shared" si="13"/>
        <v>0</v>
      </c>
      <c r="DV6" s="21">
        <f t="shared" si="13"/>
        <v>0</v>
      </c>
      <c r="DW6" s="21">
        <f t="shared" si="13"/>
        <v>0</v>
      </c>
      <c r="DX6" s="22" t="str">
        <f t="shared" si="13"/>
        <v>-</v>
      </c>
      <c r="DY6" s="22">
        <f t="shared" si="13"/>
        <v>18.829999999999998</v>
      </c>
      <c r="DZ6" s="22">
        <f t="shared" si="13"/>
        <v>18.05</v>
      </c>
      <c r="EA6" s="22">
        <f t="shared" si="13"/>
        <v>14.28</v>
      </c>
      <c r="EB6" s="22">
        <f t="shared" si="13"/>
        <v>12.77</v>
      </c>
      <c r="EC6" s="21" t="str">
        <f>IF(EC7="","",IF(EC7="-","【-】","【"&amp;SUBSTITUTE(TEXT(EC7,"#,##0.00"),"-","△")&amp;"】"))</f>
        <v>【19.16】</v>
      </c>
      <c r="ED6" s="22" t="str">
        <f>IF(ED7="",NA(),ED7)</f>
        <v>-</v>
      </c>
      <c r="EE6" s="21">
        <f t="shared" ref="EE6:EM6" si="14">IF(EE7="",NA(),EE7)</f>
        <v>0</v>
      </c>
      <c r="EF6" s="21">
        <f t="shared" si="14"/>
        <v>0</v>
      </c>
      <c r="EG6" s="21">
        <f t="shared" si="14"/>
        <v>0</v>
      </c>
      <c r="EH6" s="21">
        <f t="shared" si="14"/>
        <v>0</v>
      </c>
      <c r="EI6" s="22" t="str">
        <f t="shared" si="14"/>
        <v>-</v>
      </c>
      <c r="EJ6" s="22">
        <f t="shared" si="14"/>
        <v>0.96</v>
      </c>
      <c r="EK6" s="22">
        <f t="shared" si="14"/>
        <v>0.37</v>
      </c>
      <c r="EL6" s="22">
        <f t="shared" si="14"/>
        <v>0.23</v>
      </c>
      <c r="EM6" s="22">
        <f t="shared" si="14"/>
        <v>0.88</v>
      </c>
      <c r="EN6" s="21" t="str">
        <f>IF(EN7="","",IF(EN7="-","【-】","【"&amp;SUBSTITUTE(TEXT(EN7,"#,##0.00"),"-","△")&amp;"】"))</f>
        <v>【0.49】</v>
      </c>
    </row>
    <row r="7" spans="1:144" s="23" customFormat="1" x14ac:dyDescent="0.15">
      <c r="A7" s="15"/>
      <c r="B7" s="24">
        <v>2023</v>
      </c>
      <c r="C7" s="24">
        <v>63011</v>
      </c>
      <c r="D7" s="24">
        <v>46</v>
      </c>
      <c r="E7" s="24">
        <v>1</v>
      </c>
      <c r="F7" s="24">
        <v>0</v>
      </c>
      <c r="G7" s="24">
        <v>5</v>
      </c>
      <c r="H7" s="24" t="s">
        <v>93</v>
      </c>
      <c r="I7" s="24" t="s">
        <v>94</v>
      </c>
      <c r="J7" s="24" t="s">
        <v>95</v>
      </c>
      <c r="K7" s="24" t="s">
        <v>96</v>
      </c>
      <c r="L7" s="24" t="s">
        <v>97</v>
      </c>
      <c r="M7" s="24" t="s">
        <v>98</v>
      </c>
      <c r="N7" s="25" t="s">
        <v>99</v>
      </c>
      <c r="O7" s="25">
        <v>94.42</v>
      </c>
      <c r="P7" s="25">
        <v>2.73</v>
      </c>
      <c r="Q7" s="25">
        <v>5450</v>
      </c>
      <c r="R7" s="25">
        <v>13570</v>
      </c>
      <c r="S7" s="25">
        <v>61.45</v>
      </c>
      <c r="T7" s="25">
        <v>220.83</v>
      </c>
      <c r="U7" s="25">
        <v>367</v>
      </c>
      <c r="V7" s="25">
        <v>4.41</v>
      </c>
      <c r="W7" s="25">
        <v>83.22</v>
      </c>
      <c r="X7" s="25" t="s">
        <v>99</v>
      </c>
      <c r="Y7" s="25">
        <v>82.8</v>
      </c>
      <c r="Z7" s="25">
        <v>89.39</v>
      </c>
      <c r="AA7" s="25">
        <v>76.12</v>
      </c>
      <c r="AB7" s="25">
        <v>75.44</v>
      </c>
      <c r="AC7" s="25" t="s">
        <v>99</v>
      </c>
      <c r="AD7" s="25">
        <v>97.61</v>
      </c>
      <c r="AE7" s="25">
        <v>98.78</v>
      </c>
      <c r="AF7" s="25">
        <v>101.23</v>
      </c>
      <c r="AG7" s="25">
        <v>103.12</v>
      </c>
      <c r="AH7" s="25">
        <v>103.05</v>
      </c>
      <c r="AI7" s="25" t="s">
        <v>99</v>
      </c>
      <c r="AJ7" s="25">
        <v>89.52</v>
      </c>
      <c r="AK7" s="25">
        <v>128.19999999999999</v>
      </c>
      <c r="AL7" s="25">
        <v>201.52</v>
      </c>
      <c r="AM7" s="25">
        <v>340.05</v>
      </c>
      <c r="AN7" s="25" t="s">
        <v>99</v>
      </c>
      <c r="AO7" s="25">
        <v>143.65</v>
      </c>
      <c r="AP7" s="25">
        <v>155.82</v>
      </c>
      <c r="AQ7" s="25">
        <v>155.18</v>
      </c>
      <c r="AR7" s="25">
        <v>101.46</v>
      </c>
      <c r="AS7" s="25">
        <v>30.22</v>
      </c>
      <c r="AT7" s="25" t="s">
        <v>99</v>
      </c>
      <c r="AU7" s="25">
        <v>378.24</v>
      </c>
      <c r="AV7" s="25">
        <v>350.68</v>
      </c>
      <c r="AW7" s="25">
        <v>256.18</v>
      </c>
      <c r="AX7" s="25">
        <v>243.15</v>
      </c>
      <c r="AY7" s="25" t="s">
        <v>99</v>
      </c>
      <c r="AZ7" s="25">
        <v>94.01</v>
      </c>
      <c r="BA7" s="25">
        <v>111.08</v>
      </c>
      <c r="BB7" s="25">
        <v>118.28</v>
      </c>
      <c r="BC7" s="25">
        <v>112.37</v>
      </c>
      <c r="BD7" s="25">
        <v>179.3</v>
      </c>
      <c r="BE7" s="25" t="s">
        <v>99</v>
      </c>
      <c r="BF7" s="25">
        <v>207.25</v>
      </c>
      <c r="BG7" s="25">
        <v>199.01</v>
      </c>
      <c r="BH7" s="25">
        <v>151.91999999999999</v>
      </c>
      <c r="BI7" s="25">
        <v>145.36000000000001</v>
      </c>
      <c r="BJ7" s="25" t="s">
        <v>99</v>
      </c>
      <c r="BK7" s="25">
        <v>1421.84</v>
      </c>
      <c r="BL7" s="25">
        <v>1596.62</v>
      </c>
      <c r="BM7" s="25">
        <v>1456.79</v>
      </c>
      <c r="BN7" s="25">
        <v>1364.2</v>
      </c>
      <c r="BO7" s="25">
        <v>1042.45</v>
      </c>
      <c r="BP7" s="25" t="s">
        <v>99</v>
      </c>
      <c r="BQ7" s="25">
        <v>35.6</v>
      </c>
      <c r="BR7" s="25">
        <v>68.13</v>
      </c>
      <c r="BS7" s="25">
        <v>46.35</v>
      </c>
      <c r="BT7" s="25">
        <v>49.65</v>
      </c>
      <c r="BU7" s="25" t="s">
        <v>99</v>
      </c>
      <c r="BV7" s="25">
        <v>35.72</v>
      </c>
      <c r="BW7" s="25">
        <v>33.659999999999997</v>
      </c>
      <c r="BX7" s="25">
        <v>35.33</v>
      </c>
      <c r="BY7" s="25">
        <v>38.58</v>
      </c>
      <c r="BZ7" s="25">
        <v>57.74</v>
      </c>
      <c r="CA7" s="25" t="s">
        <v>99</v>
      </c>
      <c r="CB7" s="25">
        <v>785.06</v>
      </c>
      <c r="CC7" s="25">
        <v>418.77</v>
      </c>
      <c r="CD7" s="25">
        <v>643.54</v>
      </c>
      <c r="CE7" s="25">
        <v>635.66999999999996</v>
      </c>
      <c r="CF7" s="25" t="s">
        <v>99</v>
      </c>
      <c r="CG7" s="25">
        <v>471.3</v>
      </c>
      <c r="CH7" s="25">
        <v>506.68</v>
      </c>
      <c r="CI7" s="25">
        <v>491.45</v>
      </c>
      <c r="CJ7" s="25">
        <v>448.81</v>
      </c>
      <c r="CK7" s="25">
        <v>285.48</v>
      </c>
      <c r="CL7" s="25" t="s">
        <v>99</v>
      </c>
      <c r="CM7" s="25">
        <v>25.25</v>
      </c>
      <c r="CN7" s="25">
        <v>22</v>
      </c>
      <c r="CO7" s="25">
        <v>21.69</v>
      </c>
      <c r="CP7" s="25">
        <v>22.3</v>
      </c>
      <c r="CQ7" s="25" t="s">
        <v>99</v>
      </c>
      <c r="CR7" s="25">
        <v>51.52</v>
      </c>
      <c r="CS7" s="25">
        <v>48.75</v>
      </c>
      <c r="CT7" s="25">
        <v>50.95</v>
      </c>
      <c r="CU7" s="25">
        <v>52.39</v>
      </c>
      <c r="CV7" s="25">
        <v>53.73</v>
      </c>
      <c r="CW7" s="25" t="s">
        <v>99</v>
      </c>
      <c r="CX7" s="25">
        <v>65.58</v>
      </c>
      <c r="CY7" s="25">
        <v>71.3</v>
      </c>
      <c r="CZ7" s="25">
        <v>74.099999999999994</v>
      </c>
      <c r="DA7" s="25">
        <v>66.12</v>
      </c>
      <c r="DB7" s="25" t="s">
        <v>99</v>
      </c>
      <c r="DC7" s="25">
        <v>61.29</v>
      </c>
      <c r="DD7" s="25">
        <v>60.88</v>
      </c>
      <c r="DE7" s="25">
        <v>61</v>
      </c>
      <c r="DF7" s="25">
        <v>63.38</v>
      </c>
      <c r="DG7" s="25">
        <v>71.52</v>
      </c>
      <c r="DH7" s="25" t="s">
        <v>99</v>
      </c>
      <c r="DI7" s="25">
        <v>7.89</v>
      </c>
      <c r="DJ7" s="25">
        <v>13.01</v>
      </c>
      <c r="DK7" s="25">
        <v>18.14</v>
      </c>
      <c r="DL7" s="25">
        <v>23.15</v>
      </c>
      <c r="DM7" s="25" t="s">
        <v>99</v>
      </c>
      <c r="DN7" s="25">
        <v>24.16</v>
      </c>
      <c r="DO7" s="25">
        <v>29.81</v>
      </c>
      <c r="DP7" s="25">
        <v>30.82</v>
      </c>
      <c r="DQ7" s="25">
        <v>24.27</v>
      </c>
      <c r="DR7" s="25">
        <v>38.43</v>
      </c>
      <c r="DS7" s="25" t="s">
        <v>99</v>
      </c>
      <c r="DT7" s="25">
        <v>0</v>
      </c>
      <c r="DU7" s="25">
        <v>0</v>
      </c>
      <c r="DV7" s="25">
        <v>0</v>
      </c>
      <c r="DW7" s="25">
        <v>0</v>
      </c>
      <c r="DX7" s="25" t="s">
        <v>99</v>
      </c>
      <c r="DY7" s="25">
        <v>18.829999999999998</v>
      </c>
      <c r="DZ7" s="25">
        <v>18.05</v>
      </c>
      <c r="EA7" s="25">
        <v>14.28</v>
      </c>
      <c r="EB7" s="25">
        <v>12.77</v>
      </c>
      <c r="EC7" s="25">
        <v>19.16</v>
      </c>
      <c r="ED7" s="25" t="s">
        <v>99</v>
      </c>
      <c r="EE7" s="25">
        <v>0</v>
      </c>
      <c r="EF7" s="25">
        <v>0</v>
      </c>
      <c r="EG7" s="25">
        <v>0</v>
      </c>
      <c r="EH7" s="25">
        <v>0</v>
      </c>
      <c r="EI7" s="25" t="s">
        <v>99</v>
      </c>
      <c r="EJ7" s="25">
        <v>0.96</v>
      </c>
      <c r="EK7" s="25">
        <v>0.37</v>
      </c>
      <c r="EL7" s="25">
        <v>0.23</v>
      </c>
      <c r="EM7" s="25">
        <v>0.88</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2025-02-27T05:45:44Z</dcterms:modified>
</cp:coreProperties>
</file>