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k6NPaA9ONQ9b94ev+P/9gPhsOovD3qsMfUCVwsixdp3aexwlwnY883v/FOKjRpNGLOkG0kUNheo5y8sFW6qyvw==" workbookSaltValue="gomcVfligQw5TAJm9z9a1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<sst xmlns="http://schemas.openxmlformats.org/spreadsheetml/2006/main" count="228" uniqueCount="111">
  <si>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</si>
  <si>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</si>
  <si>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</si>
  <si>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</si>
  <si>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</si>
  <si>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</si>
  <si>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</si>
  <si>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</si>
  <si>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</si>
  <si>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</si>
  <si>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</si>
  <si>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</si>
  <si>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</si>
  <si>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</si>
  <si>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</si>
  <si>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</si>
  <si>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</si>
  <si>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</si>
  <si>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</si>
  <si>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</si>
  <si>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</si>
  <si>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</si>
  <si>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</si>
  <si>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</si>
  <si>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</si>
  <si>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</si>
  <si>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</si>
  <si>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</si>
  <si>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</si>
  <si>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</si>
  <si>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</si>
  <si>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</si>
  <si>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</si>
  <si>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</si>
  <si>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</si>
  <si>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</si>
  <si>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</si>
  <si>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</si>
  <si>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</si>
  <si>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</si>
  <si>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</si>
  <si>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</si>
  <si>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</si>
  <si>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</si>
  <si>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</si>
  <si>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</si>
  <si>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</si>
  <si>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</si>
  <si>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</si>
  <si>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</si>
  <si>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</si>
  <si>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</si>
  <si>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</si>
  <si>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</si>
  <si>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</si>
  <si>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</si>
  <si>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</si>
  <si>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</si>
  <si>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</si>
  <si>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</si>
  <si>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</si>
  <si>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</si>
  <si>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</si>
  <si>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</si>
  <si>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</si>
  <si>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</si>
  <si>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</si>
  <si>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</si>
  <si>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</si>
  <si>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</si>
  <si>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</si>
  <si>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</si>
  <si>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</si>
  <si>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</si>
  <si>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</si>
  <si>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</si>
  <si>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</si>
  <si>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</si>
  <si>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</si>
  <si>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</si>
  <si>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</si>
  <si>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</si>
  <si>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</si>
  <si>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</si>
  <si>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</si>
  <si>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</si>
  <si>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</si>
  <si>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</si>
  <si>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</si>
  <si>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</si>
  <si>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</si>
  <si>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</si>
  <si>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河北町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</si>
  <si>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</si>
  <si>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</si>
  <si>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</si>
  <si>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</si>
  <si>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</si>
  <si>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</si>
  <si>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</si>
  <si>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</si>
  <si>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</si>
  <si>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</si>
  <si>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</si>
  <si>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</si>
  <si>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</si>
  <si>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</si>
  <si>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</si>
  <si>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100％を超え、類似団体平均を超えています。令和５年度は修繕引当金戻入益を計上したため指数が改善しています。料金収入は、給水人口と企業等大口需要者の使用水量の減少から、引き続き減少傾向にあるため、需要に応じて経費の削減を図るなど経営の効率化と収納対策の強化に努めます。
　「②累積欠損金比率」は欠損金がなく、経営の健全性を示しています。また、「③流動比率」は100％を大きく上回っており、短期的な支払能力に問題はありませんが、管路更新に備え、引き続き流動資産を確保していきます。「④企業債残高対給水収益比率」は、借入抑制で債務残高が年々減少しており、類似団体及び全国平均と比較し、良好な数値となっています。引き続き、適切な投資規模による料金水準を保つように努めます。
　「⑤料金回収率」は概ね100％となっており良好な需給水準を保ってきましたが、水需要の減少に伴い低下傾向にあります。加えて「⑥給水原価」は、広域水道からの受水のため類似団体と比較し高く、水需要の減少に伴い上昇傾向にあり、有収率の向上で両指標の改善を図ります。「⑦施設利用率」は、類似団体及び全国平均よりも高く、効率的な運用ができていますが、水需要が減少傾向にあるため、今後、需要予測に応じた施設・設備の更新に留意します。「⑧有収率」は漏水箇所を特定できず、低下しており、引き続き漏水調査により漏水箇所を早期発見し、修繕をすることで有収率が改善に努めます。</t>
    <rPh sb="18" eb="20">
      <t>ルイジ</t>
    </rPh>
    <rPh sb="20" eb="22">
      <t>ダンタイ</t>
    </rPh>
    <rPh sb="22" eb="24">
      <t>ヘイキン</t>
    </rPh>
    <rPh sb="25" eb="26">
      <t>コ</t>
    </rPh>
    <rPh sb="32" eb="34">
      <t>レイワ</t>
    </rPh>
    <rPh sb="35" eb="37">
      <t>ネンド</t>
    </rPh>
    <rPh sb="38" eb="40">
      <t>シュウゼン</t>
    </rPh>
    <rPh sb="40" eb="42">
      <t>ヒキアテ</t>
    </rPh>
    <rPh sb="42" eb="43">
      <t>キン</t>
    </rPh>
    <rPh sb="43" eb="45">
      <t>レイニュウ</t>
    </rPh>
    <rPh sb="45" eb="46">
      <t>エキ</t>
    </rPh>
    <rPh sb="47" eb="49">
      <t>ケイジョウ</t>
    </rPh>
    <rPh sb="53" eb="55">
      <t>シスウ</t>
    </rPh>
    <rPh sb="56" eb="58">
      <t>カイゼン</t>
    </rPh>
    <rPh sb="94" eb="95">
      <t>ヒ</t>
    </rPh>
    <rPh sb="96" eb="97">
      <t>ツヅ</t>
    </rPh>
    <rPh sb="98" eb="100">
      <t>ゲンショウ</t>
    </rPh>
    <rPh sb="100" eb="102">
      <t>ケイコウ</t>
    </rPh>
    <rPh sb="561" eb="563">
      <t>ロウスイ</t>
    </rPh>
    <rPh sb="563" eb="565">
      <t>カショ</t>
    </rPh>
    <rPh sb="566" eb="568">
      <t>トクテイ</t>
    </rPh>
    <rPh sb="572" eb="574">
      <t>テイカ</t>
    </rPh>
    <rPh sb="579" eb="580">
      <t>ヒ</t>
    </rPh>
    <rPh sb="581" eb="582">
      <t>ツヅ</t>
    </rPh>
    <phoneticPr fontId="4"/>
  </si>
  <si>
    <t>　減価償却がどの程度進んでいるかを示す「①有形固定資産減価償却率」、法定耐用年数を超えた管路延長の割合を示す「②管路経年比率」は、いずれも類似団体及び全国平均を上回り、今後も増加していくことが見込まれます。また、「③管路更新率」は、令和４年度と比較し、老朽資産の除却と管路更新延長が伸びたため、類似団体を若干上回っていますが、全国平均を下回り、管路更新が早期課題となっています。
　これまで同様、企業債の新規発行は控えるなど財政の健全性を保ちながら、料金徴収の強化により財源確保に努め、耐震に特化した管路に更新することで有収率の向上と経営基盤の強化を図ります。</t>
    <rPh sb="84" eb="86">
      <t>コンゴ</t>
    </rPh>
    <rPh sb="87" eb="89">
      <t>ゾウカ</t>
    </rPh>
    <rPh sb="96" eb="98">
      <t>ミコ</t>
    </rPh>
    <rPh sb="116" eb="118">
      <t>レイワ</t>
    </rPh>
    <rPh sb="119" eb="121">
      <t>ネンド</t>
    </rPh>
    <rPh sb="122" eb="124">
      <t>ヒカク</t>
    </rPh>
    <rPh sb="126" eb="128">
      <t>ロウキュウ</t>
    </rPh>
    <rPh sb="128" eb="130">
      <t>シサン</t>
    </rPh>
    <rPh sb="131" eb="133">
      <t>ジョキャク</t>
    </rPh>
    <rPh sb="134" eb="136">
      <t>カンロ</t>
    </rPh>
    <rPh sb="136" eb="138">
      <t>コウシン</t>
    </rPh>
    <rPh sb="138" eb="140">
      <t>エンチョウ</t>
    </rPh>
    <rPh sb="141" eb="142">
      <t>ノ</t>
    </rPh>
    <rPh sb="152" eb="154">
      <t>ジャッカン</t>
    </rPh>
    <rPh sb="154" eb="156">
      <t>ウワマワ</t>
    </rPh>
    <rPh sb="163" eb="165">
      <t>ゼンコク</t>
    </rPh>
    <rPh sb="165" eb="167">
      <t>ヘイキン</t>
    </rPh>
    <rPh sb="168" eb="170">
      <t>シタマワ</t>
    </rPh>
    <phoneticPr fontId="4"/>
  </si>
  <si>
    <t>　給水収益が人口の減少から減少することに加え、老朽管路の割合が増え、管路更新に多額の費用が必要になるなど、厳しい経営環境が続くと予測されます。
　今後、水需要の予測など中長期的な視点に立った経営の分析を行いながら、有収率の改善で給水収益の向上と維持管理費用の縮減で健全な財政状態を確保しながら、重要なライフラインとして安定した給水ができるよう水道施設耐震化及び更新計画に沿った管路の更新を図ります。</t>
    <rPh sb="20" eb="21">
      <t>クワ</t>
    </rPh>
    <rPh sb="23" eb="25">
      <t>ロウキュウ</t>
    </rPh>
    <rPh sb="25" eb="27">
      <t>カンロ</t>
    </rPh>
    <rPh sb="28" eb="30">
      <t>ワリアイ</t>
    </rPh>
    <rPh sb="34" eb="36">
      <t>カンロ</t>
    </rPh>
    <rPh sb="39" eb="41">
      <t>タガク</t>
    </rPh>
    <rPh sb="42" eb="44">
      <t>ヒヨウ</t>
    </rPh>
    <rPh sb="45" eb="47">
      <t>ヒツヨウ</t>
    </rPh>
    <rPh sb="53" eb="54">
      <t>キビ</t>
    </rPh>
    <rPh sb="56" eb="58">
      <t>ケイエイ</t>
    </rPh>
    <rPh sb="58" eb="60">
      <t>カンキョウ</t>
    </rPh>
    <rPh sb="61" eb="62">
      <t>ツヅ</t>
    </rPh>
    <rPh sb="64" eb="66">
      <t>ヨソク</t>
    </rPh>
    <rPh sb="73" eb="7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</si>
</sst>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0.25</c:v>
                </c:pt>
                <c:pt idx="1">
                  <c:v>0.11</c:v>
                </c:pt>
                <c:pt idx="2">
                  <c:v>0.28999999999999998</c:v>
                </c:pt>
                <c:pt idx="3">
                  <c:v>0.31</c:v>
                </c:pt>
                <c:pt idx="4">
                  <c:v>0.45</c:v>
                </c:pt>
              </c:numCache>
            </c:numRef>
          </c:val>
          <c:extLst>
            <c:ext xmlns:c16="http://schemas.microsoft.com/office/drawing/2014/chart" uri="{C3380CC4-5D6E-409C-BE32-E72D297353CC}">
              <c16:uniqueId val="{00000000-B7AB-48CC-90ED-54DBADDE11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7AB-48CC-90ED-54DBADDE11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c:v>
                </c:pt>
                <c:pt idx="1">
                  <c:v>73.2</c:v>
                </c:pt>
                <c:pt idx="2">
                  <c:v>70.17</c:v>
                </c:pt>
                <c:pt idx="3">
                  <c:v>68.03</c:v>
                </c:pt>
                <c:pt idx="4">
                  <c:v>69.489999999999995</c:v>
                </c:pt>
              </c:numCache>
            </c:numRef>
          </c:val>
          <c:extLst>
            <c:ext xmlns:c16="http://schemas.microsoft.com/office/drawing/2014/chart" uri="{C3380CC4-5D6E-409C-BE32-E72D297353CC}">
              <c16:uniqueId val="{00000000-5EA3-4FFE-B144-240CDCC6A0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EA3-4FFE-B144-240CDCC6A0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83.22</c:v>
                </c:pt>
                <c:pt idx="1">
                  <c:v>86.56</c:v>
                </c:pt>
                <c:pt idx="2">
                  <c:v>88.08</c:v>
                </c:pt>
                <c:pt idx="3">
                  <c:v>88.72</c:v>
                </c:pt>
                <c:pt idx="4">
                  <c:v>84.27</c:v>
                </c:pt>
              </c:numCache>
            </c:numRef>
          </c:val>
          <c:extLst>
            <c:ext xmlns:c16="http://schemas.microsoft.com/office/drawing/2014/chart" uri="{C3380CC4-5D6E-409C-BE32-E72D297353CC}">
              <c16:uniqueId val="{00000000-5AF9-4B3D-A4B9-7F94A1366D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5AF9-4B3D-A4B9-7F94A1366D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111.12</c:v>
                </c:pt>
                <c:pt idx="1">
                  <c:v>108.65</c:v>
                </c:pt>
                <c:pt idx="2">
                  <c:v>106.92</c:v>
                </c:pt>
                <c:pt idx="3">
                  <c:v>105.11</c:v>
                </c:pt>
                <c:pt idx="4">
                  <c:v>107.04</c:v>
                </c:pt>
              </c:numCache>
            </c:numRef>
          </c:val>
          <c:extLst>
            <c:ext xmlns:c16="http://schemas.microsoft.com/office/drawing/2014/chart" uri="{C3380CC4-5D6E-409C-BE32-E72D297353CC}">
              <c16:uniqueId val="{00000000-7D94-4C0B-9D43-CAD308E02E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D94-4C0B-9D43-CAD308E02E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50.07</c:v>
                </c:pt>
                <c:pt idx="1">
                  <c:v>51.99</c:v>
                </c:pt>
                <c:pt idx="2">
                  <c:v>53.51</c:v>
                </c:pt>
                <c:pt idx="3">
                  <c:v>55.28</c:v>
                </c:pt>
                <c:pt idx="4">
                  <c:v>56.16</c:v>
                </c:pt>
              </c:numCache>
            </c:numRef>
          </c:val>
          <c:extLst>
            <c:ext xmlns:c16="http://schemas.microsoft.com/office/drawing/2014/chart" uri="{C3380CC4-5D6E-409C-BE32-E72D297353CC}">
              <c16:uniqueId val="{00000000-693A-4D7F-BAF6-8AA11E5D8B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693A-4D7F-BAF6-8AA11E5D8B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14.74</c:v>
                </c:pt>
                <c:pt idx="1">
                  <c:v>19.64</c:v>
                </c:pt>
                <c:pt idx="2">
                  <c:v>27.68</c:v>
                </c:pt>
                <c:pt idx="3">
                  <c:v>32.24</c:v>
                </c:pt>
                <c:pt idx="4">
                  <c:v>37.04</c:v>
                </c:pt>
              </c:numCache>
            </c:numRef>
          </c:val>
          <c:extLst>
            <c:ext xmlns:c16="http://schemas.microsoft.com/office/drawing/2014/chart" uri="{C3380CC4-5D6E-409C-BE32-E72D297353CC}">
              <c16:uniqueId val="{00000000-0E98-452E-89DA-B0339D8A87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E98-452E-89DA-B0339D8A87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C-4D0D-B46A-F5B75305FC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EEC-4D0D-B46A-F5B75305FC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1075.31</c:v>
                </c:pt>
                <c:pt idx="1">
                  <c:v>1128.49</c:v>
                </c:pt>
                <c:pt idx="2">
                  <c:v>920.76</c:v>
                </c:pt>
                <c:pt idx="3">
                  <c:v>1141.6600000000001</c:v>
                </c:pt>
                <c:pt idx="4">
                  <c:v>803.22</c:v>
                </c:pt>
              </c:numCache>
            </c:numRef>
          </c:val>
          <c:extLst>
            <c:ext xmlns:c16="http://schemas.microsoft.com/office/drawing/2014/chart" uri="{C3380CC4-5D6E-409C-BE32-E72D297353CC}">
              <c16:uniqueId val="{00000000-A90C-43DD-BF7E-4CF47B8997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90C-43DD-BF7E-4CF47B8997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152.52000000000001</c:v>
                </c:pt>
                <c:pt idx="1">
                  <c:v>143.53</c:v>
                </c:pt>
                <c:pt idx="2">
                  <c:v>132.76</c:v>
                </c:pt>
                <c:pt idx="3">
                  <c:v>121.49</c:v>
                </c:pt>
                <c:pt idx="4">
                  <c:v>109.9</c:v>
                </c:pt>
              </c:numCache>
            </c:numRef>
          </c:val>
          <c:extLst>
            <c:ext xmlns:c16="http://schemas.microsoft.com/office/drawing/2014/chart" uri="{C3380CC4-5D6E-409C-BE32-E72D297353CC}">
              <c16:uniqueId val="{00000000-E4B0-4B4B-96DE-CE0668220D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4B0-4B4B-96DE-CE0668220D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107.58</c:v>
                </c:pt>
                <c:pt idx="1">
                  <c:v>103.57</c:v>
                </c:pt>
                <c:pt idx="2">
                  <c:v>100.17</c:v>
                </c:pt>
                <c:pt idx="3">
                  <c:v>98.4</c:v>
                </c:pt>
                <c:pt idx="4">
                  <c:v>94.71</c:v>
                </c:pt>
              </c:numCache>
            </c:numRef>
          </c:val>
          <c:extLst>
            <c:ext xmlns:c16="http://schemas.microsoft.com/office/drawing/2014/chart" uri="{C3380CC4-5D6E-409C-BE32-E72D297353CC}">
              <c16:uniqueId val="{00000000-CB4A-4DA6-8BE7-8DA5E79A3D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B4A-4DA6-8BE7-8DA5E79A3D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192.21</c:v>
                </c:pt>
                <c:pt idx="1">
                  <c:v>199.89</c:v>
                </c:pt>
                <c:pt idx="2">
                  <c:v>208.02</c:v>
                </c:pt>
                <c:pt idx="3">
                  <c:v>212.47</c:v>
                </c:pt>
                <c:pt idx="4">
                  <c:v>221.63</c:v>
                </c:pt>
              </c:numCache>
            </c:numRef>
          </c:val>
          <c:extLst>
            <c:ext xmlns:c16="http://schemas.microsoft.com/office/drawing/2014/chart" uri="{C3380CC4-5D6E-409C-BE32-E72D297353CC}">
              <c16:uniqueId val="{00000000-2B27-4F94-896D-E170D6D31E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2B27-4F94-896D-E170D6D31E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D6" sqref="BD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河北町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17000</v>
      </c>
      <c r="AM8" s="44"/>
      <c r="AN8" s="44"/>
      <c r="AO8" s="44"/>
      <c r="AP8" s="44"/>
      <c r="AQ8" s="44"/>
      <c r="AR8" s="44"/>
      <c r="AS8" s="44"/>
      <c r="AT8" s="45">
        <f>データ!$S$6</f>
        <v>52.45</v>
      </c>
      <c r="AU8" s="46"/>
      <c r="AV8" s="46"/>
      <c r="AW8" s="46"/>
      <c r="AX8" s="46"/>
      <c r="AY8" s="46"/>
      <c r="AZ8" s="46"/>
      <c r="BA8" s="46"/>
      <c r="BB8" s="47">
        <f>データ!$T$6</f>
        <v>324.12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86.12</v>
      </c>
      <c r="J10" s="46"/>
      <c r="K10" s="46"/>
      <c r="L10" s="46"/>
      <c r="M10" s="46"/>
      <c r="N10" s="46"/>
      <c r="O10" s="80"/>
      <c r="P10" s="47">
        <f>データ!$P$6</f>
        <v>99.79</v>
      </c>
      <c r="Q10" s="47"/>
      <c r="R10" s="47"/>
      <c r="S10" s="47"/>
      <c r="T10" s="47"/>
      <c r="U10" s="47"/>
      <c r="V10" s="47"/>
      <c r="W10" s="44">
        <f>データ!$Q$6</f>
        <v>3784</v>
      </c>
      <c r="X10" s="44"/>
      <c r="Y10" s="44"/>
      <c r="Z10" s="44"/>
      <c r="AA10" s="44"/>
      <c r="AB10" s="44"/>
      <c r="AC10" s="44"/>
      <c r="AD10" s="2"/>
      <c r="AE10" s="2"/>
      <c r="AF10" s="2"/>
      <c r="AG10" s="2"/>
      <c r="AH10" s="2"/>
      <c r="AI10" s="2"/>
      <c r="AJ10" s="2"/>
      <c r="AK10" s="2"/>
      <c r="AL10" s="44">
        <f>データ!$U$6</f>
        <v>16901</v>
      </c>
      <c r="AM10" s="44"/>
      <c r="AN10" s="44"/>
      <c r="AO10" s="44"/>
      <c r="AP10" s="44"/>
      <c r="AQ10" s="44"/>
      <c r="AR10" s="44"/>
      <c r="AS10" s="44"/>
      <c r="AT10" s="45">
        <f>データ!$V$6</f>
        <v>52.45</v>
      </c>
      <c r="AU10" s="46"/>
      <c r="AV10" s="46"/>
      <c r="AW10" s="46"/>
      <c r="AX10" s="46"/>
      <c r="AY10" s="46"/>
      <c r="AZ10" s="46"/>
      <c r="BA10" s="46"/>
      <c r="BB10" s="47">
        <f>データ!$W$6</f>
        <v>322.23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108</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1hQb10H2q0Ji+n6AIDFBSh4qvnGYVHopLa21Nt3BO1v/gADnGOdgoobZ+qsGpIvvzzSFeueGN5K7/vmHgGDgIA==" saltValue="pDeZvY0F3Z9CMZu5VEXt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63215</v>
      </c>
      <c r="D6" s="20">
        <f t="shared" si="3"/>
        <v>46</v>
      </c>
      <c r="E6" s="20">
        <f t="shared" si="3"/>
        <v>1</v>
      </c>
      <c r="F6" s="20">
        <f t="shared" si="3"/>
        <v>0</v>
      </c>
      <c r="G6" s="20">
        <f t="shared" si="3"/>
        <v>1</v>
      </c>
      <c r="H6" s="20" t="str">
        <f t="shared" si="3"/>
        <v>山形県　河北町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86.12</v>
      </c>
      <c r="P6" s="21">
        <f t="shared" si="3"/>
        <v>99.79</v>
      </c>
      <c r="Q6" s="21">
        <f t="shared" si="3"/>
        <v>3784</v>
      </c>
      <c r="R6" s="21">
        <f t="shared" si="3"/>
        <v>17000</v>
      </c>
      <c r="S6" s="21">
        <f t="shared" si="3"/>
        <v>52.45</v>
      </c>
      <c r="T6" s="21">
        <f t="shared" si="3"/>
        <v>324.12</v>
      </c>
      <c r="U6" s="21">
        <f t="shared" si="3"/>
        <v>16901</v>
      </c>
      <c r="V6" s="21">
        <f t="shared" si="3"/>
        <v>52.45</v>
      </c>
      <c r="W6" s="21">
        <f t="shared" si="3"/>
        <v>322.23</v>
      </c>
      <c r="X6" s="22">
        <f>IF(X7="",NA(),X7)</f>
        <v>111.12</v>
      </c>
      <c r="Y6" s="22">
        <f t="shared" ref="Y6:AG6" si="4">IF(Y7="",NA(),Y7)</f>
        <v>108.65</v>
      </c>
      <c r="Z6" s="22">
        <f t="shared" si="4"/>
        <v>106.92</v>
      </c>
      <c r="AA6" s="22">
        <f t="shared" si="4"/>
        <v>105.11</v>
      </c>
      <c r="AB6" s="22">
        <f t="shared" si="4"/>
        <v>107.04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1075.31</v>
      </c>
      <c r="AU6" s="22">
        <f t="shared" ref="AU6:BC6" si="6">IF(AU7="",NA(),AU7)</f>
        <v>1128.49</v>
      </c>
      <c r="AV6" s="22">
        <f t="shared" si="6"/>
        <v>920.76</v>
      </c>
      <c r="AW6" s="22">
        <f t="shared" si="6"/>
        <v>1141.6600000000001</v>
      </c>
      <c r="AX6" s="22">
        <f t="shared" si="6"/>
        <v>803.22</v>
      </c>
      <c r="AY6" s="22">
        <f t="shared" si="6"/>
        <v>379.08</v>
      </c>
      <c r="AZ6" s="22">
        <f t="shared" si="6"/>
        <v>367.55</v>
      </c>
      <c r="BA6" s="22">
        <f t="shared" si="6"/>
        <v>378.56</v>
      </c>
      <c r="BB6" s="22">
        <f t="shared" si="6"/>
        <v>364.46</v>
      </c>
      <c r="BC6" s="22">
        <f t="shared" si="6"/>
        <v>338.89</v>
      </c>
      <c r="BD6" s="21" t="str">
        <f>IF(BD7="","",IF(BD7="-","【-】","【"&amp;SUBSTITUTE(TEXT(BD7,"#,##0.00"),"-","△")&amp;"】"))</f>
        <v>【243.36】</v>
      </c>
      <c r="BE6" s="22">
        <f>IF(BE7="",NA(),BE7)</f>
        <v>152.52000000000001</v>
      </c>
      <c r="BF6" s="22">
        <f t="shared" ref="BF6:BN6" si="7">IF(BF7="",NA(),BF7)</f>
        <v>143.53</v>
      </c>
      <c r="BG6" s="22">
        <f t="shared" si="7"/>
        <v>132.76</v>
      </c>
      <c r="BH6" s="22">
        <f t="shared" si="7"/>
        <v>121.49</v>
      </c>
      <c r="BI6" s="22">
        <f t="shared" si="7"/>
        <v>109.9</v>
      </c>
      <c r="BJ6" s="22">
        <f t="shared" si="7"/>
        <v>398.98</v>
      </c>
      <c r="BK6" s="22">
        <f t="shared" si="7"/>
        <v>418.68</v>
      </c>
      <c r="BL6" s="22">
        <f t="shared" si="7"/>
        <v>395.68</v>
      </c>
      <c r="BM6" s="22">
        <f t="shared" si="7"/>
        <v>403.72</v>
      </c>
      <c r="BN6" s="22">
        <f t="shared" si="7"/>
        <v>400.21</v>
      </c>
      <c r="BO6" s="21" t="str">
        <f>IF(BO7="","",IF(BO7="-","【-】","【"&amp;SUBSTITUTE(TEXT(BO7,"#,##0.00"),"-","△")&amp;"】"))</f>
        <v>【265.93】</v>
      </c>
      <c r="BP6" s="22">
        <f>IF(BP7="",NA(),BP7)</f>
        <v>107.58</v>
      </c>
      <c r="BQ6" s="22">
        <f t="shared" ref="BQ6:BY6" si="8">IF(BQ7="",NA(),BQ7)</f>
        <v>103.57</v>
      </c>
      <c r="BR6" s="22">
        <f t="shared" si="8"/>
        <v>100.17</v>
      </c>
      <c r="BS6" s="22">
        <f t="shared" si="8"/>
        <v>98.4</v>
      </c>
      <c r="BT6" s="22">
        <f t="shared" si="8"/>
        <v>94.71</v>
      </c>
      <c r="BU6" s="22">
        <f t="shared" si="8"/>
        <v>98.64</v>
      </c>
      <c r="BV6" s="22">
        <f t="shared" si="8"/>
        <v>94.78</v>
      </c>
      <c r="BW6" s="22">
        <f t="shared" si="8"/>
        <v>97.59</v>
      </c>
      <c r="BX6" s="22">
        <f t="shared" si="8"/>
        <v>92.17</v>
      </c>
      <c r="BY6" s="22">
        <f t="shared" si="8"/>
        <v>92.83</v>
      </c>
      <c r="BZ6" s="21" t="str">
        <f>IF(BZ7="","",IF(BZ7="-","【-】","【"&amp;SUBSTITUTE(TEXT(BZ7,"#,##0.00"),"-","△")&amp;"】"))</f>
        <v>【97.82】</v>
      </c>
      <c r="CA6" s="22">
        <f>IF(CA7="",NA(),CA7)</f>
        <v>192.21</v>
      </c>
      <c r="CB6" s="22">
        <f t="shared" ref="CB6:CJ6" si="9">IF(CB7="",NA(),CB7)</f>
        <v>199.89</v>
      </c>
      <c r="CC6" s="22">
        <f t="shared" si="9"/>
        <v>208.02</v>
      </c>
      <c r="CD6" s="22">
        <f t="shared" si="9"/>
        <v>212.47</v>
      </c>
      <c r="CE6" s="22">
        <f t="shared" si="9"/>
        <v>221.63</v>
      </c>
      <c r="CF6" s="22">
        <f t="shared" si="9"/>
        <v>178.92</v>
      </c>
      <c r="CG6" s="22">
        <f t="shared" si="9"/>
        <v>181.3</v>
      </c>
      <c r="CH6" s="22">
        <f t="shared" si="9"/>
        <v>181.71</v>
      </c>
      <c r="CI6" s="22">
        <f t="shared" si="9"/>
        <v>188.51</v>
      </c>
      <c r="CJ6" s="22">
        <f t="shared" si="9"/>
        <v>189.43</v>
      </c>
      <c r="CK6" s="21" t="str">
        <f>IF(CK7="","",IF(CK7="-","【-】","【"&amp;SUBSTITUTE(TEXT(CK7,"#,##0.00"),"-","△")&amp;"】"))</f>
        <v>【177.56】</v>
      </c>
      <c r="CL6" s="22">
        <f>IF(CL7="",NA(),CL7)</f>
        <v>78</v>
      </c>
      <c r="CM6" s="22">
        <f t="shared" ref="CM6:CU6" si="10">IF(CM7="",NA(),CM7)</f>
        <v>73.2</v>
      </c>
      <c r="CN6" s="22">
        <f t="shared" si="10"/>
        <v>70.17</v>
      </c>
      <c r="CO6" s="22">
        <f t="shared" si="10"/>
        <v>68.03</v>
      </c>
      <c r="CP6" s="22">
        <f t="shared" si="10"/>
        <v>69.489999999999995</v>
      </c>
      <c r="CQ6" s="22">
        <f t="shared" si="10"/>
        <v>55.14</v>
      </c>
      <c r="CR6" s="22">
        <f t="shared" si="10"/>
        <v>55.89</v>
      </c>
      <c r="CS6" s="22">
        <f t="shared" si="10"/>
        <v>55.72</v>
      </c>
      <c r="CT6" s="22">
        <f t="shared" si="10"/>
        <v>55.31</v>
      </c>
      <c r="CU6" s="22">
        <f t="shared" si="10"/>
        <v>55.14</v>
      </c>
      <c r="CV6" s="21" t="str">
        <f>IF(CV7="","",IF(CV7="-","【-】","【"&amp;SUBSTITUTE(TEXT(CV7,"#,##0.00"),"-","△")&amp;"】"))</f>
        <v>【59.81】</v>
      </c>
      <c r="CW6" s="22">
        <f>IF(CW7="",NA(),CW7)</f>
        <v>83.22</v>
      </c>
      <c r="CX6" s="22">
        <f t="shared" ref="CX6:DF6" si="11">IF(CX7="",NA(),CX7)</f>
        <v>86.56</v>
      </c>
      <c r="CY6" s="22">
        <f t="shared" si="11"/>
        <v>88.08</v>
      </c>
      <c r="CZ6" s="22">
        <f t="shared" si="11"/>
        <v>88.72</v>
      </c>
      <c r="DA6" s="22">
        <f t="shared" si="11"/>
        <v>84.27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50.07</v>
      </c>
      <c r="DI6" s="22">
        <f t="shared" ref="DI6:DQ6" si="12">IF(DI7="",NA(),DI7)</f>
        <v>51.99</v>
      </c>
      <c r="DJ6" s="22">
        <f t="shared" si="12"/>
        <v>53.51</v>
      </c>
      <c r="DK6" s="22">
        <f t="shared" si="12"/>
        <v>55.28</v>
      </c>
      <c r="DL6" s="22">
        <f t="shared" si="12"/>
        <v>56.16</v>
      </c>
      <c r="DM6" s="22">
        <f t="shared" si="12"/>
        <v>49.92</v>
      </c>
      <c r="DN6" s="22">
        <f t="shared" si="12"/>
        <v>50.63</v>
      </c>
      <c r="DO6" s="22">
        <f t="shared" si="12"/>
        <v>51.29</v>
      </c>
      <c r="DP6" s="22">
        <f t="shared" si="12"/>
        <v>52.2</v>
      </c>
      <c r="DQ6" s="22">
        <f t="shared" si="12"/>
        <v>52.7</v>
      </c>
      <c r="DR6" s="21" t="str">
        <f>IF(DR7="","",IF(DR7="-","【-】","【"&amp;SUBSTITUTE(TEXT(DR7,"#,##0.00"),"-","△")&amp;"】"))</f>
        <v>【52.02】</v>
      </c>
      <c r="DS6" s="22">
        <f>IF(DS7="",NA(),DS7)</f>
        <v>14.74</v>
      </c>
      <c r="DT6" s="22">
        <f t="shared" ref="DT6:EB6" si="13">IF(DT7="",NA(),DT7)</f>
        <v>19.64</v>
      </c>
      <c r="DU6" s="22">
        <f t="shared" si="13"/>
        <v>27.68</v>
      </c>
      <c r="DV6" s="22">
        <f t="shared" si="13"/>
        <v>32.24</v>
      </c>
      <c r="DW6" s="22">
        <f t="shared" si="13"/>
        <v>37.04</v>
      </c>
      <c r="DX6" s="22">
        <f t="shared" si="13"/>
        <v>16.88</v>
      </c>
      <c r="DY6" s="22">
        <f t="shared" si="13"/>
        <v>18.28</v>
      </c>
      <c r="DZ6" s="22">
        <f t="shared" si="13"/>
        <v>19.61</v>
      </c>
      <c r="EA6" s="22">
        <f t="shared" si="13"/>
        <v>20.73</v>
      </c>
      <c r="EB6" s="22">
        <f t="shared" si="13"/>
        <v>22.86</v>
      </c>
      <c r="EC6" s="21" t="str">
        <f>IF(EC7="","",IF(EC7="-","【-】","【"&amp;SUBSTITUTE(TEXT(EC7,"#,##0.00"),"-","△")&amp;"】"))</f>
        <v>【25.37】</v>
      </c>
      <c r="ED6" s="22">
        <f>IF(ED7="",NA(),ED7)</f>
        <v>0.25</v>
      </c>
      <c r="EE6" s="22">
        <f t="shared" ref="EE6:EM6" si="14">IF(EE7="",NA(),EE7)</f>
        <v>0.11</v>
      </c>
      <c r="EF6" s="22">
        <f t="shared" si="14"/>
        <v>0.28999999999999998</v>
      </c>
      <c r="EG6" s="22">
        <f t="shared" si="14"/>
        <v>0.31</v>
      </c>
      <c r="EH6" s="22">
        <f t="shared" si="14"/>
        <v>0.45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63215</v>
      </c>
      <c r="D7" s="24">
        <v>46</v>
      </c>
      <c r="E7" s="24">
        <v>1</v>
      </c>
      <c r="F7" s="24">
        <v>0</v>
      </c>
      <c r="G7" s="24">
        <v>1</v>
      </c>
      <c r="H7" s="24" t="s">
        <v>92</v>
      </c>
      <c r="I7" s="24" t="s">
        <v>93</v>
      </c>
      <c r="J7" s="24" t="s">
        <v>94</v>
      </c>
      <c r="K7" s="24" t="s">
        <v>95</v>
      </c>
      <c r="L7" s="24" t="s">
        <v>96</v>
      </c>
      <c r="M7" s="24" t="s">
        <v>97</v>
      </c>
      <c r="N7" s="25" t="s">
        <v>98</v>
      </c>
      <c r="O7" s="25">
        <v>86.12</v>
      </c>
      <c r="P7" s="25">
        <v>99.79</v>
      </c>
      <c r="Q7" s="25">
        <v>3784</v>
      </c>
      <c r="R7" s="25">
        <v>17000</v>
      </c>
      <c r="S7" s="25">
        <v>52.45</v>
      </c>
      <c r="T7" s="25">
        <v>324.12</v>
      </c>
      <c r="U7" s="25">
        <v>16901</v>
      </c>
      <c r="V7" s="25">
        <v>52.45</v>
      </c>
      <c r="W7" s="25">
        <v>322.23</v>
      </c>
      <c r="X7" s="25">
        <v>111.12</v>
      </c>
      <c r="Y7" s="25">
        <v>108.65</v>
      </c>
      <c r="Z7" s="25">
        <v>106.92</v>
      </c>
      <c r="AA7" s="25">
        <v>105.11</v>
      </c>
      <c r="AB7" s="25">
        <v>107.04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1075.31</v>
      </c>
      <c r="AU7" s="25">
        <v>1128.49</v>
      </c>
      <c r="AV7" s="25">
        <v>920.76</v>
      </c>
      <c r="AW7" s="25">
        <v>1141.6600000000001</v>
      </c>
      <c r="AX7" s="25">
        <v>803.22</v>
      </c>
      <c r="AY7" s="25">
        <v>379.08</v>
      </c>
      <c r="AZ7" s="25">
        <v>367.55</v>
      </c>
      <c r="BA7" s="25">
        <v>378.56</v>
      </c>
      <c r="BB7" s="25">
        <v>364.46</v>
      </c>
      <c r="BC7" s="25">
        <v>338.89</v>
      </c>
      <c r="BD7" s="25">
        <v>243.36</v>
      </c>
      <c r="BE7" s="25">
        <v>152.52000000000001</v>
      </c>
      <c r="BF7" s="25">
        <v>143.53</v>
      </c>
      <c r="BG7" s="25">
        <v>132.76</v>
      </c>
      <c r="BH7" s="25">
        <v>121.49</v>
      </c>
      <c r="BI7" s="25">
        <v>109.9</v>
      </c>
      <c r="BJ7" s="25">
        <v>398.98</v>
      </c>
      <c r="BK7" s="25">
        <v>418.68</v>
      </c>
      <c r="BL7" s="25">
        <v>395.68</v>
      </c>
      <c r="BM7" s="25">
        <v>403.72</v>
      </c>
      <c r="BN7" s="25">
        <v>400.21</v>
      </c>
      <c r="BO7" s="25">
        <v>265.93</v>
      </c>
      <c r="BP7" s="25">
        <v>107.58</v>
      </c>
      <c r="BQ7" s="25">
        <v>103.57</v>
      </c>
      <c r="BR7" s="25">
        <v>100.17</v>
      </c>
      <c r="BS7" s="25">
        <v>98.4</v>
      </c>
      <c r="BT7" s="25">
        <v>94.71</v>
      </c>
      <c r="BU7" s="25">
        <v>98.64</v>
      </c>
      <c r="BV7" s="25">
        <v>94.78</v>
      </c>
      <c r="BW7" s="25">
        <v>97.59</v>
      </c>
      <c r="BX7" s="25">
        <v>92.17</v>
      </c>
      <c r="BY7" s="25">
        <v>92.83</v>
      </c>
      <c r="BZ7" s="25">
        <v>97.82</v>
      </c>
      <c r="CA7" s="25">
        <v>192.21</v>
      </c>
      <c r="CB7" s="25">
        <v>199.89</v>
      </c>
      <c r="CC7" s="25">
        <v>208.02</v>
      </c>
      <c r="CD7" s="25">
        <v>212.47</v>
      </c>
      <c r="CE7" s="25">
        <v>221.63</v>
      </c>
      <c r="CF7" s="25">
        <v>178.92</v>
      </c>
      <c r="CG7" s="25">
        <v>181.3</v>
      </c>
      <c r="CH7" s="25">
        <v>181.71</v>
      </c>
      <c r="CI7" s="25">
        <v>188.51</v>
      </c>
      <c r="CJ7" s="25">
        <v>189.43</v>
      </c>
      <c r="CK7" s="25">
        <v>177.56</v>
      </c>
      <c r="CL7" s="25">
        <v>78</v>
      </c>
      <c r="CM7" s="25">
        <v>73.2</v>
      </c>
      <c r="CN7" s="25">
        <v>70.17</v>
      </c>
      <c r="CO7" s="25">
        <v>68.03</v>
      </c>
      <c r="CP7" s="25">
        <v>69.489999999999995</v>
      </c>
      <c r="CQ7" s="25">
        <v>55.14</v>
      </c>
      <c r="CR7" s="25">
        <v>55.89</v>
      </c>
      <c r="CS7" s="25">
        <v>55.72</v>
      </c>
      <c r="CT7" s="25">
        <v>55.31</v>
      </c>
      <c r="CU7" s="25">
        <v>55.14</v>
      </c>
      <c r="CV7" s="25">
        <v>59.81</v>
      </c>
      <c r="CW7" s="25">
        <v>83.22</v>
      </c>
      <c r="CX7" s="25">
        <v>86.56</v>
      </c>
      <c r="CY7" s="25">
        <v>88.08</v>
      </c>
      <c r="CZ7" s="25">
        <v>88.72</v>
      </c>
      <c r="DA7" s="25">
        <v>84.27</v>
      </c>
      <c r="DB7" s="25">
        <v>81.39</v>
      </c>
      <c r="DC7" s="25">
        <v>81.27</v>
      </c>
      <c r="DD7" s="25">
        <v>81.260000000000005</v>
      </c>
      <c r="DE7" s="25">
        <v>80.36</v>
      </c>
      <c r="DF7" s="25">
        <v>80.13</v>
      </c>
      <c r="DG7" s="25">
        <v>89.42</v>
      </c>
      <c r="DH7" s="25">
        <v>50.07</v>
      </c>
      <c r="DI7" s="25">
        <v>51.99</v>
      </c>
      <c r="DJ7" s="25">
        <v>53.51</v>
      </c>
      <c r="DK7" s="25">
        <v>55.28</v>
      </c>
      <c r="DL7" s="25">
        <v>56.16</v>
      </c>
      <c r="DM7" s="25">
        <v>49.92</v>
      </c>
      <c r="DN7" s="25">
        <v>50.63</v>
      </c>
      <c r="DO7" s="25">
        <v>51.29</v>
      </c>
      <c r="DP7" s="25">
        <v>52.2</v>
      </c>
      <c r="DQ7" s="25">
        <v>52.7</v>
      </c>
      <c r="DR7" s="25">
        <v>52.02</v>
      </c>
      <c r="DS7" s="25">
        <v>14.74</v>
      </c>
      <c r="DT7" s="25">
        <v>19.64</v>
      </c>
      <c r="DU7" s="25">
        <v>27.68</v>
      </c>
      <c r="DV7" s="25">
        <v>32.24</v>
      </c>
      <c r="DW7" s="25">
        <v>37.04</v>
      </c>
      <c r="DX7" s="25">
        <v>16.88</v>
      </c>
      <c r="DY7" s="25">
        <v>18.28</v>
      </c>
      <c r="DZ7" s="25">
        <v>19.61</v>
      </c>
      <c r="EA7" s="25">
        <v>20.73</v>
      </c>
      <c r="EB7" s="25">
        <v>22.86</v>
      </c>
      <c r="EC7" s="25">
        <v>25.37</v>
      </c>
      <c r="ED7" s="25">
        <v>0.25</v>
      </c>
      <c r="EE7" s="25">
        <v>0.11</v>
      </c>
      <c r="EF7" s="25">
        <v>0.28999999999999998</v>
      </c>
      <c r="EG7" s="25">
        <v>0.31</v>
      </c>
      <c r="EH7" s="25">
        <v>0.45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2025-01-28T07:52:32Z</cp:lastPrinted>
  <dcterms:created xsi:type="dcterms:W3CDTF">2025-01-24T06:45:04Z</dcterms:created>
  <dcterms:modified xsi:type="dcterms:W3CDTF">2025-03-03T07:39:15Z</dcterms:modified>
  <cp:category/>
</cp:coreProperties>
</file>