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wVa7SFkxsoR68WshKjcMYCPjmLXFjszyR95JCC/FvFyuG8WPOt/ozpgIbvP/Q0O9Yyr5YtFjO1af75KmHigtew==" workbookSaltValue="G34DsMBxCjIp74szOTVYxw==" workbookSpinCount="100000" lockStructure="1"/>
  <bookViews>
    <workbookView xWindow="2868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IZ32" i="4" l="1"/>
  <c r="FL54" i="4"/>
  <c r="BX78" i="4"/>
  <c r="BX54" i="4"/>
  <c r="BX32" i="4"/>
  <c r="MO78" i="4"/>
  <c r="MN54" i="4"/>
  <c r="MN32" i="4"/>
  <c r="JB78" i="4"/>
  <c r="FO78" i="4"/>
  <c r="FL32" i="4"/>
  <c r="IZ54" i="4"/>
  <c r="C11" i="5"/>
  <c r="D11" i="5"/>
  <c r="E11" i="5"/>
  <c r="B11" i="5"/>
  <c r="DD32" i="4" l="1"/>
  <c r="P78" i="4"/>
  <c r="P54" i="4"/>
  <c r="P32" i="4"/>
  <c r="KG78" i="4"/>
  <c r="KF54" i="4"/>
  <c r="KF32" i="4"/>
  <c r="GT78" i="4"/>
  <c r="GR54" i="4"/>
  <c r="GR32" i="4"/>
  <c r="DG78" i="4"/>
  <c r="DD54" i="4"/>
  <c r="EZ78" i="4"/>
  <c r="EW54" i="4"/>
  <c r="EW32" i="4"/>
  <c r="BI78" i="4"/>
  <c r="BI54" i="4"/>
  <c r="BI32" i="4"/>
  <c r="LZ78" i="4"/>
  <c r="LY54" i="4"/>
  <c r="LY32" i="4"/>
  <c r="IM78" i="4"/>
  <c r="IK54" i="4"/>
  <c r="IK32" i="4"/>
  <c r="LJ32" i="4"/>
  <c r="HX78" i="4"/>
  <c r="HV54" i="4"/>
  <c r="HV32" i="4"/>
  <c r="EK78" i="4"/>
  <c r="EH54" i="4"/>
  <c r="EH32" i="4"/>
  <c r="AT78" i="4"/>
  <c r="AT54" i="4"/>
  <c r="AT32" i="4"/>
  <c r="LK78" i="4"/>
  <c r="LJ54"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<sst xmlns="http://schemas.openxmlformats.org/spreadsheetml/2006/main" count="344" uniqueCount="183">
  <si>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</si>
  <si>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</si>
  <si>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</si>
  <si>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</si>
  <si>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</si>
  <si>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</si>
  <si>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</si>
  <si>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</si>
  <si>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</si>
  <si>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</si>
  <si>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</si>
  <si>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</si>
  <si>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</si>
  <si>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</si>
  <si>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</si>
  <si>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</si>
  <si>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</si>
  <si>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</si>
  <si>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</si>
  <si>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</si>
  <si>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</si>
  <si>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</si>
  <si>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</si>
  <si>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</si>
  <si>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</si>
  <si>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</si>
  <si>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</si>
  <si>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</si>
  <si>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</si>
  <si>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</si>
  <si>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</si>
  <si>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</si>
  <si>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</si>
  <si>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</si>
  <si>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</si>
  <si>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</si>
  <si>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</si>
  <si>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</si>
  <si>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</si>
  <si>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</si>
  <si>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</si>
  <si>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</si>
  <si>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</si>
  <si>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</si>
  <si>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</si>
  <si>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</si>
  <si>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</si>
  <si>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</si>
  <si>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</si>
  <si>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</si>
  <si>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</si>
  <si>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</si>
  <si>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</si>
  <si>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</si>
  <si>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</si>
  <si>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</si>
  <si>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</si>
  <si>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</si>
  <si>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</si>
  <si>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</si>
  <si>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</si>
  <si>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</si>
  <si>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</si>
  <si>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</si>
  <si>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</si>
  <si>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</si>
  <si>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</si>
  <si>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</si>
  <si>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</si>
  <si>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</si>
  <si>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</si>
  <si>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</si>
  <si>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</si>
  <si>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</si>
  <si>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</si>
  <si>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</si>
  <si>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</si>
  <si>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</si>
  <si>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</si>
  <si>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</si>
  <si>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</si>
  <si>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</si>
  <si>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</si>
  <si>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</si>
  <si>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</si>
  <si>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</si>
  <si>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</si>
  <si>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</si>
  <si>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</si>
  <si>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</si>
  <si>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</si>
  <si>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</si>
  <si>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</si>
  <si>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</si>
  <si>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</si>
  <si>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</si>
  <si>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</si>
  <si>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</si>
  <si>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</si>
  <si>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</si>
  <si>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</si>
  <si>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</si>
  <si>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</si>
  <si>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</si>
  <si>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</si>
  <si>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</si>
  <si>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</si>
  <si>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</si>
  <si>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</si>
  <si>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</si>
  <si>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</si>
  <si>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</si>
  <si>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</si>
  <si>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</si>
  <si>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</si>
  <si>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</si>
  <si>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</si>
  <si>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</si>
  <si>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</si>
  <si>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</si>
  <si>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</si>
  <si>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</si>
  <si>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</si>
  <si>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</si>
  <si>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</si>
  <si>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</si>
  <si>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</si>
  <si>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</si>
  <si>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</si>
  <si>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</si>
  <si>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</si>
  <si>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</si>
  <si>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</si>
  <si>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</si>
  <si>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</si>
  <si>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</si>
  <si>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</si>
  <si>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</si>
  <si>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</si>
  <si>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</si>
  <si>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</si>
  <si>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</si>
  <si>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</si>
  <si>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</si>
  <si>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</si>
  <si>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</si>
  <si>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</si>
  <si>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</si>
  <si>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</si>
  <si>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</si>
  <si>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</si>
  <si>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</si>
  <si>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</si>
  <si>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</si>
  <si>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</si>
  <si>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</si>
  <si>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</si>
  <si>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</si>
  <si>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</si>
  <si>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</si>
  <si>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</si>
  <si>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</si>
  <si>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</si>
  <si>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</si>
  <si>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</si>
  <si>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</si>
  <si>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</si>
  <si>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</si>
  <si>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</si>
  <si>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</si>
  <si>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</si>
  <si>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</si>
  <si>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</si>
  <si>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</si>
  <si>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</si>
  <si>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</si>
  <si>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</si>
  <si>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</si>
  <si>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</si>
  <si>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絶対数である人口の減少による利用者の減により医業収支の改善は難し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phoneticPr fontId="5"/>
  </si>
  <si>
    <t>平成6年に竣工して以来、28年を経過し、施設の老朽化対策が必要となっている。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t>
    <phoneticPr fontId="5"/>
  </si>
  <si>
    <t>当病院は、外来及び入院での医療をはじめ、救急医療や疾病予防等の医療サービスの提供、健康増進拠点として集団検診、医療相談、健康講座等の保健衛生活動を行っているほか、福祉施設や介護施設等との連携を図り町民の健康増進に寄与している。</t>
    <rPh sb="64" eb="65">
      <t>トウ</t>
    </rPh>
    <rPh sb="96" eb="97">
      <t>ハカ</t>
    </rPh>
    <phoneticPr fontId="5"/>
  </si>
  <si>
    <t>医業収支比率が前年比で5.3ポイントマイナスとなり、かつ類似団体を16.3ポイント下回っている。病床利用率は全国平均、類似団体を上回っているが、入院患者・外来患者ともに1人1日当たりの収益が全国平均・類似団体を下回っているため経営は厳しい状況になっている。
厳しい経営状況となった背景には、病床利用率の低下や、外来の1日平均の患者数が令和元年度では109.1人であったものが令和5年度では95.4人と約13.7人減となっていることが大きな要因である。令和5年度に病院建設の地方債の償還完済を見据え、人口規模に応じた診療体制などの検討を進めなければならない。</t>
    <rPh sb="28" eb="30">
      <t>ルイジ</t>
    </rPh>
    <rPh sb="30" eb="32">
      <t>ダンタイ</t>
    </rPh>
    <rPh sb="167" eb="169">
      <t>レイワ</t>
    </rPh>
    <rPh sb="169" eb="170">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</si>
</sst>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91.2</c:v>
                </c:pt>
                <c:pt idx="1">
                  <c:v>89.5</c:v>
                </c:pt>
                <c:pt idx="2">
                  <c:v>80</c:v>
                </c:pt>
                <c:pt idx="3">
                  <c:v>71.099999999999994</c:v>
                </c:pt>
                <c:pt idx="4">
                  <c:v>75.400000000000006</c:v>
                </c:pt>
              </c:numCache>
            </c:numRef>
          </c:val>
          <c:extLst>
            <c:ext xmlns:c16="http://schemas.microsoft.com/office/drawing/2014/chart" uri="{C3380CC4-5D6E-409C-BE32-E72D297353CC}">
              <c16:uniqueId val="{00000000-0049-43A5-94D3-E1CEFB44C7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049-43A5-94D3-E1CEFB44C7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6349</c:v>
                </c:pt>
                <c:pt idx="1">
                  <c:v>6024</c:v>
                </c:pt>
                <c:pt idx="2">
                  <c:v>6356</c:v>
                </c:pt>
                <c:pt idx="3">
                  <c:v>7670</c:v>
                </c:pt>
                <c:pt idx="4">
                  <c:v>7219</c:v>
                </c:pt>
              </c:numCache>
            </c:numRef>
          </c:val>
          <c:extLst>
            <c:ext xmlns:c16="http://schemas.microsoft.com/office/drawing/2014/chart" uri="{C3380CC4-5D6E-409C-BE32-E72D297353CC}">
              <c16:uniqueId val="{00000000-22B4-44CC-82E1-6EC046327E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2B4-44CC-82E1-6EC046327ED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19017</c:v>
                </c:pt>
                <c:pt idx="1">
                  <c:v>19724</c:v>
                </c:pt>
                <c:pt idx="2">
                  <c:v>19388</c:v>
                </c:pt>
                <c:pt idx="3">
                  <c:v>21633</c:v>
                </c:pt>
                <c:pt idx="4">
                  <c:v>20131</c:v>
                </c:pt>
              </c:numCache>
            </c:numRef>
          </c:val>
          <c:extLst>
            <c:ext xmlns:c16="http://schemas.microsoft.com/office/drawing/2014/chart" uri="{C3380CC4-5D6E-409C-BE32-E72D297353CC}">
              <c16:uniqueId val="{00000000-C1EF-42AC-8F7D-9EB51B45CF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1EF-42AC-8F7D-9EB51B45CF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c:v>
                </c:pt>
                <c:pt idx="1">
                  <c:v>0.1</c:v>
                </c:pt>
                <c:pt idx="2">
                  <c:v>15.9</c:v>
                </c:pt>
                <c:pt idx="3">
                  <c:v>0</c:v>
                </c:pt>
                <c:pt idx="4">
                  <c:v>0</c:v>
                </c:pt>
              </c:numCache>
            </c:numRef>
          </c:val>
          <c:extLst>
            <c:ext xmlns:c16="http://schemas.microsoft.com/office/drawing/2014/chart" uri="{C3380CC4-5D6E-409C-BE32-E72D297353CC}">
              <c16:uniqueId val="{00000000-7E0B-4994-9686-AD7F575252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7E0B-4994-9686-AD7F575252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62.1</c:v>
                </c:pt>
                <c:pt idx="1">
                  <c:v>59.2</c:v>
                </c:pt>
                <c:pt idx="2">
                  <c:v>59.3</c:v>
                </c:pt>
                <c:pt idx="3">
                  <c:v>59</c:v>
                </c:pt>
                <c:pt idx="4">
                  <c:v>53.7</c:v>
                </c:pt>
              </c:numCache>
            </c:numRef>
          </c:val>
          <c:extLst>
            <c:ext xmlns:c16="http://schemas.microsoft.com/office/drawing/2014/chart" uri="{C3380CC4-5D6E-409C-BE32-E72D297353CC}">
              <c16:uniqueId val="{00000000-A699-49AE-AB49-1F6E50C050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699-49AE-AB49-1F6E50C050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65.8</c:v>
                </c:pt>
                <c:pt idx="1">
                  <c:v>62.9</c:v>
                </c:pt>
                <c:pt idx="2">
                  <c:v>63.2</c:v>
                </c:pt>
                <c:pt idx="3">
                  <c:v>62.6</c:v>
                </c:pt>
                <c:pt idx="4">
                  <c:v>57.3</c:v>
                </c:pt>
              </c:numCache>
            </c:numRef>
          </c:val>
          <c:extLst>
            <c:ext xmlns:c16="http://schemas.microsoft.com/office/drawing/2014/chart" uri="{C3380CC4-5D6E-409C-BE32-E72D297353CC}">
              <c16:uniqueId val="{00000000-705B-4D32-8BD0-FF2F3670B4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05B-4D32-8BD0-FF2F3670B4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105.7</c:v>
                </c:pt>
                <c:pt idx="1">
                  <c:v>103.8</c:v>
                </c:pt>
                <c:pt idx="2">
                  <c:v>96.6</c:v>
                </c:pt>
                <c:pt idx="3">
                  <c:v>103.7</c:v>
                </c:pt>
                <c:pt idx="4">
                  <c:v>106.7</c:v>
                </c:pt>
              </c:numCache>
            </c:numRef>
          </c:val>
          <c:extLst>
            <c:ext xmlns:c16="http://schemas.microsoft.com/office/drawing/2014/chart" uri="{C3380CC4-5D6E-409C-BE32-E72D297353CC}">
              <c16:uniqueId val="{00000000-503A-404B-A083-69B4D43C2A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03A-404B-A083-69B4D43C2A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58.3</c:v>
                </c:pt>
                <c:pt idx="1">
                  <c:v>60.6</c:v>
                </c:pt>
                <c:pt idx="2">
                  <c:v>60</c:v>
                </c:pt>
                <c:pt idx="3">
                  <c:v>61.7</c:v>
                </c:pt>
                <c:pt idx="4">
                  <c:v>63.1</c:v>
                </c:pt>
              </c:numCache>
            </c:numRef>
          </c:val>
          <c:extLst>
            <c:ext xmlns:c16="http://schemas.microsoft.com/office/drawing/2014/chart" uri="{C3380CC4-5D6E-409C-BE32-E72D297353CC}">
              <c16:uniqueId val="{00000000-8D61-4C1D-BE86-D837D585BD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D61-4C1D-BE86-D837D585BD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81.900000000000006</c:v>
                </c:pt>
                <c:pt idx="1">
                  <c:v>85.8</c:v>
                </c:pt>
                <c:pt idx="2">
                  <c:v>76.599999999999994</c:v>
                </c:pt>
                <c:pt idx="3">
                  <c:v>77.5</c:v>
                </c:pt>
                <c:pt idx="4">
                  <c:v>77.2</c:v>
                </c:pt>
              </c:numCache>
            </c:numRef>
          </c:val>
          <c:extLst>
            <c:ext xmlns:c16="http://schemas.microsoft.com/office/drawing/2014/chart" uri="{C3380CC4-5D6E-409C-BE32-E72D297353CC}">
              <c16:uniqueId val="{00000000-AE8F-4463-BD6F-64BDE5A8FAD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E8F-4463-BD6F-64BDE5A8FAD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52490483</c:v>
                </c:pt>
                <c:pt idx="1">
                  <c:v>53099900</c:v>
                </c:pt>
                <c:pt idx="2">
                  <c:v>55712767</c:v>
                </c:pt>
                <c:pt idx="3">
                  <c:v>56460367</c:v>
                </c:pt>
                <c:pt idx="4">
                  <c:v>57385417</c:v>
                </c:pt>
              </c:numCache>
            </c:numRef>
          </c:val>
          <c:extLst>
            <c:ext xmlns:c16="http://schemas.microsoft.com/office/drawing/2014/chart" uri="{C3380CC4-5D6E-409C-BE32-E72D297353CC}">
              <c16:uniqueId val="{00000000-6AA3-47B6-9299-1F822E5137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AA3-47B6-9299-1F822E5137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12.9</c:v>
                </c:pt>
                <c:pt idx="1">
                  <c:v>13.8</c:v>
                </c:pt>
                <c:pt idx="2">
                  <c:v>13.3</c:v>
                </c:pt>
                <c:pt idx="3">
                  <c:v>12.6</c:v>
                </c:pt>
                <c:pt idx="4">
                  <c:v>13.7</c:v>
                </c:pt>
              </c:numCache>
            </c:numRef>
          </c:val>
          <c:extLst>
            <c:ext xmlns:c16="http://schemas.microsoft.com/office/drawing/2014/chart" uri="{C3380CC4-5D6E-409C-BE32-E72D297353CC}">
              <c16:uniqueId val="{00000000-355C-48FE-9EB3-23841F1234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355C-48FE-9EB3-23841F1234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77.099999999999994</c:v>
                </c:pt>
                <c:pt idx="1">
                  <c:v>80.400000000000006</c:v>
                </c:pt>
                <c:pt idx="2">
                  <c:v>88.4</c:v>
                </c:pt>
                <c:pt idx="3">
                  <c:v>84.6</c:v>
                </c:pt>
                <c:pt idx="4">
                  <c:v>89.9</c:v>
                </c:pt>
              </c:numCache>
            </c:numRef>
          </c:val>
          <c:extLst>
            <c:ext xmlns:c16="http://schemas.microsoft.com/office/drawing/2014/chart" uri="{C3380CC4-5D6E-409C-BE32-E72D297353CC}">
              <c16:uniqueId val="{00000000-5208-447A-8359-9DB65A42B7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208-447A-8359-9DB65A42B7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0" t="str">
        <f>データ!H6</f>
        <v>山形県最上町　町立最上病院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3"/>
      <c r="NJ7" s="141" t="s">
        <v>9</v>
      </c>
      <c r="NK7" s="142"/>
      <c r="NL7" s="142"/>
      <c r="NM7" s="142"/>
      <c r="NN7" s="142"/>
      <c r="NO7" s="142"/>
      <c r="NP7" s="142"/>
      <c r="NQ7" s="142"/>
      <c r="NR7" s="142"/>
      <c r="NS7" s="142"/>
      <c r="NT7" s="142"/>
      <c r="NU7" s="142"/>
      <c r="NV7" s="142"/>
      <c r="NW7" s="143"/>
      <c r="NX7" s="3"/>
    </row>
    <row r="8" spans="1:388" ht="18.75" customHeight="1" x14ac:dyDescent="0.2">
      <c r="A8" s="2"/>
      <c r="B8" s="121" t="str">
        <f>データ!K6</f>
        <v>当然財務</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50床以上～100床未満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非設置</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05">
        <f>データ!Z6</f>
        <v>60</v>
      </c>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7"/>
      <c r="JW8" s="105" t="str">
        <f>データ!AA6</f>
        <v>-</v>
      </c>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7"/>
      <c r="LP8" s="105" t="str">
        <f>データ!AB6</f>
        <v>-</v>
      </c>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7"/>
      <c r="NI8" s="3"/>
      <c r="NJ8" s="137" t="s">
        <v>10</v>
      </c>
      <c r="NK8" s="138"/>
      <c r="NL8" s="131" t="s">
        <v>11</v>
      </c>
      <c r="NM8" s="131"/>
      <c r="NN8" s="131"/>
      <c r="NO8" s="131"/>
      <c r="NP8" s="131"/>
      <c r="NQ8" s="131"/>
      <c r="NR8" s="131"/>
      <c r="NS8" s="131"/>
      <c r="NT8" s="131"/>
      <c r="NU8" s="131"/>
      <c r="NV8" s="131"/>
      <c r="NW8" s="132"/>
      <c r="NX8" s="3"/>
    </row>
    <row r="9" spans="1:388" ht="18.75" customHeight="1" x14ac:dyDescent="0.2">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3"/>
      <c r="NJ9" s="133" t="s">
        <v>20</v>
      </c>
      <c r="NK9" s="134"/>
      <c r="NL9" s="135" t="s">
        <v>21</v>
      </c>
      <c r="NM9" s="135"/>
      <c r="NN9" s="135"/>
      <c r="NO9" s="135"/>
      <c r="NP9" s="135"/>
      <c r="NQ9" s="135"/>
      <c r="NR9" s="135"/>
      <c r="NS9" s="135"/>
      <c r="NT9" s="135"/>
      <c r="NU9" s="135"/>
      <c r="NV9" s="135"/>
      <c r="NW9" s="136"/>
      <c r="NX9" s="3"/>
    </row>
    <row r="10" spans="1:388" ht="18.75" customHeight="1" x14ac:dyDescent="0.2">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05">
        <f>データ!Q6</f>
        <v>5</v>
      </c>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7"/>
      <c r="CN10" s="121" t="str">
        <f>データ!R6</f>
        <v>-</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ド</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05" t="str">
        <f>データ!AC6</f>
        <v>-</v>
      </c>
      <c r="IE10" s="106"/>
      <c r="IF10" s="106"/>
      <c r="IG10" s="106"/>
      <c r="IH10" s="106"/>
      <c r="II10" s="106"/>
      <c r="IJ10" s="106"/>
      <c r="IK10" s="106"/>
      <c r="IL10" s="106"/>
      <c r="IM10" s="106"/>
      <c r="IN10" s="106"/>
      <c r="IO10" s="106"/>
      <c r="IP10" s="106"/>
      <c r="IQ10" s="106"/>
      <c r="IR10" s="106"/>
      <c r="IS10" s="106"/>
      <c r="IT10" s="106"/>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7"/>
      <c r="JW10" s="105" t="str">
        <f>データ!AD6</f>
        <v>-</v>
      </c>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7"/>
      <c r="LP10" s="105">
        <f>データ!AE6</f>
        <v>60</v>
      </c>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106"/>
      <c r="ND10" s="106"/>
      <c r="NE10" s="106"/>
      <c r="NF10" s="106"/>
      <c r="NG10" s="106"/>
      <c r="NH10" s="107"/>
      <c r="NI10" s="2"/>
      <c r="NJ10" s="129" t="s">
        <v>22</v>
      </c>
      <c r="NK10" s="130"/>
      <c r="NL10" s="124" t="s">
        <v>23</v>
      </c>
      <c r="NM10" s="124"/>
      <c r="NN10" s="124"/>
      <c r="NO10" s="124"/>
      <c r="NP10" s="124"/>
      <c r="NQ10" s="124"/>
      <c r="NR10" s="124"/>
      <c r="NS10" s="124"/>
      <c r="NT10" s="124"/>
      <c r="NU10" s="124"/>
      <c r="NV10" s="124"/>
      <c r="NW10" s="125"/>
      <c r="NX10" s="3"/>
    </row>
    <row r="11" spans="1:388" ht="18.75" customHeight="1" x14ac:dyDescent="0.2">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28</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29</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30</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31</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5"/>
      <c r="NJ11" s="3"/>
      <c r="NK11" s="3"/>
      <c r="NL11" s="3"/>
      <c r="NM11" s="3"/>
      <c r="NN11" s="3"/>
      <c r="NO11" s="3"/>
      <c r="NP11" s="3"/>
      <c r="NQ11" s="3"/>
      <c r="NR11" s="3"/>
      <c r="NS11" s="3"/>
      <c r="NT11" s="3"/>
      <c r="NU11" s="3"/>
      <c r="NV11" s="3"/>
      <c r="NW11" s="3"/>
      <c r="NX11" s="3"/>
    </row>
    <row r="12" spans="1:388" ht="18.75" customHeight="1" x14ac:dyDescent="0.2">
      <c r="A12" s="2"/>
      <c r="B12" s="105">
        <f>データ!U6</f>
        <v>7607</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7"/>
      <c r="AU12" s="105">
        <f>データ!V6</f>
        <v>5406</v>
      </c>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7"/>
      <c r="CN12" s="121" t="str">
        <f>データ!W6</f>
        <v>第１種該当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１５：１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05">
        <f>データ!AF6</f>
        <v>60</v>
      </c>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7"/>
      <c r="JW12" s="105" t="str">
        <f>データ!AG6</f>
        <v>-</v>
      </c>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7"/>
      <c r="LP12" s="105">
        <f>データ!AH6</f>
        <v>60</v>
      </c>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7"/>
      <c r="NI12" s="5"/>
      <c r="NJ12" s="3"/>
      <c r="NK12" s="3"/>
      <c r="NL12" s="3"/>
      <c r="NM12" s="3"/>
      <c r="NN12" s="3"/>
      <c r="NO12" s="3"/>
      <c r="NP12" s="3"/>
      <c r="NQ12" s="3"/>
      <c r="NR12" s="3"/>
      <c r="NS12" s="3"/>
      <c r="NT12" s="3"/>
      <c r="NU12" s="3"/>
      <c r="NV12" s="3"/>
      <c r="NW12" s="3"/>
      <c r="NX12" s="3"/>
    </row>
    <row r="13" spans="1:388" ht="17.25" customHeight="1" x14ac:dyDescent="0.2">
      <c r="A13" s="2"/>
      <c r="B13" s="108" t="s">
        <v>32</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5"/>
      <c r="NJ13" s="6"/>
      <c r="NK13" s="6"/>
      <c r="NL13" s="6"/>
      <c r="NM13" s="6"/>
      <c r="NN13" s="6"/>
      <c r="NO13" s="6"/>
      <c r="NP13" s="6"/>
      <c r="NQ13" s="6"/>
      <c r="NR13" s="6"/>
      <c r="NS13" s="6"/>
      <c r="NT13" s="6"/>
      <c r="NU13" s="6"/>
      <c r="NV13" s="6"/>
      <c r="NW13" s="6"/>
      <c r="NX13" s="6"/>
    </row>
    <row r="14" spans="1:388" ht="17.25" customHeight="1" x14ac:dyDescent="0.2">
      <c r="A14" s="2"/>
      <c r="B14" s="108" t="s">
        <v>33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9" t="s">
        <v>36</v>
      </c>
      <c r="NK16" s="110"/>
      <c r="NL16" s="110"/>
      <c r="NM16" s="110"/>
      <c r="NN16" s="111"/>
      <c r="NO16" s="112" t="s">
        <v>37</v>
      </c>
      <c r="NP16" s="113"/>
      <c r="NQ16" s="113"/>
      <c r="NR16" s="113"/>
      <c r="NS16" s="114"/>
      <c r="NT16" s="112" t="s">
        <v>38</v>
      </c>
      <c r="NU16" s="113"/>
      <c r="NV16" s="113"/>
      <c r="NW16" s="113"/>
      <c r="NX16" s="114"/>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8" t="s">
        <v>39</v>
      </c>
      <c r="NK17" s="119"/>
      <c r="NL17" s="119"/>
      <c r="NM17" s="119"/>
      <c r="NN17" s="120"/>
      <c r="NO17" s="115"/>
      <c r="NP17" s="116"/>
      <c r="NQ17" s="116"/>
      <c r="NR17" s="116"/>
      <c r="NS17" s="117"/>
      <c r="NT17" s="115"/>
      <c r="NU17" s="116"/>
      <c r="NV17" s="116"/>
      <c r="NW17" s="116"/>
      <c r="NX17" s="11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7" t="s">
        <v>40</v>
      </c>
      <c r="NK18" s="98"/>
      <c r="NL18" s="98"/>
      <c r="NM18" s="101" t="s">
        <v>41</v>
      </c>
      <c r="NN18" s="102"/>
      <c r="NO18" s="97" t="s">
        <v>40</v>
      </c>
      <c r="NP18" s="98"/>
      <c r="NQ18" s="98"/>
      <c r="NR18" s="101" t="s">
        <v>41</v>
      </c>
      <c r="NS18" s="102"/>
      <c r="NT18" s="97" t="s">
        <v>40</v>
      </c>
      <c r="NU18" s="98"/>
      <c r="NV18" s="98"/>
      <c r="NW18" s="101" t="s">
        <v>41</v>
      </c>
      <c r="NX18" s="102"/>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9"/>
      <c r="NK19" s="100"/>
      <c r="NL19" s="100"/>
      <c r="NM19" s="103"/>
      <c r="NN19" s="104"/>
      <c r="NO19" s="99"/>
      <c r="NP19" s="100"/>
      <c r="NQ19" s="100"/>
      <c r="NR19" s="103"/>
      <c r="NS19" s="104"/>
      <c r="NT19" s="99"/>
      <c r="NU19" s="100"/>
      <c r="NV19" s="100"/>
      <c r="NW19" s="103"/>
      <c r="NX19" s="104"/>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181</v>
      </c>
      <c r="NK22" s="153"/>
      <c r="NL22" s="153"/>
      <c r="NM22" s="153"/>
      <c r="NN22" s="153"/>
      <c r="NO22" s="153"/>
      <c r="NP22" s="153"/>
      <c r="NQ22" s="153"/>
      <c r="NR22" s="153"/>
      <c r="NS22" s="153"/>
      <c r="NT22" s="153"/>
      <c r="NU22" s="153"/>
      <c r="NV22" s="153"/>
      <c r="NW22" s="153"/>
      <c r="NX22" s="154"/>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x14ac:dyDescent="0.2">
      <c r="A33" s="2"/>
      <c r="B33" s="14"/>
      <c r="D33" s="2"/>
      <c r="E33" s="2"/>
      <c r="F33" s="2"/>
      <c r="G33" s="65" t="s">
        <v>58</v>
      </c>
      <c r="H33" s="65"/>
      <c r="I33" s="65"/>
      <c r="J33" s="65"/>
      <c r="K33" s="65"/>
      <c r="L33" s="65"/>
      <c r="M33" s="65"/>
      <c r="N33" s="65"/>
      <c r="O33" s="65"/>
      <c r="P33" s="69">
        <f>データ!AI7</f>
        <v>105.7</v>
      </c>
      <c r="Q33" s="70"/>
      <c r="R33" s="70"/>
      <c r="S33" s="70"/>
      <c r="T33" s="70"/>
      <c r="U33" s="70"/>
      <c r="V33" s="70"/>
      <c r="W33" s="70"/>
      <c r="X33" s="70"/>
      <c r="Y33" s="70"/>
      <c r="Z33" s="70"/>
      <c r="AA33" s="70"/>
      <c r="AB33" s="70"/>
      <c r="AC33" s="70"/>
      <c r="AD33" s="71"/>
      <c r="AE33" s="69">
        <f>データ!AJ7</f>
        <v>103.8</v>
      </c>
      <c r="AF33" s="70"/>
      <c r="AG33" s="70"/>
      <c r="AH33" s="70"/>
      <c r="AI33" s="70"/>
      <c r="AJ33" s="70"/>
      <c r="AK33" s="70"/>
      <c r="AL33" s="70"/>
      <c r="AM33" s="70"/>
      <c r="AN33" s="70"/>
      <c r="AO33" s="70"/>
      <c r="AP33" s="70"/>
      <c r="AQ33" s="70"/>
      <c r="AR33" s="70"/>
      <c r="AS33" s="71"/>
      <c r="AT33" s="69">
        <f>データ!AK7</f>
        <v>96.6</v>
      </c>
      <c r="AU33" s="70"/>
      <c r="AV33" s="70"/>
      <c r="AW33" s="70"/>
      <c r="AX33" s="70"/>
      <c r="AY33" s="70"/>
      <c r="AZ33" s="70"/>
      <c r="BA33" s="70"/>
      <c r="BB33" s="70"/>
      <c r="BC33" s="70"/>
      <c r="BD33" s="70"/>
      <c r="BE33" s="70"/>
      <c r="BF33" s="70"/>
      <c r="BG33" s="70"/>
      <c r="BH33" s="71"/>
      <c r="BI33" s="69">
        <f>データ!AL7</f>
        <v>103.7</v>
      </c>
      <c r="BJ33" s="70"/>
      <c r="BK33" s="70"/>
      <c r="BL33" s="70"/>
      <c r="BM33" s="70"/>
      <c r="BN33" s="70"/>
      <c r="BO33" s="70"/>
      <c r="BP33" s="70"/>
      <c r="BQ33" s="70"/>
      <c r="BR33" s="70"/>
      <c r="BS33" s="70"/>
      <c r="BT33" s="70"/>
      <c r="BU33" s="70"/>
      <c r="BV33" s="70"/>
      <c r="BW33" s="71"/>
      <c r="BX33" s="69">
        <f>データ!AM7</f>
        <v>106.7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65.8</v>
      </c>
      <c r="DE33" s="70"/>
      <c r="DF33" s="70"/>
      <c r="DG33" s="70"/>
      <c r="DH33" s="70"/>
      <c r="DI33" s="70"/>
      <c r="DJ33" s="70"/>
      <c r="DK33" s="70"/>
      <c r="DL33" s="70"/>
      <c r="DM33" s="70"/>
      <c r="DN33" s="70"/>
      <c r="DO33" s="70"/>
      <c r="DP33" s="70"/>
      <c r="DQ33" s="70"/>
      <c r="DR33" s="71"/>
      <c r="DS33" s="69">
        <f>データ!AU7</f>
        <v>62.9</v>
      </c>
      <c r="DT33" s="70"/>
      <c r="DU33" s="70"/>
      <c r="DV33" s="70"/>
      <c r="DW33" s="70"/>
      <c r="DX33" s="70"/>
      <c r="DY33" s="70"/>
      <c r="DZ33" s="70"/>
      <c r="EA33" s="70"/>
      <c r="EB33" s="70"/>
      <c r="EC33" s="70"/>
      <c r="ED33" s="70"/>
      <c r="EE33" s="70"/>
      <c r="EF33" s="70"/>
      <c r="EG33" s="71"/>
      <c r="EH33" s="69">
        <f>データ!AV7</f>
        <v>63.2</v>
      </c>
      <c r="EI33" s="70"/>
      <c r="EJ33" s="70"/>
      <c r="EK33" s="70"/>
      <c r="EL33" s="70"/>
      <c r="EM33" s="70"/>
      <c r="EN33" s="70"/>
      <c r="EO33" s="70"/>
      <c r="EP33" s="70"/>
      <c r="EQ33" s="70"/>
      <c r="ER33" s="70"/>
      <c r="ES33" s="70"/>
      <c r="ET33" s="70"/>
      <c r="EU33" s="70"/>
      <c r="EV33" s="71"/>
      <c r="EW33" s="69">
        <f>データ!AW7</f>
        <v>62.6</v>
      </c>
      <c r="EX33" s="70"/>
      <c r="EY33" s="70"/>
      <c r="EZ33" s="70"/>
      <c r="FA33" s="70"/>
      <c r="FB33" s="70"/>
      <c r="FC33" s="70"/>
      <c r="FD33" s="70"/>
      <c r="FE33" s="70"/>
      <c r="FF33" s="70"/>
      <c r="FG33" s="70"/>
      <c r="FH33" s="70"/>
      <c r="FI33" s="70"/>
      <c r="FJ33" s="70"/>
      <c r="FK33" s="71"/>
      <c r="FL33" s="69">
        <f>データ!AX7</f>
        <v>57.3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62.1</v>
      </c>
      <c r="GS33" s="70"/>
      <c r="GT33" s="70"/>
      <c r="GU33" s="70"/>
      <c r="GV33" s="70"/>
      <c r="GW33" s="70"/>
      <c r="GX33" s="70"/>
      <c r="GY33" s="70"/>
      <c r="GZ33" s="70"/>
      <c r="HA33" s="70"/>
      <c r="HB33" s="70"/>
      <c r="HC33" s="70"/>
      <c r="HD33" s="70"/>
      <c r="HE33" s="70"/>
      <c r="HF33" s="71"/>
      <c r="HG33" s="69">
        <f>データ!BF7</f>
        <v>59.2</v>
      </c>
      <c r="HH33" s="70"/>
      <c r="HI33" s="70"/>
      <c r="HJ33" s="70"/>
      <c r="HK33" s="70"/>
      <c r="HL33" s="70"/>
      <c r="HM33" s="70"/>
      <c r="HN33" s="70"/>
      <c r="HO33" s="70"/>
      <c r="HP33" s="70"/>
      <c r="HQ33" s="70"/>
      <c r="HR33" s="70"/>
      <c r="HS33" s="70"/>
      <c r="HT33" s="70"/>
      <c r="HU33" s="71"/>
      <c r="HV33" s="69">
        <f>データ!BG7</f>
        <v>59.3</v>
      </c>
      <c r="HW33" s="70"/>
      <c r="HX33" s="70"/>
      <c r="HY33" s="70"/>
      <c r="HZ33" s="70"/>
      <c r="IA33" s="70"/>
      <c r="IB33" s="70"/>
      <c r="IC33" s="70"/>
      <c r="ID33" s="70"/>
      <c r="IE33" s="70"/>
      <c r="IF33" s="70"/>
      <c r="IG33" s="70"/>
      <c r="IH33" s="70"/>
      <c r="II33" s="70"/>
      <c r="IJ33" s="71"/>
      <c r="IK33" s="69">
        <f>データ!BH7</f>
        <v>59</v>
      </c>
      <c r="IL33" s="70"/>
      <c r="IM33" s="70"/>
      <c r="IN33" s="70"/>
      <c r="IO33" s="70"/>
      <c r="IP33" s="70"/>
      <c r="IQ33" s="70"/>
      <c r="IR33" s="70"/>
      <c r="IS33" s="70"/>
      <c r="IT33" s="70"/>
      <c r="IU33" s="70"/>
      <c r="IV33" s="70"/>
      <c r="IW33" s="70"/>
      <c r="IX33" s="70"/>
      <c r="IY33" s="71"/>
      <c r="IZ33" s="69">
        <f>データ!BI7</f>
        <v>53.7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91.2</v>
      </c>
      <c r="KG33" s="70"/>
      <c r="KH33" s="70"/>
      <c r="KI33" s="70"/>
      <c r="KJ33" s="70"/>
      <c r="KK33" s="70"/>
      <c r="KL33" s="70"/>
      <c r="KM33" s="70"/>
      <c r="KN33" s="70"/>
      <c r="KO33" s="70"/>
      <c r="KP33" s="70"/>
      <c r="KQ33" s="70"/>
      <c r="KR33" s="70"/>
      <c r="KS33" s="70"/>
      <c r="KT33" s="71"/>
      <c r="KU33" s="69">
        <f>データ!BQ7</f>
        <v>89.5</v>
      </c>
      <c r="KV33" s="70"/>
      <c r="KW33" s="70"/>
      <c r="KX33" s="70"/>
      <c r="KY33" s="70"/>
      <c r="KZ33" s="70"/>
      <c r="LA33" s="70"/>
      <c r="LB33" s="70"/>
      <c r="LC33" s="70"/>
      <c r="LD33" s="70"/>
      <c r="LE33" s="70"/>
      <c r="LF33" s="70"/>
      <c r="LG33" s="70"/>
      <c r="LH33" s="70"/>
      <c r="LI33" s="71"/>
      <c r="LJ33" s="69">
        <f>データ!BR7</f>
        <v>80</v>
      </c>
      <c r="LK33" s="70"/>
      <c r="LL33" s="70"/>
      <c r="LM33" s="70"/>
      <c r="LN33" s="70"/>
      <c r="LO33" s="70"/>
      <c r="LP33" s="70"/>
      <c r="LQ33" s="70"/>
      <c r="LR33" s="70"/>
      <c r="LS33" s="70"/>
      <c r="LT33" s="70"/>
      <c r="LU33" s="70"/>
      <c r="LV33" s="70"/>
      <c r="LW33" s="70"/>
      <c r="LX33" s="71"/>
      <c r="LY33" s="69">
        <f>データ!BS7</f>
        <v>71.099999999999994</v>
      </c>
      <c r="LZ33" s="70"/>
      <c r="MA33" s="70"/>
      <c r="MB33" s="70"/>
      <c r="MC33" s="70"/>
      <c r="MD33" s="70"/>
      <c r="ME33" s="70"/>
      <c r="MF33" s="70"/>
      <c r="MG33" s="70"/>
      <c r="MH33" s="70"/>
      <c r="MI33" s="70"/>
      <c r="MJ33" s="70"/>
      <c r="MK33" s="70"/>
      <c r="ML33" s="70"/>
      <c r="MM33" s="71"/>
      <c r="MN33" s="69">
        <f>データ!BT7</f>
        <v>75.400000000000006</v>
      </c>
      <c r="MO33" s="70"/>
      <c r="MP33" s="70"/>
      <c r="MQ33" s="70"/>
      <c r="MR33" s="70"/>
      <c r="MS33" s="70"/>
      <c r="MT33" s="70"/>
      <c r="MU33" s="70"/>
      <c r="MV33" s="70"/>
      <c r="MW33" s="70"/>
      <c r="MX33" s="70"/>
      <c r="MY33" s="70"/>
      <c r="MZ33" s="70"/>
      <c r="NA33" s="70"/>
      <c r="NB33" s="7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19017</v>
      </c>
      <c r="Q55" s="67"/>
      <c r="R55" s="67"/>
      <c r="S55" s="67"/>
      <c r="T55" s="67"/>
      <c r="U55" s="67"/>
      <c r="V55" s="67"/>
      <c r="W55" s="67"/>
      <c r="X55" s="67"/>
      <c r="Y55" s="67"/>
      <c r="Z55" s="67"/>
      <c r="AA55" s="67"/>
      <c r="AB55" s="67"/>
      <c r="AC55" s="67"/>
      <c r="AD55" s="68"/>
      <c r="AE55" s="66">
        <f>データ!CB7</f>
        <v>19724</v>
      </c>
      <c r="AF55" s="67"/>
      <c r="AG55" s="67"/>
      <c r="AH55" s="67"/>
      <c r="AI55" s="67"/>
      <c r="AJ55" s="67"/>
      <c r="AK55" s="67"/>
      <c r="AL55" s="67"/>
      <c r="AM55" s="67"/>
      <c r="AN55" s="67"/>
      <c r="AO55" s="67"/>
      <c r="AP55" s="67"/>
      <c r="AQ55" s="67"/>
      <c r="AR55" s="67"/>
      <c r="AS55" s="68"/>
      <c r="AT55" s="66">
        <f>データ!CC7</f>
        <v>19388</v>
      </c>
      <c r="AU55" s="67"/>
      <c r="AV55" s="67"/>
      <c r="AW55" s="67"/>
      <c r="AX55" s="67"/>
      <c r="AY55" s="67"/>
      <c r="AZ55" s="67"/>
      <c r="BA55" s="67"/>
      <c r="BB55" s="67"/>
      <c r="BC55" s="67"/>
      <c r="BD55" s="67"/>
      <c r="BE55" s="67"/>
      <c r="BF55" s="67"/>
      <c r="BG55" s="67"/>
      <c r="BH55" s="68"/>
      <c r="BI55" s="66">
        <f>データ!CD7</f>
        <v>21633</v>
      </c>
      <c r="BJ55" s="67"/>
      <c r="BK55" s="67"/>
      <c r="BL55" s="67"/>
      <c r="BM55" s="67"/>
      <c r="BN55" s="67"/>
      <c r="BO55" s="67"/>
      <c r="BP55" s="67"/>
      <c r="BQ55" s="67"/>
      <c r="BR55" s="67"/>
      <c r="BS55" s="67"/>
      <c r="BT55" s="67"/>
      <c r="BU55" s="67"/>
      <c r="BV55" s="67"/>
      <c r="BW55" s="68"/>
      <c r="BX55" s="66">
        <f>データ!CE7</f>
        <v>20131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6349</v>
      </c>
      <c r="DE55" s="67"/>
      <c r="DF55" s="67"/>
      <c r="DG55" s="67"/>
      <c r="DH55" s="67"/>
      <c r="DI55" s="67"/>
      <c r="DJ55" s="67"/>
      <c r="DK55" s="67"/>
      <c r="DL55" s="67"/>
      <c r="DM55" s="67"/>
      <c r="DN55" s="67"/>
      <c r="DO55" s="67"/>
      <c r="DP55" s="67"/>
      <c r="DQ55" s="67"/>
      <c r="DR55" s="68"/>
      <c r="DS55" s="66">
        <f>データ!CM7</f>
        <v>6024</v>
      </c>
      <c r="DT55" s="67"/>
      <c r="DU55" s="67"/>
      <c r="DV55" s="67"/>
      <c r="DW55" s="67"/>
      <c r="DX55" s="67"/>
      <c r="DY55" s="67"/>
      <c r="DZ55" s="67"/>
      <c r="EA55" s="67"/>
      <c r="EB55" s="67"/>
      <c r="EC55" s="67"/>
      <c r="ED55" s="67"/>
      <c r="EE55" s="67"/>
      <c r="EF55" s="67"/>
      <c r="EG55" s="68"/>
      <c r="EH55" s="66">
        <f>データ!CN7</f>
        <v>6356</v>
      </c>
      <c r="EI55" s="67"/>
      <c r="EJ55" s="67"/>
      <c r="EK55" s="67"/>
      <c r="EL55" s="67"/>
      <c r="EM55" s="67"/>
      <c r="EN55" s="67"/>
      <c r="EO55" s="67"/>
      <c r="EP55" s="67"/>
      <c r="EQ55" s="67"/>
      <c r="ER55" s="67"/>
      <c r="ES55" s="67"/>
      <c r="ET55" s="67"/>
      <c r="EU55" s="67"/>
      <c r="EV55" s="68"/>
      <c r="EW55" s="66">
        <f>データ!CO7</f>
        <v>7670</v>
      </c>
      <c r="EX55" s="67"/>
      <c r="EY55" s="67"/>
      <c r="EZ55" s="67"/>
      <c r="FA55" s="67"/>
      <c r="FB55" s="67"/>
      <c r="FC55" s="67"/>
      <c r="FD55" s="67"/>
      <c r="FE55" s="67"/>
      <c r="FF55" s="67"/>
      <c r="FG55" s="67"/>
      <c r="FH55" s="67"/>
      <c r="FI55" s="67"/>
      <c r="FJ55" s="67"/>
      <c r="FK55" s="68"/>
      <c r="FL55" s="66">
        <f>データ!CP7</f>
        <v>7219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77.099999999999994</v>
      </c>
      <c r="GS55" s="70"/>
      <c r="GT55" s="70"/>
      <c r="GU55" s="70"/>
      <c r="GV55" s="70"/>
      <c r="GW55" s="70"/>
      <c r="GX55" s="70"/>
      <c r="GY55" s="70"/>
      <c r="GZ55" s="70"/>
      <c r="HA55" s="70"/>
      <c r="HB55" s="70"/>
      <c r="HC55" s="70"/>
      <c r="HD55" s="70"/>
      <c r="HE55" s="70"/>
      <c r="HF55" s="71"/>
      <c r="HG55" s="69">
        <f>データ!CX7</f>
        <v>80.400000000000006</v>
      </c>
      <c r="HH55" s="70"/>
      <c r="HI55" s="70"/>
      <c r="HJ55" s="70"/>
      <c r="HK55" s="70"/>
      <c r="HL55" s="70"/>
      <c r="HM55" s="70"/>
      <c r="HN55" s="70"/>
      <c r="HO55" s="70"/>
      <c r="HP55" s="70"/>
      <c r="HQ55" s="70"/>
      <c r="HR55" s="70"/>
      <c r="HS55" s="70"/>
      <c r="HT55" s="70"/>
      <c r="HU55" s="71"/>
      <c r="HV55" s="69">
        <f>データ!CY7</f>
        <v>88.4</v>
      </c>
      <c r="HW55" s="70"/>
      <c r="HX55" s="70"/>
      <c r="HY55" s="70"/>
      <c r="HZ55" s="70"/>
      <c r="IA55" s="70"/>
      <c r="IB55" s="70"/>
      <c r="IC55" s="70"/>
      <c r="ID55" s="70"/>
      <c r="IE55" s="70"/>
      <c r="IF55" s="70"/>
      <c r="IG55" s="70"/>
      <c r="IH55" s="70"/>
      <c r="II55" s="70"/>
      <c r="IJ55" s="71"/>
      <c r="IK55" s="69">
        <f>データ!CZ7</f>
        <v>84.6</v>
      </c>
      <c r="IL55" s="70"/>
      <c r="IM55" s="70"/>
      <c r="IN55" s="70"/>
      <c r="IO55" s="70"/>
      <c r="IP55" s="70"/>
      <c r="IQ55" s="70"/>
      <c r="IR55" s="70"/>
      <c r="IS55" s="70"/>
      <c r="IT55" s="70"/>
      <c r="IU55" s="70"/>
      <c r="IV55" s="70"/>
      <c r="IW55" s="70"/>
      <c r="IX55" s="70"/>
      <c r="IY55" s="71"/>
      <c r="IZ55" s="69">
        <f>データ!DA7</f>
        <v>89.9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12.9</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13.3</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13.7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v>
      </c>
      <c r="Q79" s="70"/>
      <c r="R79" s="70"/>
      <c r="S79" s="70"/>
      <c r="T79" s="70"/>
      <c r="U79" s="70"/>
      <c r="V79" s="70"/>
      <c r="W79" s="70"/>
      <c r="X79" s="70"/>
      <c r="Y79" s="70"/>
      <c r="Z79" s="70"/>
      <c r="AA79" s="70"/>
      <c r="AB79" s="70"/>
      <c r="AC79" s="70"/>
      <c r="AD79" s="71"/>
      <c r="AE79" s="69">
        <f>データ!DT7</f>
        <v>0.1</v>
      </c>
      <c r="AF79" s="70"/>
      <c r="AG79" s="70"/>
      <c r="AH79" s="70"/>
      <c r="AI79" s="70"/>
      <c r="AJ79" s="70"/>
      <c r="AK79" s="70"/>
      <c r="AL79" s="70"/>
      <c r="AM79" s="70"/>
      <c r="AN79" s="70"/>
      <c r="AO79" s="70"/>
      <c r="AP79" s="70"/>
      <c r="AQ79" s="70"/>
      <c r="AR79" s="70"/>
      <c r="AS79" s="71"/>
      <c r="AT79" s="69">
        <f>データ!DU7</f>
        <v>15.9</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58.3</v>
      </c>
      <c r="DH79" s="70"/>
      <c r="DI79" s="70"/>
      <c r="DJ79" s="70"/>
      <c r="DK79" s="70"/>
      <c r="DL79" s="70"/>
      <c r="DM79" s="70"/>
      <c r="DN79" s="70"/>
      <c r="DO79" s="70"/>
      <c r="DP79" s="70"/>
      <c r="DQ79" s="70"/>
      <c r="DR79" s="70"/>
      <c r="DS79" s="70"/>
      <c r="DT79" s="70"/>
      <c r="DU79" s="71"/>
      <c r="DV79" s="69">
        <f>データ!EE7</f>
        <v>60.6</v>
      </c>
      <c r="DW79" s="70"/>
      <c r="DX79" s="70"/>
      <c r="DY79" s="70"/>
      <c r="DZ79" s="70"/>
      <c r="EA79" s="70"/>
      <c r="EB79" s="70"/>
      <c r="EC79" s="70"/>
      <c r="ED79" s="70"/>
      <c r="EE79" s="70"/>
      <c r="EF79" s="70"/>
      <c r="EG79" s="70"/>
      <c r="EH79" s="70"/>
      <c r="EI79" s="70"/>
      <c r="EJ79" s="71"/>
      <c r="EK79" s="69">
        <f>データ!EF7</f>
        <v>60</v>
      </c>
      <c r="EL79" s="70"/>
      <c r="EM79" s="70"/>
      <c r="EN79" s="70"/>
      <c r="EO79" s="70"/>
      <c r="EP79" s="70"/>
      <c r="EQ79" s="70"/>
      <c r="ER79" s="70"/>
      <c r="ES79" s="70"/>
      <c r="ET79" s="70"/>
      <c r="EU79" s="70"/>
      <c r="EV79" s="70"/>
      <c r="EW79" s="70"/>
      <c r="EX79" s="70"/>
      <c r="EY79" s="71"/>
      <c r="EZ79" s="69">
        <f>データ!EG7</f>
        <v>61.7</v>
      </c>
      <c r="FA79" s="70"/>
      <c r="FB79" s="70"/>
      <c r="FC79" s="70"/>
      <c r="FD79" s="70"/>
      <c r="FE79" s="70"/>
      <c r="FF79" s="70"/>
      <c r="FG79" s="70"/>
      <c r="FH79" s="70"/>
      <c r="FI79" s="70"/>
      <c r="FJ79" s="70"/>
      <c r="FK79" s="70"/>
      <c r="FL79" s="70"/>
      <c r="FM79" s="70"/>
      <c r="FN79" s="71"/>
      <c r="FO79" s="69">
        <f>データ!EH7</f>
        <v>63.1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81.900000000000006</v>
      </c>
      <c r="GU79" s="70"/>
      <c r="GV79" s="70"/>
      <c r="GW79" s="70"/>
      <c r="GX79" s="70"/>
      <c r="GY79" s="70"/>
      <c r="GZ79" s="70"/>
      <c r="HA79" s="70"/>
      <c r="HB79" s="70"/>
      <c r="HC79" s="70"/>
      <c r="HD79" s="70"/>
      <c r="HE79" s="70"/>
      <c r="HF79" s="70"/>
      <c r="HG79" s="70"/>
      <c r="HH79" s="71"/>
      <c r="HI79" s="69">
        <f>データ!EP7</f>
        <v>85.8</v>
      </c>
      <c r="HJ79" s="70"/>
      <c r="HK79" s="70"/>
      <c r="HL79" s="70"/>
      <c r="HM79" s="70"/>
      <c r="HN79" s="70"/>
      <c r="HO79" s="70"/>
      <c r="HP79" s="70"/>
      <c r="HQ79" s="70"/>
      <c r="HR79" s="70"/>
      <c r="HS79" s="70"/>
      <c r="HT79" s="70"/>
      <c r="HU79" s="70"/>
      <c r="HV79" s="70"/>
      <c r="HW79" s="71"/>
      <c r="HX79" s="69">
        <f>データ!EQ7</f>
        <v>76.599999999999994</v>
      </c>
      <c r="HY79" s="70"/>
      <c r="HZ79" s="70"/>
      <c r="IA79" s="70"/>
      <c r="IB79" s="70"/>
      <c r="IC79" s="70"/>
      <c r="ID79" s="70"/>
      <c r="IE79" s="70"/>
      <c r="IF79" s="70"/>
      <c r="IG79" s="70"/>
      <c r="IH79" s="70"/>
      <c r="II79" s="70"/>
      <c r="IJ79" s="70"/>
      <c r="IK79" s="70"/>
      <c r="IL79" s="71"/>
      <c r="IM79" s="69">
        <f>データ!ER7</f>
        <v>77.5</v>
      </c>
      <c r="IN79" s="70"/>
      <c r="IO79" s="70"/>
      <c r="IP79" s="70"/>
      <c r="IQ79" s="70"/>
      <c r="IR79" s="70"/>
      <c r="IS79" s="70"/>
      <c r="IT79" s="70"/>
      <c r="IU79" s="70"/>
      <c r="IV79" s="70"/>
      <c r="IW79" s="70"/>
      <c r="IX79" s="70"/>
      <c r="IY79" s="70"/>
      <c r="IZ79" s="70"/>
      <c r="JA79" s="71"/>
      <c r="JB79" s="69">
        <f>データ!ES7</f>
        <v>77.2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52490483</v>
      </c>
      <c r="KH79" s="67"/>
      <c r="KI79" s="67"/>
      <c r="KJ79" s="67"/>
      <c r="KK79" s="67"/>
      <c r="KL79" s="67"/>
      <c r="KM79" s="67"/>
      <c r="KN79" s="67"/>
      <c r="KO79" s="67"/>
      <c r="KP79" s="67"/>
      <c r="KQ79" s="67"/>
      <c r="KR79" s="67"/>
      <c r="KS79" s="67"/>
      <c r="KT79" s="67"/>
      <c r="KU79" s="68"/>
      <c r="KV79" s="66">
        <f>データ!FA7</f>
        <v>53099900</v>
      </c>
      <c r="KW79" s="67"/>
      <c r="KX79" s="67"/>
      <c r="KY79" s="67"/>
      <c r="KZ79" s="67"/>
      <c r="LA79" s="67"/>
      <c r="LB79" s="67"/>
      <c r="LC79" s="67"/>
      <c r="LD79" s="67"/>
      <c r="LE79" s="67"/>
      <c r="LF79" s="67"/>
      <c r="LG79" s="67"/>
      <c r="LH79" s="67"/>
      <c r="LI79" s="67"/>
      <c r="LJ79" s="68"/>
      <c r="LK79" s="66">
        <f>データ!FB7</f>
        <v>55712767</v>
      </c>
      <c r="LL79" s="67"/>
      <c r="LM79" s="67"/>
      <c r="LN79" s="67"/>
      <c r="LO79" s="67"/>
      <c r="LP79" s="67"/>
      <c r="LQ79" s="67"/>
      <c r="LR79" s="67"/>
      <c r="LS79" s="67"/>
      <c r="LT79" s="67"/>
      <c r="LU79" s="67"/>
      <c r="LV79" s="67"/>
      <c r="LW79" s="67"/>
      <c r="LX79" s="67"/>
      <c r="LY79" s="68"/>
      <c r="LZ79" s="66">
        <f>データ!FC7</f>
        <v>56460367</v>
      </c>
      <c r="MA79" s="67"/>
      <c r="MB79" s="67"/>
      <c r="MC79" s="67"/>
      <c r="MD79" s="67"/>
      <c r="ME79" s="67"/>
      <c r="MF79" s="67"/>
      <c r="MG79" s="67"/>
      <c r="MH79" s="67"/>
      <c r="MI79" s="67"/>
      <c r="MJ79" s="67"/>
      <c r="MK79" s="67"/>
      <c r="ML79" s="67"/>
      <c r="MM79" s="67"/>
      <c r="MN79" s="68"/>
      <c r="MO79" s="66">
        <f>データ!FD7</f>
        <v>57385417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6lGsJgfbLq536dj551eepkd66AsisFRKxoZzgIs7OCdEJBOdLv4R/I2miOTJ+eHql7AvOWslkCEoMACh31Gpw==" saltValue="ovDExXoSzfy/kQeHO6Mj2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48" t="s">
        <v>112</v>
      </c>
      <c r="AU4" s="147"/>
      <c r="AV4" s="147"/>
      <c r="AW4" s="147"/>
      <c r="AX4" s="147"/>
      <c r="AY4" s="147"/>
      <c r="AZ4" s="147"/>
      <c r="BA4" s="147"/>
      <c r="BB4" s="147"/>
      <c r="BC4" s="147"/>
      <c r="BD4" s="147"/>
      <c r="BE4" s="148" t="s">
        <v>113</v>
      </c>
      <c r="BF4" s="147"/>
      <c r="BG4" s="147"/>
      <c r="BH4" s="147"/>
      <c r="BI4" s="147"/>
      <c r="BJ4" s="147"/>
      <c r="BK4" s="147"/>
      <c r="BL4" s="147"/>
      <c r="BM4" s="147"/>
      <c r="BN4" s="147"/>
      <c r="BO4" s="147"/>
      <c r="BP4" s="149" t="s">
        <v>114</v>
      </c>
      <c r="BQ4" s="150"/>
      <c r="BR4" s="150"/>
      <c r="BS4" s="150"/>
      <c r="BT4" s="150"/>
      <c r="BU4" s="150"/>
      <c r="BV4" s="150"/>
      <c r="BW4" s="150"/>
      <c r="BX4" s="150"/>
      <c r="BY4" s="150"/>
      <c r="BZ4" s="151"/>
      <c r="CA4" s="147" t="s">
        <v>115</v>
      </c>
      <c r="CB4" s="147"/>
      <c r="CC4" s="147"/>
      <c r="CD4" s="147"/>
      <c r="CE4" s="147"/>
      <c r="CF4" s="147"/>
      <c r="CG4" s="147"/>
      <c r="CH4" s="147"/>
      <c r="CI4" s="147"/>
      <c r="CJ4" s="147"/>
      <c r="CK4" s="147"/>
      <c r="CL4" s="148"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48" t="s">
        <v>119</v>
      </c>
      <c r="DT4" s="147"/>
      <c r="DU4" s="147"/>
      <c r="DV4" s="147"/>
      <c r="DW4" s="147"/>
      <c r="DX4" s="147"/>
      <c r="DY4" s="147"/>
      <c r="DZ4" s="147"/>
      <c r="EA4" s="147"/>
      <c r="EB4" s="147"/>
      <c r="EC4" s="147"/>
      <c r="ED4" s="149" t="s">
        <v>120</v>
      </c>
      <c r="EE4" s="150"/>
      <c r="EF4" s="150"/>
      <c r="EG4" s="150"/>
      <c r="EH4" s="150"/>
      <c r="EI4" s="150"/>
      <c r="EJ4" s="150"/>
      <c r="EK4" s="150"/>
      <c r="EL4" s="150"/>
      <c r="EM4" s="150"/>
      <c r="EN4" s="151"/>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63622</v>
      </c>
      <c r="D6" s="50">
        <f t="shared" si="2"/>
        <v>46</v>
      </c>
      <c r="E6" s="50">
        <f t="shared" si="2"/>
        <v>6</v>
      </c>
      <c r="F6" s="50">
        <f t="shared" si="2"/>
        <v>0</v>
      </c>
      <c r="G6" s="50">
        <f t="shared" si="2"/>
        <v>1</v>
      </c>
      <c r="H6" s="144" t="str">
        <f>IF(H8&lt;&gt;I8,H8,"")&amp;IF(I8&lt;&gt;J8,I8,"")&amp;"　"&amp;J8</f>
        <v>山形県最上町　町立最上病院</v>
      </c>
      <c r="I6" s="145"/>
      <c r="J6" s="14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v>
      </c>
      <c r="T6" s="50" t="str">
        <f t="shared" si="3"/>
        <v>救</v>
      </c>
      <c r="U6" s="51">
        <f>U8</f>
        <v>7607</v>
      </c>
      <c r="V6" s="51">
        <f>V8</f>
        <v>5406</v>
      </c>
      <c r="W6" s="50" t="str">
        <f>W8</f>
        <v>第１種該当</v>
      </c>
      <c r="X6" s="50" t="str">
        <f t="shared" ref="X6" si="4">X8</f>
        <v>-</v>
      </c>
      <c r="Y6" s="50" t="str">
        <f t="shared" si="3"/>
        <v>１５：１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105.7</v>
      </c>
      <c r="AJ6" s="52">
        <f t="shared" ref="AJ6:AR6" si="5">IF(AJ8="-",NA(),AJ8)</f>
        <v>103.8</v>
      </c>
      <c r="AK6" s="52">
        <f t="shared" si="5"/>
        <v>96.6</v>
      </c>
      <c r="AL6" s="52">
        <f t="shared" si="5"/>
        <v>103.7</v>
      </c>
      <c r="AM6" s="52">
        <f t="shared" si="5"/>
        <v>106.7</v>
      </c>
      <c r="AN6" s="52">
        <f t="shared" si="5"/>
        <v>97.7</v>
      </c>
      <c r="AO6" s="52">
        <f t="shared" si="5"/>
        <v>100.7</v>
      </c>
      <c r="AP6" s="52">
        <f t="shared" si="5"/>
        <v>103.6</v>
      </c>
      <c r="AQ6" s="52">
        <f t="shared" si="5"/>
        <v>101.9</v>
      </c>
      <c r="AR6" s="52">
        <f t="shared" si="5"/>
        <v>96.7</v>
      </c>
      <c r="AS6" s="52" t="str">
        <f>IF(AS8="-","【-】","【"&amp;SUBSTITUTE(TEXT(AS8,"#,##0.0"),"-","△")&amp;"】")</f>
        <v>【96.6】</v>
      </c>
      <c r="AT6" s="52">
        <f>IF(AT8="-",NA(),AT8)</f>
        <v>65.8</v>
      </c>
      <c r="AU6" s="52">
        <f t="shared" ref="AU6:BC6" si="6">IF(AU8="-",NA(),AU8)</f>
        <v>62.9</v>
      </c>
      <c r="AV6" s="52">
        <f t="shared" si="6"/>
        <v>63.2</v>
      </c>
      <c r="AW6" s="52">
        <f t="shared" si="6"/>
        <v>62.6</v>
      </c>
      <c r="AX6" s="52">
        <f t="shared" si="6"/>
        <v>57.3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62.1</v>
      </c>
      <c r="BF6" s="52">
        <f t="shared" ref="BF6:BN6" si="7">IF(BF8="-",NA(),BF8)</f>
        <v>59.2</v>
      </c>
      <c r="BG6" s="52">
        <f t="shared" si="7"/>
        <v>59.3</v>
      </c>
      <c r="BH6" s="52">
        <f t="shared" si="7"/>
        <v>59</v>
      </c>
      <c r="BI6" s="52">
        <f t="shared" si="7"/>
        <v>53.7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91.2</v>
      </c>
      <c r="BQ6" s="52">
        <f t="shared" ref="BQ6:BY6" si="8">IF(BQ8="-",NA(),BQ8)</f>
        <v>89.5</v>
      </c>
      <c r="BR6" s="52">
        <f t="shared" si="8"/>
        <v>80</v>
      </c>
      <c r="BS6" s="52">
        <f t="shared" si="8"/>
        <v>71.099999999999994</v>
      </c>
      <c r="BT6" s="52">
        <f t="shared" si="8"/>
        <v>75.400000000000006</v>
      </c>
      <c r="BU6" s="52">
        <f t="shared" si="8"/>
        <v>66.099999999999994</v>
      </c>
      <c r="BV6" s="52">
        <f t="shared" si="8"/>
        <v>62.3</v>
      </c>
      <c r="BW6" s="52">
        <f t="shared" si="8"/>
        <v>62.1</v>
      </c>
      <c r="BX6" s="52">
        <f t="shared" si="8"/>
        <v>60.2</v>
      </c>
      <c r="BY6" s="52">
        <f t="shared" si="8"/>
        <v>60.6</v>
      </c>
      <c r="BZ6" s="52" t="str">
        <f>IF(BZ8="-","【-】","【"&amp;SUBSTITUTE(TEXT(BZ8,"#,##0.0"),"-","△")&amp;"】")</f>
        <v>【68.7】</v>
      </c>
      <c r="CA6" s="53">
        <f>IF(CA8="-",NA(),CA8)</f>
        <v>19017</v>
      </c>
      <c r="CB6" s="53">
        <f t="shared" ref="CB6:CJ6" si="9">IF(CB8="-",NA(),CB8)</f>
        <v>19724</v>
      </c>
      <c r="CC6" s="53">
        <f t="shared" si="9"/>
        <v>19388</v>
      </c>
      <c r="CD6" s="53">
        <f t="shared" si="9"/>
        <v>21633</v>
      </c>
      <c r="CE6" s="53">
        <f t="shared" si="9"/>
        <v>20131</v>
      </c>
      <c r="CF6" s="53">
        <f t="shared" si="9"/>
        <v>26415</v>
      </c>
      <c r="CG6" s="53">
        <f t="shared" si="9"/>
        <v>27227</v>
      </c>
      <c r="CH6" s="53">
        <f t="shared" si="9"/>
        <v>28176</v>
      </c>
      <c r="CI6" s="53">
        <f t="shared" si="9"/>
        <v>29348</v>
      </c>
      <c r="CJ6" s="53">
        <f t="shared" si="9"/>
        <v>29723</v>
      </c>
      <c r="CK6" s="52" t="str">
        <f>IF(CK8="-","【-】","【"&amp;SUBSTITUTE(TEXT(CK8,"#,##0"),"-","△")&amp;"】")</f>
        <v>【62,428】</v>
      </c>
      <c r="CL6" s="53">
        <f>IF(CL8="-",NA(),CL8)</f>
        <v>6349</v>
      </c>
      <c r="CM6" s="53">
        <f t="shared" ref="CM6:CU6" si="10">IF(CM8="-",NA(),CM8)</f>
        <v>6024</v>
      </c>
      <c r="CN6" s="53">
        <f t="shared" si="10"/>
        <v>6356</v>
      </c>
      <c r="CO6" s="53">
        <f t="shared" si="10"/>
        <v>7670</v>
      </c>
      <c r="CP6" s="53">
        <f t="shared" si="10"/>
        <v>7219</v>
      </c>
      <c r="CQ6" s="53">
        <f t="shared" si="10"/>
        <v>9135</v>
      </c>
      <c r="CR6" s="53">
        <f t="shared" si="10"/>
        <v>9509</v>
      </c>
      <c r="CS6" s="53">
        <f t="shared" si="10"/>
        <v>9548</v>
      </c>
      <c r="CT6" s="53">
        <f t="shared" si="10"/>
        <v>9992</v>
      </c>
      <c r="CU6" s="53">
        <f t="shared" si="10"/>
        <v>9779</v>
      </c>
      <c r="CV6" s="52" t="str">
        <f>IF(CV8="-","【-】","【"&amp;SUBSTITUTE(TEXT(CV8,"#,##0"),"-","△")&amp;"】")</f>
        <v>【18,236】</v>
      </c>
      <c r="CW6" s="52">
        <f>IF(CW8="-",NA(),CW8)</f>
        <v>77.099999999999994</v>
      </c>
      <c r="CX6" s="52">
        <f t="shared" ref="CX6:DF6" si="11">IF(CX8="-",NA(),CX8)</f>
        <v>80.400000000000006</v>
      </c>
      <c r="CY6" s="52">
        <f t="shared" si="11"/>
        <v>88.4</v>
      </c>
      <c r="CZ6" s="52">
        <f t="shared" si="11"/>
        <v>84.6</v>
      </c>
      <c r="DA6" s="52">
        <f t="shared" si="11"/>
        <v>89.9</v>
      </c>
      <c r="DB6" s="52">
        <f t="shared" si="11"/>
        <v>72</v>
      </c>
      <c r="DC6" s="52">
        <f t="shared" si="11"/>
        <v>77.7</v>
      </c>
      <c r="DD6" s="52">
        <f t="shared" si="11"/>
        <v>75.7</v>
      </c>
      <c r="DE6" s="52">
        <f t="shared" si="11"/>
        <v>75.400000000000006</v>
      </c>
      <c r="DF6" s="52">
        <f t="shared" si="11"/>
        <v>77.5</v>
      </c>
      <c r="DG6" s="52" t="str">
        <f>IF(DG8="-","【-】","【"&amp;SUBSTITUTE(TEXT(DG8,"#,##0.0"),"-","△")&amp;"】")</f>
        <v>【56.1】</v>
      </c>
      <c r="DH6" s="52">
        <f>IF(DH8="-",NA(),DH8)</f>
        <v>12.9</v>
      </c>
      <c r="DI6" s="52">
        <f t="shared" ref="DI6:DQ6" si="12">IF(DI8="-",NA(),DI8)</f>
        <v>13.8</v>
      </c>
      <c r="DJ6" s="52">
        <f t="shared" si="12"/>
        <v>13.3</v>
      </c>
      <c r="DK6" s="52">
        <f t="shared" si="12"/>
        <v>12.6</v>
      </c>
      <c r="DL6" s="52">
        <f t="shared" si="12"/>
        <v>13.7</v>
      </c>
      <c r="DM6" s="52">
        <f t="shared" si="12"/>
        <v>16</v>
      </c>
      <c r="DN6" s="52">
        <f t="shared" si="12"/>
        <v>15.7</v>
      </c>
      <c r="DO6" s="52">
        <f t="shared" si="12"/>
        <v>14.6</v>
      </c>
      <c r="DP6" s="52">
        <f t="shared" si="12"/>
        <v>15.1</v>
      </c>
      <c r="DQ6" s="52">
        <f t="shared" si="12"/>
        <v>14.9</v>
      </c>
      <c r="DR6" s="52" t="str">
        <f>IF(DR8="-","【-】","【"&amp;SUBSTITUTE(TEXT(DR8,"#,##0.0"),"-","△")&amp;"】")</f>
        <v>【26.4】</v>
      </c>
      <c r="DS6" s="52">
        <f>IF(DS8="-",NA(),DS8)</f>
        <v>6</v>
      </c>
      <c r="DT6" s="52">
        <f t="shared" ref="DT6:EB6" si="13">IF(DT8="-",NA(),DT8)</f>
        <v>0.1</v>
      </c>
      <c r="DU6" s="52">
        <f t="shared" si="13"/>
        <v>15.9</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58.3</v>
      </c>
      <c r="EE6" s="52">
        <f t="shared" ref="EE6:EM6" si="14">IF(EE8="-",NA(),EE8)</f>
        <v>60.6</v>
      </c>
      <c r="EF6" s="52">
        <f t="shared" si="14"/>
        <v>60</v>
      </c>
      <c r="EG6" s="52">
        <f t="shared" si="14"/>
        <v>61.7</v>
      </c>
      <c r="EH6" s="52">
        <f t="shared" si="14"/>
        <v>63.1</v>
      </c>
      <c r="EI6" s="52">
        <f t="shared" si="14"/>
        <v>56.4</v>
      </c>
      <c r="EJ6" s="52">
        <f t="shared" si="14"/>
        <v>56.9</v>
      </c>
      <c r="EK6" s="52">
        <f t="shared" si="14"/>
        <v>58.3</v>
      </c>
      <c r="EL6" s="52">
        <f t="shared" si="14"/>
        <v>59.2</v>
      </c>
      <c r="EM6" s="52">
        <f t="shared" si="14"/>
        <v>59.8</v>
      </c>
      <c r="EN6" s="52" t="str">
        <f>IF(EN8="-","【-】","【"&amp;SUBSTITUTE(TEXT(EN8,"#,##0.0"),"-","△")&amp;"】")</f>
        <v>【57.0】</v>
      </c>
      <c r="EO6" s="52">
        <f>IF(EO8="-",NA(),EO8)</f>
        <v>81.900000000000006</v>
      </c>
      <c r="EP6" s="52">
        <f t="shared" ref="EP6:EX6" si="15">IF(EP8="-",NA(),EP8)</f>
        <v>85.8</v>
      </c>
      <c r="EQ6" s="52">
        <f t="shared" si="15"/>
        <v>76.599999999999994</v>
      </c>
      <c r="ER6" s="52">
        <f t="shared" si="15"/>
        <v>77.5</v>
      </c>
      <c r="ES6" s="52">
        <f t="shared" si="15"/>
        <v>77.2</v>
      </c>
      <c r="ET6" s="52">
        <f t="shared" si="15"/>
        <v>73.400000000000006</v>
      </c>
      <c r="EU6" s="52">
        <f t="shared" si="15"/>
        <v>72.5</v>
      </c>
      <c r="EV6" s="52">
        <f t="shared" si="15"/>
        <v>72.3</v>
      </c>
      <c r="EW6" s="52">
        <f t="shared" si="15"/>
        <v>72</v>
      </c>
      <c r="EX6" s="52">
        <f t="shared" si="15"/>
        <v>72</v>
      </c>
      <c r="EY6" s="52" t="str">
        <f>IF(EY8="-","【-】","【"&amp;SUBSTITUTE(TEXT(EY8,"#,##0.0"),"-","△")&amp;"】")</f>
        <v>【70.4】</v>
      </c>
      <c r="EZ6" s="53">
        <f>IF(EZ8="-",NA(),EZ8)</f>
        <v>52490483</v>
      </c>
      <c r="FA6" s="53">
        <f t="shared" ref="FA6:FI6" si="16">IF(FA8="-",NA(),FA8)</f>
        <v>53099900</v>
      </c>
      <c r="FB6" s="53">
        <f t="shared" si="16"/>
        <v>55712767</v>
      </c>
      <c r="FC6" s="53">
        <f t="shared" si="16"/>
        <v>56460367</v>
      </c>
      <c r="FD6" s="53">
        <f t="shared" si="16"/>
        <v>57385417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63622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v>
      </c>
      <c r="T7" s="50" t="str">
        <f t="shared" si="17"/>
        <v>救</v>
      </c>
      <c r="U7" s="51">
        <f>U8</f>
        <v>7607</v>
      </c>
      <c r="V7" s="51">
        <f>V8</f>
        <v>5406</v>
      </c>
      <c r="W7" s="50" t="str">
        <f>W8</f>
        <v>第１種該当</v>
      </c>
      <c r="X7" s="50" t="str">
        <f t="shared" si="17"/>
        <v>-</v>
      </c>
      <c r="Y7" s="50" t="str">
        <f t="shared" si="17"/>
        <v>１５：１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105.7</v>
      </c>
      <c r="AJ7" s="52">
        <f t="shared" ref="AJ7:AR7" si="18">AJ8</f>
        <v>103.8</v>
      </c>
      <c r="AK7" s="52">
        <f t="shared" si="18"/>
        <v>96.6</v>
      </c>
      <c r="AL7" s="52">
        <f t="shared" si="18"/>
        <v>103.7</v>
      </c>
      <c r="AM7" s="52">
        <f t="shared" si="18"/>
        <v>106.7</v>
      </c>
      <c r="AN7" s="52">
        <f t="shared" si="18"/>
        <v>97.7</v>
      </c>
      <c r="AO7" s="52">
        <f t="shared" si="18"/>
        <v>100.7</v>
      </c>
      <c r="AP7" s="52">
        <f t="shared" si="18"/>
        <v>103.6</v>
      </c>
      <c r="AQ7" s="52">
        <f t="shared" si="18"/>
        <v>101.9</v>
      </c>
      <c r="AR7" s="52">
        <f t="shared" si="18"/>
        <v>96.7</v>
      </c>
      <c r="AS7" s="52"/>
      <c r="AT7" s="52">
        <f>AT8</f>
        <v>65.8</v>
      </c>
      <c r="AU7" s="52">
        <f t="shared" ref="AU7:BC7" si="19">AU8</f>
        <v>62.9</v>
      </c>
      <c r="AV7" s="52">
        <f t="shared" si="19"/>
        <v>63.2</v>
      </c>
      <c r="AW7" s="52">
        <f t="shared" si="19"/>
        <v>62.6</v>
      </c>
      <c r="AX7" s="52">
        <f t="shared" si="19"/>
        <v>57.3</v>
      </c>
      <c r="AY7" s="52">
        <f t="shared" si="19"/>
        <v>77.099999999999994</v>
      </c>
      <c r="AZ7" s="52">
        <f t="shared" si="19"/>
        <v>73.8</v>
      </c>
      <c r="BA7" s="52">
        <f t="shared" si="19"/>
        <v>75.5</v>
      </c>
      <c r="BB7" s="52">
        <f t="shared" si="19"/>
        <v>74.599999999999994</v>
      </c>
      <c r="BC7" s="52">
        <f t="shared" si="19"/>
        <v>73.599999999999994</v>
      </c>
      <c r="BD7" s="52"/>
      <c r="BE7" s="52">
        <f>BE8</f>
        <v>62.1</v>
      </c>
      <c r="BF7" s="52">
        <f t="shared" ref="BF7:BN7" si="20">BF8</f>
        <v>59.2</v>
      </c>
      <c r="BG7" s="52">
        <f t="shared" si="20"/>
        <v>59.3</v>
      </c>
      <c r="BH7" s="52">
        <f t="shared" si="20"/>
        <v>59</v>
      </c>
      <c r="BI7" s="52">
        <f t="shared" si="20"/>
        <v>53.7</v>
      </c>
      <c r="BJ7" s="52">
        <f t="shared" si="20"/>
        <v>73.2</v>
      </c>
      <c r="BK7" s="52">
        <f t="shared" si="20"/>
        <v>69.900000000000006</v>
      </c>
      <c r="BL7" s="52">
        <f t="shared" si="20"/>
        <v>71.599999999999994</v>
      </c>
      <c r="BM7" s="52">
        <f t="shared" si="20"/>
        <v>70.8</v>
      </c>
      <c r="BN7" s="52">
        <f t="shared" si="20"/>
        <v>69.7</v>
      </c>
      <c r="BO7" s="52"/>
      <c r="BP7" s="52">
        <f>BP8</f>
        <v>91.2</v>
      </c>
      <c r="BQ7" s="52">
        <f t="shared" ref="BQ7:BY7" si="21">BQ8</f>
        <v>89.5</v>
      </c>
      <c r="BR7" s="52">
        <f t="shared" si="21"/>
        <v>80</v>
      </c>
      <c r="BS7" s="52">
        <f t="shared" si="21"/>
        <v>71.099999999999994</v>
      </c>
      <c r="BT7" s="52">
        <f t="shared" si="21"/>
        <v>75.400000000000006</v>
      </c>
      <c r="BU7" s="52">
        <f t="shared" si="21"/>
        <v>66.099999999999994</v>
      </c>
      <c r="BV7" s="52">
        <f t="shared" si="21"/>
        <v>62.3</v>
      </c>
      <c r="BW7" s="52">
        <f t="shared" si="21"/>
        <v>62.1</v>
      </c>
      <c r="BX7" s="52">
        <f t="shared" si="21"/>
        <v>60.2</v>
      </c>
      <c r="BY7" s="52">
        <f t="shared" si="21"/>
        <v>60.6</v>
      </c>
      <c r="BZ7" s="52"/>
      <c r="CA7" s="53">
        <f>CA8</f>
        <v>19017</v>
      </c>
      <c r="CB7" s="53">
        <f t="shared" ref="CB7:CJ7" si="22">CB8</f>
        <v>19724</v>
      </c>
      <c r="CC7" s="53">
        <f t="shared" si="22"/>
        <v>19388</v>
      </c>
      <c r="CD7" s="53">
        <f t="shared" si="22"/>
        <v>21633</v>
      </c>
      <c r="CE7" s="53">
        <f t="shared" si="22"/>
        <v>20131</v>
      </c>
      <c r="CF7" s="53">
        <f t="shared" si="22"/>
        <v>26415</v>
      </c>
      <c r="CG7" s="53">
        <f t="shared" si="22"/>
        <v>27227</v>
      </c>
      <c r="CH7" s="53">
        <f t="shared" si="22"/>
        <v>28176</v>
      </c>
      <c r="CI7" s="53">
        <f t="shared" si="22"/>
        <v>29348</v>
      </c>
      <c r="CJ7" s="53">
        <f t="shared" si="22"/>
        <v>29723</v>
      </c>
      <c r="CK7" s="52"/>
      <c r="CL7" s="53">
        <f>CL8</f>
        <v>6349</v>
      </c>
      <c r="CM7" s="53">
        <f t="shared" ref="CM7:CU7" si="23">CM8</f>
        <v>6024</v>
      </c>
      <c r="CN7" s="53">
        <f t="shared" si="23"/>
        <v>6356</v>
      </c>
      <c r="CO7" s="53">
        <f t="shared" si="23"/>
        <v>7670</v>
      </c>
      <c r="CP7" s="53">
        <f t="shared" si="23"/>
        <v>7219</v>
      </c>
      <c r="CQ7" s="53">
        <f t="shared" si="23"/>
        <v>9135</v>
      </c>
      <c r="CR7" s="53">
        <f t="shared" si="23"/>
        <v>9509</v>
      </c>
      <c r="CS7" s="53">
        <f t="shared" si="23"/>
        <v>9548</v>
      </c>
      <c r="CT7" s="53">
        <f t="shared" si="23"/>
        <v>9992</v>
      </c>
      <c r="CU7" s="53">
        <f t="shared" si="23"/>
        <v>9779</v>
      </c>
      <c r="CV7" s="52"/>
      <c r="CW7" s="52">
        <f>CW8</f>
        <v>77.099999999999994</v>
      </c>
      <c r="CX7" s="52">
        <f t="shared" ref="CX7:DF7" si="24">CX8</f>
        <v>80.400000000000006</v>
      </c>
      <c r="CY7" s="52">
        <f t="shared" si="24"/>
        <v>88.4</v>
      </c>
      <c r="CZ7" s="52">
        <f t="shared" si="24"/>
        <v>84.6</v>
      </c>
      <c r="DA7" s="52">
        <f t="shared" si="24"/>
        <v>89.9</v>
      </c>
      <c r="DB7" s="52">
        <f t="shared" si="24"/>
        <v>72</v>
      </c>
      <c r="DC7" s="52">
        <f t="shared" si="24"/>
        <v>77.7</v>
      </c>
      <c r="DD7" s="52">
        <f t="shared" si="24"/>
        <v>75.7</v>
      </c>
      <c r="DE7" s="52">
        <f t="shared" si="24"/>
        <v>75.400000000000006</v>
      </c>
      <c r="DF7" s="52">
        <f t="shared" si="24"/>
        <v>77.5</v>
      </c>
      <c r="DG7" s="52"/>
      <c r="DH7" s="52">
        <f>DH8</f>
        <v>12.9</v>
      </c>
      <c r="DI7" s="52">
        <f t="shared" ref="DI7:DQ7" si="25">DI8</f>
        <v>13.8</v>
      </c>
      <c r="DJ7" s="52">
        <f t="shared" si="25"/>
        <v>13.3</v>
      </c>
      <c r="DK7" s="52">
        <f t="shared" si="25"/>
        <v>12.6</v>
      </c>
      <c r="DL7" s="52">
        <f t="shared" si="25"/>
        <v>13.7</v>
      </c>
      <c r="DM7" s="52">
        <f t="shared" si="25"/>
        <v>16</v>
      </c>
      <c r="DN7" s="52">
        <f t="shared" si="25"/>
        <v>15.7</v>
      </c>
      <c r="DO7" s="52">
        <f t="shared" si="25"/>
        <v>14.6</v>
      </c>
      <c r="DP7" s="52">
        <f t="shared" si="25"/>
        <v>15.1</v>
      </c>
      <c r="DQ7" s="52">
        <f t="shared" si="25"/>
        <v>14.9</v>
      </c>
      <c r="DR7" s="52"/>
      <c r="DS7" s="52">
        <f>DS8</f>
        <v>6</v>
      </c>
      <c r="DT7" s="52">
        <f t="shared" ref="DT7:EB7" si="26">DT8</f>
        <v>0.1</v>
      </c>
      <c r="DU7" s="52">
        <f t="shared" si="26"/>
        <v>15.9</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58.3</v>
      </c>
      <c r="EE7" s="52">
        <f t="shared" ref="EE7:EM7" si="27">EE8</f>
        <v>60.6</v>
      </c>
      <c r="EF7" s="52">
        <f t="shared" si="27"/>
        <v>60</v>
      </c>
      <c r="EG7" s="52">
        <f t="shared" si="27"/>
        <v>61.7</v>
      </c>
      <c r="EH7" s="52">
        <f t="shared" si="27"/>
        <v>63.1</v>
      </c>
      <c r="EI7" s="52">
        <f t="shared" si="27"/>
        <v>56.4</v>
      </c>
      <c r="EJ7" s="52">
        <f t="shared" si="27"/>
        <v>56.9</v>
      </c>
      <c r="EK7" s="52">
        <f t="shared" si="27"/>
        <v>58.3</v>
      </c>
      <c r="EL7" s="52">
        <f t="shared" si="27"/>
        <v>59.2</v>
      </c>
      <c r="EM7" s="52">
        <f t="shared" si="27"/>
        <v>59.8</v>
      </c>
      <c r="EN7" s="52"/>
      <c r="EO7" s="52">
        <f>EO8</f>
        <v>81.900000000000006</v>
      </c>
      <c r="EP7" s="52">
        <f t="shared" ref="EP7:EX7" si="28">EP8</f>
        <v>85.8</v>
      </c>
      <c r="EQ7" s="52">
        <f t="shared" si="28"/>
        <v>76.599999999999994</v>
      </c>
      <c r="ER7" s="52">
        <f t="shared" si="28"/>
        <v>77.5</v>
      </c>
      <c r="ES7" s="52">
        <f t="shared" si="28"/>
        <v>77.2</v>
      </c>
      <c r="ET7" s="52">
        <f t="shared" si="28"/>
        <v>73.400000000000006</v>
      </c>
      <c r="EU7" s="52">
        <f t="shared" si="28"/>
        <v>72.5</v>
      </c>
      <c r="EV7" s="52">
        <f t="shared" si="28"/>
        <v>72.3</v>
      </c>
      <c r="EW7" s="52">
        <f t="shared" si="28"/>
        <v>72</v>
      </c>
      <c r="EX7" s="52">
        <f t="shared" si="28"/>
        <v>72</v>
      </c>
      <c r="EY7" s="52"/>
      <c r="EZ7" s="53">
        <f>EZ8</f>
        <v>52490483</v>
      </c>
      <c r="FA7" s="53">
        <f t="shared" ref="FA7:FI7" si="29">FA8</f>
        <v>53099900</v>
      </c>
      <c r="FB7" s="53">
        <f t="shared" si="29"/>
        <v>55712767</v>
      </c>
      <c r="FC7" s="53">
        <f t="shared" si="29"/>
        <v>56460367</v>
      </c>
      <c r="FD7" s="53">
        <f t="shared" si="29"/>
        <v>57385417</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63622</v>
      </c>
      <c r="D8" s="55">
        <v>46</v>
      </c>
      <c r="E8" s="55">
        <v>6</v>
      </c>
      <c r="F8" s="55">
        <v>0</v>
      </c>
      <c r="G8" s="55">
        <v>1</v>
      </c>
      <c r="H8" s="55" t="s">
        <v>161</v>
      </c>
      <c r="I8" s="55" t="s">
        <v>162</v>
      </c>
      <c r="J8" s="55" t="s">
        <v>163</v>
      </c>
      <c r="K8" s="55" t="s">
        <v>164</v>
      </c>
      <c r="L8" s="55" t="s">
        <v>165</v>
      </c>
      <c r="M8" s="55" t="s">
        <v>166</v>
      </c>
      <c r="N8" s="55" t="s">
        <v>167</v>
      </c>
      <c r="O8" s="55" t="s">
        <v>168</v>
      </c>
      <c r="P8" s="55" t="s">
        <v>169</v>
      </c>
      <c r="Q8" s="56">
        <v>5</v>
      </c>
      <c r="R8" s="55" t="s">
        <v>40</v>
      </c>
      <c r="S8" s="55" t="s">
        <v>170</v>
      </c>
      <c r="T8" s="55" t="s">
        <v>171</v>
      </c>
      <c r="U8" s="56">
        <v>7607</v>
      </c>
      <c r="V8" s="56">
        <v>5406</v>
      </c>
      <c r="W8" s="55" t="s">
        <v>172</v>
      </c>
      <c r="X8" s="55" t="s">
        <v>40</v>
      </c>
      <c r="Y8" s="57" t="s">
        <v>173</v>
      </c>
      <c r="Z8" s="56">
        <v>60</v>
      </c>
      <c r="AA8" s="56" t="s">
        <v>40</v>
      </c>
      <c r="AB8" s="56" t="s">
        <v>40</v>
      </c>
      <c r="AC8" s="56" t="s">
        <v>40</v>
      </c>
      <c r="AD8" s="56" t="s">
        <v>40</v>
      </c>
      <c r="AE8" s="56">
        <v>60</v>
      </c>
      <c r="AF8" s="56">
        <v>60</v>
      </c>
      <c r="AG8" s="56" t="s">
        <v>40</v>
      </c>
      <c r="AH8" s="56">
        <v>60</v>
      </c>
      <c r="AI8" s="58">
        <v>105.7</v>
      </c>
      <c r="AJ8" s="58">
        <v>103.8</v>
      </c>
      <c r="AK8" s="58">
        <v>96.6</v>
      </c>
      <c r="AL8" s="58">
        <v>103.7</v>
      </c>
      <c r="AM8" s="58">
        <v>106.7</v>
      </c>
      <c r="AN8" s="58">
        <v>97.7</v>
      </c>
      <c r="AO8" s="58">
        <v>100.7</v>
      </c>
      <c r="AP8" s="58">
        <v>103.6</v>
      </c>
      <c r="AQ8" s="58">
        <v>101.9</v>
      </c>
      <c r="AR8" s="58">
        <v>96.7</v>
      </c>
      <c r="AS8" s="58">
        <v>96.6</v>
      </c>
      <c r="AT8" s="58">
        <v>65.8</v>
      </c>
      <c r="AU8" s="58">
        <v>62.9</v>
      </c>
      <c r="AV8" s="58">
        <v>63.2</v>
      </c>
      <c r="AW8" s="58">
        <v>62.6</v>
      </c>
      <c r="AX8" s="58">
        <v>57.3</v>
      </c>
      <c r="AY8" s="58">
        <v>77.099999999999994</v>
      </c>
      <c r="AZ8" s="58">
        <v>73.8</v>
      </c>
      <c r="BA8" s="58">
        <v>75.5</v>
      </c>
      <c r="BB8" s="58">
        <v>74.599999999999994</v>
      </c>
      <c r="BC8" s="58">
        <v>73.599999999999994</v>
      </c>
      <c r="BD8" s="58">
        <v>86.6</v>
      </c>
      <c r="BE8" s="59">
        <v>62.1</v>
      </c>
      <c r="BF8" s="59">
        <v>59.2</v>
      </c>
      <c r="BG8" s="59">
        <v>59.3</v>
      </c>
      <c r="BH8" s="59">
        <v>59</v>
      </c>
      <c r="BI8" s="59">
        <v>53.7</v>
      </c>
      <c r="BJ8" s="59">
        <v>73.2</v>
      </c>
      <c r="BK8" s="59">
        <v>69.900000000000006</v>
      </c>
      <c r="BL8" s="59">
        <v>71.599999999999994</v>
      </c>
      <c r="BM8" s="59">
        <v>70.8</v>
      </c>
      <c r="BN8" s="59">
        <v>69.7</v>
      </c>
      <c r="BO8" s="59">
        <v>83.9</v>
      </c>
      <c r="BP8" s="58">
        <v>91.2</v>
      </c>
      <c r="BQ8" s="58">
        <v>89.5</v>
      </c>
      <c r="BR8" s="58">
        <v>80</v>
      </c>
      <c r="BS8" s="58">
        <v>71.099999999999994</v>
      </c>
      <c r="BT8" s="58">
        <v>75.400000000000006</v>
      </c>
      <c r="BU8" s="58">
        <v>66.099999999999994</v>
      </c>
      <c r="BV8" s="58">
        <v>62.3</v>
      </c>
      <c r="BW8" s="58">
        <v>62.1</v>
      </c>
      <c r="BX8" s="58">
        <v>60.2</v>
      </c>
      <c r="BY8" s="58">
        <v>60.6</v>
      </c>
      <c r="BZ8" s="58">
        <v>68.7</v>
      </c>
      <c r="CA8" s="59">
        <v>19017</v>
      </c>
      <c r="CB8" s="59">
        <v>19724</v>
      </c>
      <c r="CC8" s="59">
        <v>19388</v>
      </c>
      <c r="CD8" s="59">
        <v>21633</v>
      </c>
      <c r="CE8" s="59">
        <v>20131</v>
      </c>
      <c r="CF8" s="59">
        <v>26415</v>
      </c>
      <c r="CG8" s="59">
        <v>27227</v>
      </c>
      <c r="CH8" s="59">
        <v>28176</v>
      </c>
      <c r="CI8" s="59">
        <v>29348</v>
      </c>
      <c r="CJ8" s="59">
        <v>29723</v>
      </c>
      <c r="CK8" s="58">
        <v>62428</v>
      </c>
      <c r="CL8" s="59">
        <v>6349</v>
      </c>
      <c r="CM8" s="59">
        <v>6024</v>
      </c>
      <c r="CN8" s="59">
        <v>6356</v>
      </c>
      <c r="CO8" s="59">
        <v>7670</v>
      </c>
      <c r="CP8" s="59">
        <v>7219</v>
      </c>
      <c r="CQ8" s="59">
        <v>9135</v>
      </c>
      <c r="CR8" s="59">
        <v>9509</v>
      </c>
      <c r="CS8" s="59">
        <v>9548</v>
      </c>
      <c r="CT8" s="59">
        <v>9992</v>
      </c>
      <c r="CU8" s="59">
        <v>9779</v>
      </c>
      <c r="CV8" s="58">
        <v>18236</v>
      </c>
      <c r="CW8" s="59">
        <v>77.099999999999994</v>
      </c>
      <c r="CX8" s="59">
        <v>80.400000000000006</v>
      </c>
      <c r="CY8" s="59">
        <v>88.4</v>
      </c>
      <c r="CZ8" s="59">
        <v>84.6</v>
      </c>
      <c r="DA8" s="59">
        <v>89.9</v>
      </c>
      <c r="DB8" s="59">
        <v>72</v>
      </c>
      <c r="DC8" s="59">
        <v>77.7</v>
      </c>
      <c r="DD8" s="59">
        <v>75.7</v>
      </c>
      <c r="DE8" s="59">
        <v>75.400000000000006</v>
      </c>
      <c r="DF8" s="59">
        <v>77.5</v>
      </c>
      <c r="DG8" s="59">
        <v>56.1</v>
      </c>
      <c r="DH8" s="59">
        <v>12.9</v>
      </c>
      <c r="DI8" s="59">
        <v>13.8</v>
      </c>
      <c r="DJ8" s="59">
        <v>13.3</v>
      </c>
      <c r="DK8" s="59">
        <v>12.6</v>
      </c>
      <c r="DL8" s="59">
        <v>13.7</v>
      </c>
      <c r="DM8" s="59">
        <v>16</v>
      </c>
      <c r="DN8" s="59">
        <v>15.7</v>
      </c>
      <c r="DO8" s="59">
        <v>14.6</v>
      </c>
      <c r="DP8" s="59">
        <v>15.1</v>
      </c>
      <c r="DQ8" s="59">
        <v>14.9</v>
      </c>
      <c r="DR8" s="59">
        <v>26.4</v>
      </c>
      <c r="DS8" s="59">
        <v>6</v>
      </c>
      <c r="DT8" s="59">
        <v>0.1</v>
      </c>
      <c r="DU8" s="59">
        <v>15.9</v>
      </c>
      <c r="DV8" s="59">
        <v>0</v>
      </c>
      <c r="DW8" s="59">
        <v>0</v>
      </c>
      <c r="DX8" s="59">
        <v>118.8</v>
      </c>
      <c r="DY8" s="59">
        <v>136</v>
      </c>
      <c r="DZ8" s="59">
        <v>131.30000000000001</v>
      </c>
      <c r="EA8" s="59">
        <v>133.6</v>
      </c>
      <c r="EB8" s="59">
        <v>144.6</v>
      </c>
      <c r="EC8" s="59">
        <v>54.5</v>
      </c>
      <c r="ED8" s="58">
        <v>58.3</v>
      </c>
      <c r="EE8" s="58">
        <v>60.6</v>
      </c>
      <c r="EF8" s="58">
        <v>60</v>
      </c>
      <c r="EG8" s="58">
        <v>61.7</v>
      </c>
      <c r="EH8" s="58">
        <v>63.1</v>
      </c>
      <c r="EI8" s="58">
        <v>56.4</v>
      </c>
      <c r="EJ8" s="58">
        <v>56.9</v>
      </c>
      <c r="EK8" s="58">
        <v>58.3</v>
      </c>
      <c r="EL8" s="58">
        <v>59.2</v>
      </c>
      <c r="EM8" s="58">
        <v>59.8</v>
      </c>
      <c r="EN8" s="58">
        <v>57</v>
      </c>
      <c r="EO8" s="58">
        <v>81.900000000000006</v>
      </c>
      <c r="EP8" s="58">
        <v>85.8</v>
      </c>
      <c r="EQ8" s="58">
        <v>76.599999999999994</v>
      </c>
      <c r="ER8" s="58">
        <v>77.5</v>
      </c>
      <c r="ES8" s="58">
        <v>77.2</v>
      </c>
      <c r="ET8" s="58">
        <v>73.400000000000006</v>
      </c>
      <c r="EU8" s="58">
        <v>72.5</v>
      </c>
      <c r="EV8" s="58">
        <v>72.3</v>
      </c>
      <c r="EW8" s="58">
        <v>72</v>
      </c>
      <c r="EX8" s="58">
        <v>72</v>
      </c>
      <c r="EY8" s="58">
        <v>70.400000000000006</v>
      </c>
      <c r="EZ8" s="59">
        <v>52490483</v>
      </c>
      <c r="FA8" s="59">
        <v>53099900</v>
      </c>
      <c r="FB8" s="59">
        <v>55712767</v>
      </c>
      <c r="FC8" s="59">
        <v>56460367</v>
      </c>
      <c r="FD8" s="59">
        <v>57385417</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2025-01-16T06:39:40Z</dcterms:created>
  <dcterms:modified xsi:type="dcterms:W3CDTF">2025-02-28T08:36:58Z</dcterms:modified>
  <cp:category/>
</cp:coreProperties>
</file>