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ozu2UTZS72ojqOtWGTxSeQJ12eDOj5CNXj3upSOwGjx2eP1YWTfHI6SRbPZEbDvBCLYsqGGA6UiNayNriLudvA==" workbookSaltValue="nv/AOHfidxffhYz8uny61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<sst xmlns="http://schemas.openxmlformats.org/spreadsheetml/2006/main" count="228" uniqueCount="115">
  <si>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</si>
  <si>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</si>
  <si>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</si>
  <si>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</si>
  <si>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</si>
  <si>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</si>
  <si>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</si>
  <si>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</si>
  <si>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</si>
  <si>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</si>
  <si>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</si>
  <si>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</si>
  <si>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</si>
  <si>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</si>
  <si>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</si>
  <si>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</si>
  <si>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</si>
  <si>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</si>
  <si>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</si>
  <si>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</si>
  <si>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</si>
  <si>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</si>
  <si>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</si>
  <si>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</si>
  <si>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</si>
  <si>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</si>
  <si>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</si>
  <si>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</si>
  <si>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</si>
  <si>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</si>
  <si>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</si>
  <si>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</si>
  <si>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</si>
  <si>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</si>
  <si>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</si>
  <si>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</si>
  <si>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</si>
  <si>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</si>
  <si>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</si>
  <si>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</si>
  <si>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</si>
  <si>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</si>
  <si>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</si>
  <si>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</si>
  <si>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</si>
  <si>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</si>
  <si>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</si>
  <si>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</si>
  <si>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</si>
  <si>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</si>
  <si>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</si>
  <si>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</si>
  <si>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</si>
  <si>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</si>
  <si>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</si>
  <si>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</si>
  <si>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</si>
  <si>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</si>
  <si>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</si>
  <si>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</si>
  <si>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</si>
  <si>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</si>
  <si>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</si>
  <si>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</si>
  <si>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</si>
  <si>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</si>
  <si>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</si>
  <si>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</si>
  <si>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</si>
  <si>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</si>
  <si>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</si>
  <si>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</si>
  <si>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</si>
  <si>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</si>
  <si>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</si>
  <si>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</si>
  <si>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</si>
  <si>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</si>
  <si>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</si>
  <si>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</si>
  <si>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</si>
  <si>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</si>
  <si>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</si>
  <si>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</si>
  <si>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</si>
  <si>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</si>
  <si>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</si>
  <si>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</si>
  <si>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</si>
  <si>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</si>
  <si>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</si>
  <si>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</si>
  <si>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</si>
  <si>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</si>
  <si>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</si>
  <si>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</si>
  <si>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</si>
  <si>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</si>
  <si>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</si>
  <si>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</si>
  <si>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</si>
  <si>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</si>
  <si>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</si>
  <si>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</si>
  <si>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</si>
  <si>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</si>
  <si>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</si>
  <si>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</si>
  <si>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</si>
  <si>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</si>
  <si>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</si>
  <si>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</si>
  <si>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平成の初期に更新を行ってきた為、現在40年を経過している管路は無い。また、旧簡易水道区域は平成10年前後に整備されている地区も多い。
　電気機械設備等については、更新の時期を迎えるものもある為、順次更新工事を行っていく予定。
　今後の給水人口の減少も見据え更新時に過大なスペックにならないようにしていきたい。</t>
    <rPh sb="51" eb="53">
      <t>ゼンゴ</t>
    </rPh>
    <phoneticPr fontId="4"/>
  </si>
  <si>
    <t>　旧簡易水道と統合した事により、簡易水道分の維持管理費が増加しているが、その増加分を給水収益で賄われていない状態である。
　要因としては、旧簡易水道地区においては、地理的要因が大きく影響しており、管渠等が長く、水源施設も点在している事から維持管理費等が大きい。
　旧簡易水道の建設改良に伴う元利償還金に対する一般会計からの繰入金も年々減少していく事が考えられる。
　今後、電気機械設備関係について更新計画等を策定する予定。また、令和4年度に起債の償還のピークを迎えた為、経費の削減に努めていきたい。</t>
    <phoneticPr fontId="4"/>
  </si>
  <si>
    <t>経常収支比率については、簡易水道と統合し維持管理費が増加しているのに対し、旧簡易水道区域が管渠の長さや施設の数に見合うほどの人口密度ではないため、維持管理費の増加分を料金収入で賄えていない状況である。
　また料金収入については、給水区域内の人口が減少している為、大幅な増加は見込めない。旧簡易水道地区において接続率の低い地区もある為、接続への啓蒙などを行って施設利用率及び料金収入の増加に努めていきたい。
　平成初期の大規模な更新から30年程度が経過し、今後の更新を見据えた料金改定も考えて行かなければならない。
　流動比率については、簡易水道分の負債が増えたが、それに見合う分の料金収入の増加がない為、流動資産が年々減少傾向にある。また、令和4年に起債の償還のピークを迎えたため、その後は徐々に回復することか見込まれる。</t>
    <rPh sb="204" eb="206">
      <t>ヘイセイ</t>
    </rPh>
    <rPh sb="206" eb="208">
      <t>ショキ</t>
    </rPh>
    <rPh sb="209" eb="212">
      <t>ダイキボ</t>
    </rPh>
    <rPh sb="213" eb="215">
      <t>コウシン</t>
    </rPh>
    <rPh sb="219" eb="220">
      <t>ネン</t>
    </rPh>
    <rPh sb="220" eb="222">
      <t>テイド</t>
    </rPh>
    <rPh sb="223" eb="225">
      <t>ケイカ</t>
    </rPh>
    <rPh sb="230" eb="232">
      <t>コウシン</t>
    </rPh>
    <rPh sb="233" eb="235">
      <t>ミス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</si>
</sst>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0-48F4-802A-F24057A688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430-48F4-802A-F24057A688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46.85</c:v>
                </c:pt>
                <c:pt idx="1">
                  <c:v>46.84</c:v>
                </c:pt>
                <c:pt idx="2">
                  <c:v>47.23</c:v>
                </c:pt>
                <c:pt idx="3">
                  <c:v>47.03</c:v>
                </c:pt>
                <c:pt idx="4">
                  <c:v>46.75</c:v>
                </c:pt>
              </c:numCache>
            </c:numRef>
          </c:val>
          <c:extLst>
            <c:ext xmlns:c16="http://schemas.microsoft.com/office/drawing/2014/chart" uri="{C3380CC4-5D6E-409C-BE32-E72D297353CC}">
              <c16:uniqueId val="{00000000-FD8C-4E13-B78F-38018A0E34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D8C-4E13-B78F-38018A0E34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82.61</c:v>
                </c:pt>
                <c:pt idx="1">
                  <c:v>80</c:v>
                </c:pt>
                <c:pt idx="2">
                  <c:v>82.36</c:v>
                </c:pt>
                <c:pt idx="3">
                  <c:v>78.150000000000006</c:v>
                </c:pt>
                <c:pt idx="4">
                  <c:v>78.540000000000006</c:v>
                </c:pt>
              </c:numCache>
            </c:numRef>
          </c:val>
          <c:extLst>
            <c:ext xmlns:c16="http://schemas.microsoft.com/office/drawing/2014/chart" uri="{C3380CC4-5D6E-409C-BE32-E72D297353CC}">
              <c16:uniqueId val="{00000000-CFA4-4C66-B8BF-CE2BCF3120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FA4-4C66-B8BF-CE2BCF3120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100.21</c:v>
                </c:pt>
                <c:pt idx="1">
                  <c:v>94.31</c:v>
                </c:pt>
                <c:pt idx="2">
                  <c:v>101.31</c:v>
                </c:pt>
                <c:pt idx="3">
                  <c:v>104.98</c:v>
                </c:pt>
                <c:pt idx="4">
                  <c:v>98.32</c:v>
                </c:pt>
              </c:numCache>
            </c:numRef>
          </c:val>
          <c:extLst>
            <c:ext xmlns:c16="http://schemas.microsoft.com/office/drawing/2014/chart" uri="{C3380CC4-5D6E-409C-BE32-E72D297353CC}">
              <c16:uniqueId val="{00000000-0F6E-4D95-AC0B-7F4F533C9A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F6E-4D95-AC0B-7F4F533C9A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28.01</c:v>
                </c:pt>
                <c:pt idx="1">
                  <c:v>30.84</c:v>
                </c:pt>
                <c:pt idx="2">
                  <c:v>33.68</c:v>
                </c:pt>
                <c:pt idx="3">
                  <c:v>36.07</c:v>
                </c:pt>
                <c:pt idx="4">
                  <c:v>37.89</c:v>
                </c:pt>
              </c:numCache>
            </c:numRef>
          </c:val>
          <c:extLst>
            <c:ext xmlns:c16="http://schemas.microsoft.com/office/drawing/2014/chart" uri="{C3380CC4-5D6E-409C-BE32-E72D297353CC}">
              <c16:uniqueId val="{00000000-F40A-4520-8485-A71B4AB68A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40A-4520-8485-A71B4AB68A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E-4306-8DA4-EFEE3B5250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B9E-4306-8DA4-EFEE3B5250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B4-4977-991A-1D9FA393B6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29B4-4977-991A-1D9FA393B6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189.74</c:v>
                </c:pt>
                <c:pt idx="1">
                  <c:v>170.84</c:v>
                </c:pt>
                <c:pt idx="2">
                  <c:v>152.88999999999999</c:v>
                </c:pt>
                <c:pt idx="3">
                  <c:v>136.86000000000001</c:v>
                </c:pt>
                <c:pt idx="4">
                  <c:v>111.25</c:v>
                </c:pt>
              </c:numCache>
            </c:numRef>
          </c:val>
          <c:extLst>
            <c:ext xmlns:c16="http://schemas.microsoft.com/office/drawing/2014/chart" uri="{C3380CC4-5D6E-409C-BE32-E72D297353CC}">
              <c16:uniqueId val="{00000000-7E98-403A-B679-F65C9AC250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E98-403A-B679-F65C9AC250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861.99</c:v>
                </c:pt>
                <c:pt idx="1">
                  <c:v>819.01</c:v>
                </c:pt>
                <c:pt idx="2">
                  <c:v>720.61</c:v>
                </c:pt>
                <c:pt idx="3">
                  <c:v>698.94</c:v>
                </c:pt>
                <c:pt idx="4">
                  <c:v>671.75</c:v>
                </c:pt>
              </c:numCache>
            </c:numRef>
          </c:val>
          <c:extLst>
            <c:ext xmlns:c16="http://schemas.microsoft.com/office/drawing/2014/chart" uri="{C3380CC4-5D6E-409C-BE32-E72D297353CC}">
              <c16:uniqueId val="{00000000-E854-4161-B627-7024EBC2D3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E854-4161-B627-7024EBC2D3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89.27</c:v>
                </c:pt>
                <c:pt idx="1">
                  <c:v>86.77</c:v>
                </c:pt>
                <c:pt idx="2">
                  <c:v>96.32</c:v>
                </c:pt>
                <c:pt idx="3">
                  <c:v>82.35</c:v>
                </c:pt>
                <c:pt idx="4">
                  <c:v>86.65</c:v>
                </c:pt>
              </c:numCache>
            </c:numRef>
          </c:val>
          <c:extLst>
            <c:ext xmlns:c16="http://schemas.microsoft.com/office/drawing/2014/chart" uri="{C3380CC4-5D6E-409C-BE32-E72D297353CC}">
              <c16:uniqueId val="{00000000-56D8-4D13-AF79-B9F1ED76E7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6D8-4D13-AF79-B9F1ED76E7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229.66</c:v>
                </c:pt>
                <c:pt idx="1">
                  <c:v>235.96</c:v>
                </c:pt>
                <c:pt idx="2">
                  <c:v>210.13</c:v>
                </c:pt>
                <c:pt idx="3">
                  <c:v>250.8</c:v>
                </c:pt>
                <c:pt idx="4">
                  <c:v>236.75</c:v>
                </c:pt>
              </c:numCache>
            </c:numRef>
          </c:val>
          <c:extLst>
            <c:ext xmlns:c16="http://schemas.microsoft.com/office/drawing/2014/chart" uri="{C3380CC4-5D6E-409C-BE32-E72D297353CC}">
              <c16:uniqueId val="{00000000-6F32-4F79-BB88-B0A4FEF146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6F32-4F79-BB88-B0A4FEF146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最上町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7607</v>
      </c>
      <c r="AM8" s="44"/>
      <c r="AN8" s="44"/>
      <c r="AO8" s="44"/>
      <c r="AP8" s="44"/>
      <c r="AQ8" s="44"/>
      <c r="AR8" s="44"/>
      <c r="AS8" s="44"/>
      <c r="AT8" s="45">
        <f>データ!$S$6</f>
        <v>330.37</v>
      </c>
      <c r="AU8" s="46"/>
      <c r="AV8" s="46"/>
      <c r="AW8" s="46"/>
      <c r="AX8" s="46"/>
      <c r="AY8" s="46"/>
      <c r="AZ8" s="46"/>
      <c r="BA8" s="46"/>
      <c r="BB8" s="47">
        <f>データ!$T$6</f>
        <v>23.03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67.44</v>
      </c>
      <c r="J10" s="46"/>
      <c r="K10" s="46"/>
      <c r="L10" s="46"/>
      <c r="M10" s="46"/>
      <c r="N10" s="46"/>
      <c r="O10" s="80"/>
      <c r="P10" s="47">
        <f>データ!$P$6</f>
        <v>97.58</v>
      </c>
      <c r="Q10" s="47"/>
      <c r="R10" s="47"/>
      <c r="S10" s="47"/>
      <c r="T10" s="47"/>
      <c r="U10" s="47"/>
      <c r="V10" s="47"/>
      <c r="W10" s="44">
        <f>データ!$Q$6</f>
        <v>4490</v>
      </c>
      <c r="X10" s="44"/>
      <c r="Y10" s="44"/>
      <c r="Z10" s="44"/>
      <c r="AA10" s="44"/>
      <c r="AB10" s="44"/>
      <c r="AC10" s="44"/>
      <c r="AD10" s="2"/>
      <c r="AE10" s="2"/>
      <c r="AF10" s="2"/>
      <c r="AG10" s="2"/>
      <c r="AH10" s="2"/>
      <c r="AI10" s="2"/>
      <c r="AJ10" s="2"/>
      <c r="AK10" s="2"/>
      <c r="AL10" s="44">
        <f>データ!$U$6</f>
        <v>7092</v>
      </c>
      <c r="AM10" s="44"/>
      <c r="AN10" s="44"/>
      <c r="AO10" s="44"/>
      <c r="AP10" s="44"/>
      <c r="AQ10" s="44"/>
      <c r="AR10" s="44"/>
      <c r="AS10" s="44"/>
      <c r="AT10" s="45">
        <f>データ!$V$6</f>
        <v>20.46</v>
      </c>
      <c r="AU10" s="46"/>
      <c r="AV10" s="46"/>
      <c r="AW10" s="46"/>
      <c r="AX10" s="46"/>
      <c r="AY10" s="46"/>
      <c r="AZ10" s="46"/>
      <c r="BA10" s="46"/>
      <c r="BB10" s="47">
        <f>データ!$W$6</f>
        <v>346.63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114</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81"/>
      <c r="BN47" s="81"/>
      <c r="BO47" s="81"/>
      <c r="BP47" s="81"/>
      <c r="BQ47" s="81"/>
      <c r="BR47" s="81"/>
      <c r="BS47" s="81"/>
      <c r="BT47" s="81"/>
      <c r="BU47" s="81"/>
      <c r="BV47" s="81"/>
      <c r="BW47" s="81"/>
      <c r="BX47" s="81"/>
      <c r="BY47" s="81"/>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1"/>
      <c r="BN48" s="81"/>
      <c r="BO48" s="81"/>
      <c r="BP48" s="81"/>
      <c r="BQ48" s="81"/>
      <c r="BR48" s="81"/>
      <c r="BS48" s="81"/>
      <c r="BT48" s="81"/>
      <c r="BU48" s="81"/>
      <c r="BV48" s="81"/>
      <c r="BW48" s="81"/>
      <c r="BX48" s="81"/>
      <c r="BY48" s="81"/>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1"/>
      <c r="BN49" s="81"/>
      <c r="BO49" s="81"/>
      <c r="BP49" s="81"/>
      <c r="BQ49" s="81"/>
      <c r="BR49" s="81"/>
      <c r="BS49" s="81"/>
      <c r="BT49" s="81"/>
      <c r="BU49" s="81"/>
      <c r="BV49" s="81"/>
      <c r="BW49" s="81"/>
      <c r="BX49" s="81"/>
      <c r="BY49" s="81"/>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1"/>
      <c r="BN50" s="81"/>
      <c r="BO50" s="81"/>
      <c r="BP50" s="81"/>
      <c r="BQ50" s="81"/>
      <c r="BR50" s="81"/>
      <c r="BS50" s="81"/>
      <c r="BT50" s="81"/>
      <c r="BU50" s="81"/>
      <c r="BV50" s="81"/>
      <c r="BW50" s="81"/>
      <c r="BX50" s="81"/>
      <c r="BY50" s="81"/>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1"/>
      <c r="BN51" s="81"/>
      <c r="BO51" s="81"/>
      <c r="BP51" s="81"/>
      <c r="BQ51" s="81"/>
      <c r="BR51" s="81"/>
      <c r="BS51" s="81"/>
      <c r="BT51" s="81"/>
      <c r="BU51" s="81"/>
      <c r="BV51" s="81"/>
      <c r="BW51" s="81"/>
      <c r="BX51" s="81"/>
      <c r="BY51" s="81"/>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1"/>
      <c r="BN52" s="81"/>
      <c r="BO52" s="81"/>
      <c r="BP52" s="81"/>
      <c r="BQ52" s="81"/>
      <c r="BR52" s="81"/>
      <c r="BS52" s="81"/>
      <c r="BT52" s="81"/>
      <c r="BU52" s="81"/>
      <c r="BV52" s="81"/>
      <c r="BW52" s="81"/>
      <c r="BX52" s="81"/>
      <c r="BY52" s="81"/>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1"/>
      <c r="BN53" s="81"/>
      <c r="BO53" s="81"/>
      <c r="BP53" s="81"/>
      <c r="BQ53" s="81"/>
      <c r="BR53" s="81"/>
      <c r="BS53" s="81"/>
      <c r="BT53" s="81"/>
      <c r="BU53" s="81"/>
      <c r="BV53" s="81"/>
      <c r="BW53" s="81"/>
      <c r="BX53" s="81"/>
      <c r="BY53" s="81"/>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1"/>
      <c r="BN54" s="81"/>
      <c r="BO54" s="81"/>
      <c r="BP54" s="81"/>
      <c r="BQ54" s="81"/>
      <c r="BR54" s="81"/>
      <c r="BS54" s="81"/>
      <c r="BT54" s="81"/>
      <c r="BU54" s="81"/>
      <c r="BV54" s="81"/>
      <c r="BW54" s="81"/>
      <c r="BX54" s="81"/>
      <c r="BY54" s="81"/>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1"/>
      <c r="BN55" s="81"/>
      <c r="BO55" s="81"/>
      <c r="BP55" s="81"/>
      <c r="BQ55" s="81"/>
      <c r="BR55" s="81"/>
      <c r="BS55" s="81"/>
      <c r="BT55" s="81"/>
      <c r="BU55" s="81"/>
      <c r="BV55" s="81"/>
      <c r="BW55" s="81"/>
      <c r="BX55" s="81"/>
      <c r="BY55" s="81"/>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1"/>
      <c r="BN56" s="81"/>
      <c r="BO56" s="81"/>
      <c r="BP56" s="81"/>
      <c r="BQ56" s="81"/>
      <c r="BR56" s="81"/>
      <c r="BS56" s="81"/>
      <c r="BT56" s="81"/>
      <c r="BU56" s="81"/>
      <c r="BV56" s="81"/>
      <c r="BW56" s="81"/>
      <c r="BX56" s="81"/>
      <c r="BY56" s="81"/>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1"/>
      <c r="BN57" s="81"/>
      <c r="BO57" s="81"/>
      <c r="BP57" s="81"/>
      <c r="BQ57" s="81"/>
      <c r="BR57" s="81"/>
      <c r="BS57" s="81"/>
      <c r="BT57" s="81"/>
      <c r="BU57" s="81"/>
      <c r="BV57" s="81"/>
      <c r="BW57" s="81"/>
      <c r="BX57" s="81"/>
      <c r="BY57" s="81"/>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1"/>
      <c r="BN58" s="81"/>
      <c r="BO58" s="81"/>
      <c r="BP58" s="81"/>
      <c r="BQ58" s="81"/>
      <c r="BR58" s="81"/>
      <c r="BS58" s="81"/>
      <c r="BT58" s="81"/>
      <c r="BU58" s="81"/>
      <c r="BV58" s="81"/>
      <c r="BW58" s="81"/>
      <c r="BX58" s="81"/>
      <c r="BY58" s="81"/>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1"/>
      <c r="BN59" s="81"/>
      <c r="BO59" s="81"/>
      <c r="BP59" s="81"/>
      <c r="BQ59" s="81"/>
      <c r="BR59" s="81"/>
      <c r="BS59" s="81"/>
      <c r="BT59" s="81"/>
      <c r="BU59" s="81"/>
      <c r="BV59" s="81"/>
      <c r="BW59" s="81"/>
      <c r="BX59" s="81"/>
      <c r="BY59" s="81"/>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81"/>
      <c r="BN60" s="81"/>
      <c r="BO60" s="81"/>
      <c r="BP60" s="81"/>
      <c r="BQ60" s="81"/>
      <c r="BR60" s="81"/>
      <c r="BS60" s="81"/>
      <c r="BT60" s="81"/>
      <c r="BU60" s="81"/>
      <c r="BV60" s="81"/>
      <c r="BW60" s="81"/>
      <c r="BX60" s="81"/>
      <c r="BY60" s="81"/>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81"/>
      <c r="BN61" s="81"/>
      <c r="BO61" s="81"/>
      <c r="BP61" s="81"/>
      <c r="BQ61" s="81"/>
      <c r="BR61" s="81"/>
      <c r="BS61" s="81"/>
      <c r="BT61" s="81"/>
      <c r="BU61" s="81"/>
      <c r="BV61" s="81"/>
      <c r="BW61" s="81"/>
      <c r="BX61" s="81"/>
      <c r="BY61" s="81"/>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1"/>
      <c r="BN62" s="81"/>
      <c r="BO62" s="81"/>
      <c r="BP62" s="81"/>
      <c r="BQ62" s="81"/>
      <c r="BR62" s="81"/>
      <c r="BS62" s="81"/>
      <c r="BT62" s="81"/>
      <c r="BU62" s="81"/>
      <c r="BV62" s="81"/>
      <c r="BW62" s="81"/>
      <c r="BX62" s="81"/>
      <c r="BY62" s="81"/>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zZjGiZPvXz3Yh+MLx2KcPjNRTSdJRe7dJkz4JW6cCo5CW718co/p/Dp0k46TOuKPCt31CxtXXnJzTAAVnSXw==" saltValue="WaWdTDTWpZJeupzs7McN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63622</v>
      </c>
      <c r="D6" s="20">
        <f t="shared" si="3"/>
        <v>46</v>
      </c>
      <c r="E6" s="20">
        <f t="shared" si="3"/>
        <v>1</v>
      </c>
      <c r="F6" s="20">
        <f t="shared" si="3"/>
        <v>0</v>
      </c>
      <c r="G6" s="20">
        <f t="shared" si="3"/>
        <v>1</v>
      </c>
      <c r="H6" s="20" t="str">
        <f t="shared" si="3"/>
        <v>山形県　最上町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67.44</v>
      </c>
      <c r="P6" s="21">
        <f t="shared" si="3"/>
        <v>97.58</v>
      </c>
      <c r="Q6" s="21">
        <f t="shared" si="3"/>
        <v>4490</v>
      </c>
      <c r="R6" s="21">
        <f t="shared" si="3"/>
        <v>7607</v>
      </c>
      <c r="S6" s="21">
        <f t="shared" si="3"/>
        <v>330.37</v>
      </c>
      <c r="T6" s="21">
        <f t="shared" si="3"/>
        <v>23.03</v>
      </c>
      <c r="U6" s="21">
        <f t="shared" si="3"/>
        <v>7092</v>
      </c>
      <c r="V6" s="21">
        <f t="shared" si="3"/>
        <v>20.46</v>
      </c>
      <c r="W6" s="21">
        <f t="shared" si="3"/>
        <v>346.63</v>
      </c>
      <c r="X6" s="22">
        <f>IF(X7="",NA(),X7)</f>
        <v>100.21</v>
      </c>
      <c r="Y6" s="22">
        <f t="shared" ref="Y6:AG6" si="4">IF(Y7="",NA(),Y7)</f>
        <v>94.31</v>
      </c>
      <c r="Z6" s="22">
        <f t="shared" si="4"/>
        <v>101.31</v>
      </c>
      <c r="AA6" s="22">
        <f t="shared" si="4"/>
        <v>104.98</v>
      </c>
      <c r="AB6" s="22">
        <f t="shared" si="4"/>
        <v>98.32</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189.74</v>
      </c>
      <c r="AU6" s="22">
        <f t="shared" ref="AU6:BC6" si="6">IF(AU7="",NA(),AU7)</f>
        <v>170.84</v>
      </c>
      <c r="AV6" s="22">
        <f t="shared" si="6"/>
        <v>152.88999999999999</v>
      </c>
      <c r="AW6" s="22">
        <f t="shared" si="6"/>
        <v>136.86000000000001</v>
      </c>
      <c r="AX6" s="22">
        <f t="shared" si="6"/>
        <v>111.25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861.99</v>
      </c>
      <c r="BF6" s="22">
        <f t="shared" ref="BF6:BN6" si="7">IF(BF7="",NA(),BF7)</f>
        <v>819.01</v>
      </c>
      <c r="BG6" s="22">
        <f t="shared" si="7"/>
        <v>720.61</v>
      </c>
      <c r="BH6" s="22">
        <f t="shared" si="7"/>
        <v>698.94</v>
      </c>
      <c r="BI6" s="22">
        <f t="shared" si="7"/>
        <v>671.75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89.27</v>
      </c>
      <c r="BQ6" s="22">
        <f t="shared" ref="BQ6:BY6" si="8">IF(BQ7="",NA(),BQ7)</f>
        <v>86.77</v>
      </c>
      <c r="BR6" s="22">
        <f t="shared" si="8"/>
        <v>96.32</v>
      </c>
      <c r="BS6" s="22">
        <f t="shared" si="8"/>
        <v>82.35</v>
      </c>
      <c r="BT6" s="22">
        <f t="shared" si="8"/>
        <v>86.65</v>
      </c>
      <c r="BU6" s="22">
        <f t="shared" si="8"/>
        <v>87.11</v>
      </c>
      <c r="BV6" s="22">
        <f t="shared" si="8"/>
        <v>82.78</v>
      </c>
      <c r="BW6" s="22">
        <f t="shared" si="8"/>
        <v>84.82</v>
      </c>
      <c r="BX6" s="22">
        <f t="shared" si="8"/>
        <v>82.29</v>
      </c>
      <c r="BY6" s="22">
        <f t="shared" si="8"/>
        <v>84.16</v>
      </c>
      <c r="BZ6" s="21" t="str">
        <f>IF(BZ7="","",IF(BZ7="-","【-】","【"&amp;SUBSTITUTE(TEXT(BZ7,"#,##0.00"),"-","△")&amp;"】"))</f>
        <v>【97.82】</v>
      </c>
      <c r="CA6" s="22">
        <f>IF(CA7="",NA(),CA7)</f>
        <v>229.66</v>
      </c>
      <c r="CB6" s="22">
        <f t="shared" ref="CB6:CJ6" si="9">IF(CB7="",NA(),CB7)</f>
        <v>235.96</v>
      </c>
      <c r="CC6" s="22">
        <f t="shared" si="9"/>
        <v>210.13</v>
      </c>
      <c r="CD6" s="22">
        <f t="shared" si="9"/>
        <v>250.8</v>
      </c>
      <c r="CE6" s="22">
        <f t="shared" si="9"/>
        <v>236.75</v>
      </c>
      <c r="CF6" s="22">
        <f t="shared" si="9"/>
        <v>223.98</v>
      </c>
      <c r="CG6" s="22">
        <f t="shared" si="9"/>
        <v>225.09</v>
      </c>
      <c r="CH6" s="22">
        <f t="shared" si="9"/>
        <v>224.82</v>
      </c>
      <c r="CI6" s="22">
        <f t="shared" si="9"/>
        <v>230.85</v>
      </c>
      <c r="CJ6" s="22">
        <f t="shared" si="9"/>
        <v>230.21</v>
      </c>
      <c r="CK6" s="21" t="str">
        <f>IF(CK7="","",IF(CK7="-","【-】","【"&amp;SUBSTITUTE(TEXT(CK7,"#,##0.00"),"-","△")&amp;"】"))</f>
        <v>【177.56】</v>
      </c>
      <c r="CL6" s="22">
        <f>IF(CL7="",NA(),CL7)</f>
        <v>46.85</v>
      </c>
      <c r="CM6" s="22">
        <f t="shared" ref="CM6:CU6" si="10">IF(CM7="",NA(),CM7)</f>
        <v>46.84</v>
      </c>
      <c r="CN6" s="22">
        <f t="shared" si="10"/>
        <v>47.23</v>
      </c>
      <c r="CO6" s="22">
        <f t="shared" si="10"/>
        <v>47.03</v>
      </c>
      <c r="CP6" s="22">
        <f t="shared" si="10"/>
        <v>46.75</v>
      </c>
      <c r="CQ6" s="22">
        <f t="shared" si="10"/>
        <v>49.64</v>
      </c>
      <c r="CR6" s="22">
        <f t="shared" si="10"/>
        <v>49.38</v>
      </c>
      <c r="CS6" s="22">
        <f t="shared" si="10"/>
        <v>50.09</v>
      </c>
      <c r="CT6" s="22">
        <f t="shared" si="10"/>
        <v>50.1</v>
      </c>
      <c r="CU6" s="22">
        <f t="shared" si="10"/>
        <v>49.76</v>
      </c>
      <c r="CV6" s="21" t="str">
        <f>IF(CV7="","",IF(CV7="-","【-】","【"&amp;SUBSTITUTE(TEXT(CV7,"#,##0.00"),"-","△")&amp;"】"))</f>
        <v>【59.81】</v>
      </c>
      <c r="CW6" s="22">
        <f>IF(CW7="",NA(),CW7)</f>
        <v>82.61</v>
      </c>
      <c r="CX6" s="22">
        <f t="shared" ref="CX6:DF6" si="11">IF(CX7="",NA(),CX7)</f>
        <v>80</v>
      </c>
      <c r="CY6" s="22">
        <f t="shared" si="11"/>
        <v>82.36</v>
      </c>
      <c r="CZ6" s="22">
        <f t="shared" si="11"/>
        <v>78.150000000000006</v>
      </c>
      <c r="DA6" s="22">
        <f t="shared" si="11"/>
        <v>78.540000000000006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28.01</v>
      </c>
      <c r="DI6" s="22">
        <f t="shared" ref="DI6:DQ6" si="12">IF(DI7="",NA(),DI7)</f>
        <v>30.84</v>
      </c>
      <c r="DJ6" s="22">
        <f t="shared" si="12"/>
        <v>33.68</v>
      </c>
      <c r="DK6" s="22">
        <f t="shared" si="12"/>
        <v>36.07</v>
      </c>
      <c r="DL6" s="22">
        <f t="shared" si="12"/>
        <v>37.89</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63622</v>
      </c>
      <c r="D7" s="24">
        <v>46</v>
      </c>
      <c r="E7" s="24">
        <v>1</v>
      </c>
      <c r="F7" s="24">
        <v>0</v>
      </c>
      <c r="G7" s="24">
        <v>1</v>
      </c>
      <c r="H7" s="24" t="s">
        <v>93</v>
      </c>
      <c r="I7" s="24" t="s">
        <v>94</v>
      </c>
      <c r="J7" s="24" t="s">
        <v>95</v>
      </c>
      <c r="K7" s="24" t="s">
        <v>96</v>
      </c>
      <c r="L7" s="24" t="s">
        <v>97</v>
      </c>
      <c r="M7" s="24" t="s">
        <v>98</v>
      </c>
      <c r="N7" s="25" t="s">
        <v>99</v>
      </c>
      <c r="O7" s="25">
        <v>67.44</v>
      </c>
      <c r="P7" s="25">
        <v>97.58</v>
      </c>
      <c r="Q7" s="25">
        <v>4490</v>
      </c>
      <c r="R7" s="25">
        <v>7607</v>
      </c>
      <c r="S7" s="25">
        <v>330.37</v>
      </c>
      <c r="T7" s="25">
        <v>23.03</v>
      </c>
      <c r="U7" s="25">
        <v>7092</v>
      </c>
      <c r="V7" s="25">
        <v>20.46</v>
      </c>
      <c r="W7" s="25">
        <v>346.63</v>
      </c>
      <c r="X7" s="25">
        <v>100.21</v>
      </c>
      <c r="Y7" s="25">
        <v>94.31</v>
      </c>
      <c r="Z7" s="25">
        <v>101.31</v>
      </c>
      <c r="AA7" s="25">
        <v>104.98</v>
      </c>
      <c r="AB7" s="25">
        <v>98.32</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189.74</v>
      </c>
      <c r="AU7" s="25">
        <v>170.84</v>
      </c>
      <c r="AV7" s="25">
        <v>152.88999999999999</v>
      </c>
      <c r="AW7" s="25">
        <v>136.86000000000001</v>
      </c>
      <c r="AX7" s="25">
        <v>111.25</v>
      </c>
      <c r="AY7" s="25">
        <v>301.04000000000002</v>
      </c>
      <c r="AZ7" s="25">
        <v>305.08</v>
      </c>
      <c r="BA7" s="25">
        <v>305.33999999999997</v>
      </c>
      <c r="BB7" s="25">
        <v>310.01</v>
      </c>
      <c r="BC7" s="25">
        <v>311.12</v>
      </c>
      <c r="BD7" s="25">
        <v>243.36</v>
      </c>
      <c r="BE7" s="25">
        <v>861.99</v>
      </c>
      <c r="BF7" s="25">
        <v>819.01</v>
      </c>
      <c r="BG7" s="25">
        <v>720.61</v>
      </c>
      <c r="BH7" s="25">
        <v>698.94</v>
      </c>
      <c r="BI7" s="25">
        <v>671.75</v>
      </c>
      <c r="BJ7" s="25">
        <v>551.62</v>
      </c>
      <c r="BK7" s="25">
        <v>585.59</v>
      </c>
      <c r="BL7" s="25">
        <v>561.34</v>
      </c>
      <c r="BM7" s="25">
        <v>538.33000000000004</v>
      </c>
      <c r="BN7" s="25">
        <v>515.14</v>
      </c>
      <c r="BO7" s="25">
        <v>265.93</v>
      </c>
      <c r="BP7" s="25">
        <v>89.27</v>
      </c>
      <c r="BQ7" s="25">
        <v>86.77</v>
      </c>
      <c r="BR7" s="25">
        <v>96.32</v>
      </c>
      <c r="BS7" s="25">
        <v>82.35</v>
      </c>
      <c r="BT7" s="25">
        <v>86.65</v>
      </c>
      <c r="BU7" s="25">
        <v>87.11</v>
      </c>
      <c r="BV7" s="25">
        <v>82.78</v>
      </c>
      <c r="BW7" s="25">
        <v>84.82</v>
      </c>
      <c r="BX7" s="25">
        <v>82.29</v>
      </c>
      <c r="BY7" s="25">
        <v>84.16</v>
      </c>
      <c r="BZ7" s="25">
        <v>97.82</v>
      </c>
      <c r="CA7" s="25">
        <v>229.66</v>
      </c>
      <c r="CB7" s="25">
        <v>235.96</v>
      </c>
      <c r="CC7" s="25">
        <v>210.13</v>
      </c>
      <c r="CD7" s="25">
        <v>250.8</v>
      </c>
      <c r="CE7" s="25">
        <v>236.75</v>
      </c>
      <c r="CF7" s="25">
        <v>223.98</v>
      </c>
      <c r="CG7" s="25">
        <v>225.09</v>
      </c>
      <c r="CH7" s="25">
        <v>224.82</v>
      </c>
      <c r="CI7" s="25">
        <v>230.85</v>
      </c>
      <c r="CJ7" s="25">
        <v>230.21</v>
      </c>
      <c r="CK7" s="25">
        <v>177.56</v>
      </c>
      <c r="CL7" s="25">
        <v>46.85</v>
      </c>
      <c r="CM7" s="25">
        <v>46.84</v>
      </c>
      <c r="CN7" s="25">
        <v>47.23</v>
      </c>
      <c r="CO7" s="25">
        <v>47.03</v>
      </c>
      <c r="CP7" s="25">
        <v>46.75</v>
      </c>
      <c r="CQ7" s="25">
        <v>49.64</v>
      </c>
      <c r="CR7" s="25">
        <v>49.38</v>
      </c>
      <c r="CS7" s="25">
        <v>50.09</v>
      </c>
      <c r="CT7" s="25">
        <v>50.1</v>
      </c>
      <c r="CU7" s="25">
        <v>49.76</v>
      </c>
      <c r="CV7" s="25">
        <v>59.81</v>
      </c>
      <c r="CW7" s="25">
        <v>82.61</v>
      </c>
      <c r="CX7" s="25">
        <v>80</v>
      </c>
      <c r="CY7" s="25">
        <v>82.36</v>
      </c>
      <c r="CZ7" s="25">
        <v>78.150000000000006</v>
      </c>
      <c r="DA7" s="25">
        <v>78.540000000000006</v>
      </c>
      <c r="DB7" s="25">
        <v>78.09</v>
      </c>
      <c r="DC7" s="25">
        <v>78.010000000000005</v>
      </c>
      <c r="DD7" s="25">
        <v>77.599999999999994</v>
      </c>
      <c r="DE7" s="25">
        <v>77.3</v>
      </c>
      <c r="DF7" s="25">
        <v>76.64</v>
      </c>
      <c r="DG7" s="25">
        <v>89.42</v>
      </c>
      <c r="DH7" s="25">
        <v>28.01</v>
      </c>
      <c r="DI7" s="25">
        <v>30.84</v>
      </c>
      <c r="DJ7" s="25">
        <v>33.68</v>
      </c>
      <c r="DK7" s="25">
        <v>36.07</v>
      </c>
      <c r="DL7" s="25">
        <v>37.89</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2025-01-24T06:45:06Z</dcterms:created>
  <dcterms:modified xsi:type="dcterms:W3CDTF">2025-03-03T07:41:13Z</dcterms:modified>
  <cp:category/>
</cp:coreProperties>
</file>