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8_★完成版★(HPアップロード用)\01_水道事業（簡水含む）○\"/>
    </mc:Choice>
  </mc:AlternateContent>
  <workbookProtection workbookAlgorithmName="SHA-512" workbookHashValue="9l4x3d+JmCxn4fHmVR26oyaVB7ImxwMCp7Bf+r0WzPZMrpn9tptdL972dKajNF6g2jnoebYNJkaTZCnbuh1Qsw==" workbookSaltValue="P0w7mS7mR7XG31wqz/1LjA==" workbookSpinCount="100000" lockStructure="1"/>
  <bookViews>
    <workbookView xWindow="1170" yWindow="1170" windowWidth="26400" windowHeight="143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P10" i="4" s="1"/>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BB8" i="4"/>
  <c r="AT8" i="4"/>
  <c r="AL8" i="4"/>
  <c r="AD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<sst xmlns="http://schemas.openxmlformats.org/spreadsheetml/2006/main" count="233" uniqueCount="116">
  <si>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</si>
  <si>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</si>
  <si>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</si>
  <si>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</si>
  <si>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</si>
  <si>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</si>
  <si>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</si>
  <si>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</si>
  <si>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</si>
  <si>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</si>
  <si>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</si>
  <si>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</si>
  <si>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</si>
  <si>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</si>
  <si>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</si>
  <si>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</si>
  <si>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</si>
  <si>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</si>
  <si>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</si>
  <si>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</si>
  <si>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</si>
  <si>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</si>
  <si>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</si>
  <si>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</si>
  <si>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</si>
  <si>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</si>
  <si>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</si>
  <si>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</si>
  <si>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</si>
  <si>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</si>
  <si>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</si>
  <si>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</si>
  <si>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</si>
  <si>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</si>
  <si>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</si>
  <si>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</si>
  <si>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</si>
  <si>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</si>
  <si>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</si>
  <si>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</si>
  <si>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</si>
  <si>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</si>
  <si>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</si>
  <si>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</si>
  <si>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</si>
  <si>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</si>
  <si>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</si>
  <si>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</si>
  <si>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</si>
  <si>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</si>
  <si>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</si>
  <si>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</si>
  <si>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</si>
  <si>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</si>
  <si>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</si>
  <si>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</si>
  <si>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</si>
  <si>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</si>
  <si>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</si>
  <si>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</si>
  <si>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</si>
  <si>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</si>
  <si>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</si>
  <si>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</si>
  <si>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</si>
  <si>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</si>
  <si>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</si>
  <si>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</si>
  <si>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</si>
  <si>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</si>
  <si>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</si>
  <si>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</si>
  <si>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</si>
  <si>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</si>
  <si>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</si>
  <si>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</si>
  <si>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</si>
  <si>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</si>
  <si>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</si>
  <si>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</si>
  <si>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</si>
  <si>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</si>
  <si>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</si>
  <si>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</si>
  <si>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</si>
  <si>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</si>
  <si>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</si>
  <si>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</si>
  <si>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</si>
  <si>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</si>
  <si>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</si>
  <si>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</si>
  <si>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</si>
  <si>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</si>
  <si>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</si>
  <si>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</si>
  <si>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</si>
  <si>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</si>
  <si>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</si>
  <si>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</si>
  <si>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</si>
  <si>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</si>
  <si>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</si>
  <si>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</si>
  <si>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</si>
  <si>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</si>
  <si>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</si>
  <si>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</si>
  <si>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</si>
  <si>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</si>
  <si>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</si>
  <si>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</si>
  <si>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</si>
  <si>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
　令和５年度は公営企業会計への移行に伴う打ち切決算により分析が困難な状況である。公営企業会計への移行業務に伴う支出を未払金として処理しているため比率が改善しているように見えるが、実際には例年に比べ悪化している状況である。
 今後は管の老朽化に伴う漏水や浄水・配水施設の設備の老朽化など、維持補修経費の増大が懸念されるため、経営戦略の見直し等により適正な料金設定についての検討が必要である。
④企業債残高対事業規模比率
　大規模な施設の更新等が一旦完了しているが、公営企業会計への移行に伴う公債費の残高が増加しているため、数値が上昇している。建設改良費の抑制と適債性を見極めながらの財源の確保に取り組む必要がある。
⑤料金回収率
　公営企業会計への移行に伴う打ち切決算により３月の料金が未収金となっているため、回収率が減少している。しかしながら近年類似団体平均値を下回っているため、料金徴収の徹底に努める必要がある。
⑥給水原価
　地方債償還金の増や漏水及び設備の修繕による総費用の増により、給水原価が上昇している。経費削減や有収水量の改善策を考える必要がある。
⑦施設利用率
　施設利用率は、類似団体に比べ余剰がない状態である。一部地域での顕著な漏水により上昇しているものと思われる。
⑧有収率
　令和４年度より、長期間の漏水により有収率が減となっている。漏水原因の特定や漏水防止の周知等により、有収率改善に向けた方針の検討を行っていきたい。</t>
    <rPh sb="121" eb="123">
      <t>コンゴ</t>
    </rPh>
    <rPh sb="124" eb="125">
      <t>カン</t>
    </rPh>
    <rPh sb="126" eb="129">
      <t>ロウキュウカ</t>
    </rPh>
    <rPh sb="130" eb="131">
      <t>トモナ</t>
    </rPh>
    <rPh sb="132" eb="134">
      <t>ロウスイ</t>
    </rPh>
    <rPh sb="170" eb="174">
      <t>ケイエイセンリャク</t>
    </rPh>
    <rPh sb="175" eb="177">
      <t>ミナオ</t>
    </rPh>
    <rPh sb="178" eb="179">
      <t>トウ</t>
    </rPh>
    <rPh sb="182" eb="184">
      <t>テキセイ</t>
    </rPh>
    <rPh sb="185" eb="189">
      <t>リョウキンセッテイ</t>
    </rPh>
    <rPh sb="194" eb="196">
      <t>ケントウ</t>
    </rPh>
    <rPh sb="197" eb="199">
      <t>ヒツヨウ</t>
    </rPh>
    <rPh sb="317" eb="322">
      <t>リョウキンカイシュウリツ</t>
    </rPh>
    <rPh sb="424" eb="430">
      <t>チホウサイショウカンキン</t>
    </rPh>
    <rPh sb="431" eb="432">
      <t>ゾウ</t>
    </rPh>
    <rPh sb="433" eb="435">
      <t>ロウスイ</t>
    </rPh>
    <rPh sb="435" eb="436">
      <t>オヨ</t>
    </rPh>
    <rPh sb="437" eb="439">
      <t>セツビ</t>
    </rPh>
    <rPh sb="440" eb="442">
      <t>シュウゼン</t>
    </rPh>
    <rPh sb="445" eb="448">
      <t>ソウヒヨウ</t>
    </rPh>
    <rPh sb="449" eb="450">
      <t>ゾウ</t>
    </rPh>
    <rPh sb="454" eb="458">
      <t>キュウスイゲンカ</t>
    </rPh>
    <rPh sb="459" eb="461">
      <t>ジョウショウ</t>
    </rPh>
    <rPh sb="466" eb="468">
      <t>ケイヒ</t>
    </rPh>
    <rPh sb="468" eb="470">
      <t>サクゲン</t>
    </rPh>
    <rPh sb="471" eb="475">
      <t>ユウシュウスイリョウ</t>
    </rPh>
    <rPh sb="476" eb="478">
      <t>カイゼン</t>
    </rPh>
    <rPh sb="478" eb="479">
      <t>サク</t>
    </rPh>
    <rPh sb="480" eb="481">
      <t>カンガ</t>
    </rPh>
    <rPh sb="483" eb="485">
      <t>ヒツヨウ</t>
    </rPh>
    <rPh sb="491" eb="496">
      <t>シセツリヨウリツ</t>
    </rPh>
    <rPh sb="498" eb="503">
      <t>シセツリヨウリツ</t>
    </rPh>
    <rPh sb="505" eb="509">
      <t>ルイジダンタイ</t>
    </rPh>
    <rPh sb="510" eb="511">
      <t>クラ</t>
    </rPh>
    <rPh sb="512" eb="514">
      <t>ヨジョウ</t>
    </rPh>
    <rPh sb="517" eb="519">
      <t>ジョウタイ</t>
    </rPh>
    <rPh sb="523" eb="525">
      <t>イチブ</t>
    </rPh>
    <rPh sb="525" eb="527">
      <t>チイキ</t>
    </rPh>
    <rPh sb="529" eb="531">
      <t>ケンチョ</t>
    </rPh>
    <rPh sb="532" eb="534">
      <t>ロウスイ</t>
    </rPh>
    <rPh sb="537" eb="539">
      <t>ジョウショウ</t>
    </rPh>
    <rPh sb="546" eb="547">
      <t>オモ</t>
    </rPh>
    <rPh sb="553" eb="556">
      <t>ユウシュウリツ</t>
    </rPh>
    <rPh sb="558" eb="560">
      <t>レイワ</t>
    </rPh>
    <rPh sb="561" eb="563">
      <t>ネンド</t>
    </rPh>
    <rPh sb="566" eb="569">
      <t>チョウキカン</t>
    </rPh>
    <rPh sb="570" eb="572">
      <t>ロウスイ</t>
    </rPh>
    <rPh sb="575" eb="578">
      <t>ユウシュウリツ</t>
    </rPh>
    <rPh sb="579" eb="580">
      <t>ゲン</t>
    </rPh>
    <rPh sb="587" eb="589">
      <t>ロウスイ</t>
    </rPh>
    <rPh sb="589" eb="591">
      <t>ゲンイン</t>
    </rPh>
    <rPh sb="592" eb="594">
      <t>トクテイ</t>
    </rPh>
    <rPh sb="595" eb="599">
      <t>ロウスイボウシ</t>
    </rPh>
    <rPh sb="600" eb="602">
      <t>シュウチ</t>
    </rPh>
    <rPh sb="602" eb="603">
      <t>ナド</t>
    </rPh>
    <rPh sb="607" eb="610">
      <t>ユウシュウリツ</t>
    </rPh>
    <rPh sb="610" eb="612">
      <t>カイゼン</t>
    </rPh>
    <rPh sb="613" eb="614">
      <t>ム</t>
    </rPh>
    <rPh sb="616" eb="618">
      <t>ホウシン</t>
    </rPh>
    <rPh sb="619" eb="621">
      <t>ケントウ</t>
    </rPh>
    <rPh sb="622" eb="623">
      <t>オコナ</t>
    </rPh>
    <phoneticPr fontId="4"/>
  </si>
  <si>
    <t>　近年は道路改良に伴う水道管移設が断続的に実施されたことで、更新率にはばらつきがある。今後においてもこのような傾向は続いていくと思われる。
　管の老朽化による漏水が一部地域で多発していることから、耐用年数を経過する管路についてアセットマネジメント計画を早急に策定し、計画的な更新について検討を進める時期に来ている。</t>
    <rPh sb="1" eb="3">
      <t>キンネン</t>
    </rPh>
    <rPh sb="4" eb="6">
      <t>ドウロ</t>
    </rPh>
    <rPh sb="6" eb="8">
      <t>カイリョウ</t>
    </rPh>
    <rPh sb="9" eb="10">
      <t>トモナ</t>
    </rPh>
    <rPh sb="11" eb="16">
      <t>スイドウカンイセツ</t>
    </rPh>
    <rPh sb="17" eb="20">
      <t>ダンゾクテキ</t>
    </rPh>
    <rPh sb="21" eb="23">
      <t>ジッシ</t>
    </rPh>
    <rPh sb="30" eb="33">
      <t>コウシンリツ</t>
    </rPh>
    <rPh sb="43" eb="45">
      <t>コンゴ</t>
    </rPh>
    <rPh sb="55" eb="57">
      <t>ケイコウ</t>
    </rPh>
    <rPh sb="58" eb="59">
      <t>ツヅ</t>
    </rPh>
    <rPh sb="64" eb="65">
      <t>オモ</t>
    </rPh>
    <rPh sb="71" eb="72">
      <t>カン</t>
    </rPh>
    <rPh sb="73" eb="76">
      <t>ロウキュウカ</t>
    </rPh>
    <rPh sb="79" eb="81">
      <t>ロウスイ</t>
    </rPh>
    <rPh sb="82" eb="86">
      <t>イチブチイキ</t>
    </rPh>
    <rPh sb="87" eb="89">
      <t>タハツ</t>
    </rPh>
    <rPh sb="98" eb="102">
      <t>タイヨウネンスウ</t>
    </rPh>
    <rPh sb="103" eb="105">
      <t>ケイカ</t>
    </rPh>
    <rPh sb="107" eb="109">
      <t>カンロ</t>
    </rPh>
    <rPh sb="123" eb="125">
      <t>ケイカク</t>
    </rPh>
    <rPh sb="126" eb="128">
      <t>ソウキュウ</t>
    </rPh>
    <rPh sb="129" eb="131">
      <t>サクテイ</t>
    </rPh>
    <rPh sb="133" eb="136">
      <t>ケイカクテキ</t>
    </rPh>
    <rPh sb="137" eb="139">
      <t>コウシン</t>
    </rPh>
    <rPh sb="143" eb="145">
      <t>ケントウ</t>
    </rPh>
    <rPh sb="146" eb="147">
      <t>スス</t>
    </rPh>
    <rPh sb="149" eb="151">
      <t>ジキ</t>
    </rPh>
    <rPh sb="152" eb="153">
      <t>キ</t>
    </rPh>
    <phoneticPr fontId="4"/>
  </si>
  <si>
    <t>　本村の水道は、地理・地形的な要件から施設の集約や管路の効率化が困難であるので、大幅な経営改善は見込めない状況である。施設の維持補修経費の増大に加え、今後の管路の更新など、経営状況は厳しい状態が続くと見込まれる。　令和６年度から移行する公営企業会計により、適正な資産の管理と効率的な運営に取り組むとともに、経営戦略の更新により適正な料金設定について検討をしていかなければならない</t>
    <rPh sb="1" eb="3">
      <t>ホンソン</t>
    </rPh>
    <rPh sb="4" eb="6">
      <t>スイドウ</t>
    </rPh>
    <rPh sb="8" eb="10">
      <t>チリ</t>
    </rPh>
    <rPh sb="11" eb="14">
      <t>チケイテキ</t>
    </rPh>
    <rPh sb="15" eb="17">
      <t>ヨウケン</t>
    </rPh>
    <rPh sb="19" eb="21">
      <t>シセツ</t>
    </rPh>
    <rPh sb="22" eb="24">
      <t>シュウヤク</t>
    </rPh>
    <rPh sb="25" eb="27">
      <t>カンロ</t>
    </rPh>
    <rPh sb="28" eb="31">
      <t>コウリツカ</t>
    </rPh>
    <rPh sb="32" eb="34">
      <t>コンナン</t>
    </rPh>
    <rPh sb="40" eb="42">
      <t>オオハバ</t>
    </rPh>
    <rPh sb="43" eb="47">
      <t>ケイエイカイゼン</t>
    </rPh>
    <rPh sb="48" eb="50">
      <t>ミコ</t>
    </rPh>
    <rPh sb="53" eb="55">
      <t>ジョウキョウ</t>
    </rPh>
    <rPh sb="59" eb="61">
      <t>シセツ</t>
    </rPh>
    <rPh sb="62" eb="68">
      <t>イジホシュウケイヒ</t>
    </rPh>
    <rPh sb="69" eb="71">
      <t>ゾウダイ</t>
    </rPh>
    <rPh sb="72" eb="73">
      <t>クワ</t>
    </rPh>
    <rPh sb="75" eb="77">
      <t>コンゴ</t>
    </rPh>
    <rPh sb="78" eb="80">
      <t>カンロ</t>
    </rPh>
    <rPh sb="81" eb="83">
      <t>コウシン</t>
    </rPh>
    <rPh sb="86" eb="90">
      <t>ケイエイジョウキョウ</t>
    </rPh>
    <rPh sb="91" eb="92">
      <t>キビ</t>
    </rPh>
    <rPh sb="94" eb="96">
      <t>ジョウタイ</t>
    </rPh>
    <rPh sb="97" eb="98">
      <t>ツヅ</t>
    </rPh>
    <rPh sb="100" eb="102">
      <t>ミコ</t>
    </rPh>
    <rPh sb="153" eb="157">
      <t>ケイエイセンリャク</t>
    </rPh>
    <rPh sb="158" eb="16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</si>
</sst>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6"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0.52</c:v>
                </c:pt>
                <c:pt idx="1">
                  <c:v>0.34</c:v>
                </c:pt>
                <c:pt idx="2" formatCode="#,##0.00;&quot;△&quot;#,##0.00">
                  <c:v>0</c:v>
                </c:pt>
                <c:pt idx="3">
                  <c:v>0.02</c:v>
                </c:pt>
                <c:pt idx="4">
                  <c:v>0.06</c:v>
                </c:pt>
              </c:numCache>
            </c:numRef>
          </c:val>
          <c:extLst>
            <c:ext xmlns:c16="http://schemas.microsoft.com/office/drawing/2014/chart" uri="{C3380CC4-5D6E-409C-BE32-E72D297353CC}">
              <c16:uniqueId val="{00000000-18EB-429F-A0B1-04CEBBA3F29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18EB-429F-A0B1-04CEBBA3F29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65.39</c:v>
                </c:pt>
                <c:pt idx="1">
                  <c:v>66.47</c:v>
                </c:pt>
                <c:pt idx="2">
                  <c:v>63.54</c:v>
                </c:pt>
                <c:pt idx="3">
                  <c:v>66.83</c:v>
                </c:pt>
                <c:pt idx="4">
                  <c:v>69.03</c:v>
                </c:pt>
              </c:numCache>
            </c:numRef>
          </c:val>
          <c:extLst>
            <c:ext xmlns:c16="http://schemas.microsoft.com/office/drawing/2014/chart" uri="{C3380CC4-5D6E-409C-BE32-E72D297353CC}">
              <c16:uniqueId val="{00000000-30C7-4EEC-85BB-411F25449E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30C7-4EEC-85BB-411F25449E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67.739999999999995</c:v>
                </c:pt>
                <c:pt idx="1">
                  <c:v>66.040000000000006</c:v>
                </c:pt>
                <c:pt idx="2">
                  <c:v>72.099999999999994</c:v>
                </c:pt>
                <c:pt idx="3">
                  <c:v>65.92</c:v>
                </c:pt>
                <c:pt idx="4">
                  <c:v>64.239999999999995</c:v>
                </c:pt>
              </c:numCache>
            </c:numRef>
          </c:val>
          <c:extLst>
            <c:ext xmlns:c16="http://schemas.microsoft.com/office/drawing/2014/chart" uri="{C3380CC4-5D6E-409C-BE32-E72D297353CC}">
              <c16:uniqueId val="{00000000-E2E0-419C-A2AC-3560954574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E2E0-419C-A2AC-3560954574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77.81</c:v>
                </c:pt>
                <c:pt idx="1">
                  <c:v>81.209999999999994</c:v>
                </c:pt>
                <c:pt idx="2">
                  <c:v>72.16</c:v>
                </c:pt>
                <c:pt idx="3">
                  <c:v>66.66</c:v>
                </c:pt>
                <c:pt idx="4">
                  <c:v>79.400000000000006</c:v>
                </c:pt>
              </c:numCache>
            </c:numRef>
          </c:val>
          <c:extLst>
            <c:ext xmlns:c16="http://schemas.microsoft.com/office/drawing/2014/chart" uri="{C3380CC4-5D6E-409C-BE32-E72D297353CC}">
              <c16:uniqueId val="{00000000-3F1B-4F30-A283-387902E673E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F1B-4F30-A283-387902E673E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1-4DC0-B096-A5B7FE0D4BE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1-4DC0-B096-A5B7FE0D4BE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52-45A5-ADE6-10B5A072F9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52-45A5-ADE6-10B5A072F9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D8-41CE-90FA-4F6A297FB75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8-41CE-90FA-4F6A297FB75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DD-4064-B013-E2B988FFAE1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DD-4064-B013-E2B988FFAE1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1289.8800000000001</c:v>
                </c:pt>
                <c:pt idx="1">
                  <c:v>1391.36</c:v>
                </c:pt>
                <c:pt idx="2">
                  <c:v>1285.4100000000001</c:v>
                </c:pt>
                <c:pt idx="3">
                  <c:v>1258.32</c:v>
                </c:pt>
                <c:pt idx="4">
                  <c:v>1351.76</c:v>
                </c:pt>
              </c:numCache>
            </c:numRef>
          </c:val>
          <c:extLst>
            <c:ext xmlns:c16="http://schemas.microsoft.com/office/drawing/2014/chart" uri="{C3380CC4-5D6E-409C-BE32-E72D297353CC}">
              <c16:uniqueId val="{00000000-FB92-41A8-A776-E77EDC5579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FB92-41A8-A776-E77EDC5579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54.26</c:v>
                </c:pt>
                <c:pt idx="1">
                  <c:v>44.6</c:v>
                </c:pt>
                <c:pt idx="2">
                  <c:v>43.94</c:v>
                </c:pt>
                <c:pt idx="3">
                  <c:v>43.85</c:v>
                </c:pt>
                <c:pt idx="4">
                  <c:v>35.090000000000003</c:v>
                </c:pt>
              </c:numCache>
            </c:numRef>
          </c:val>
          <c:extLst>
            <c:ext xmlns:c16="http://schemas.microsoft.com/office/drawing/2014/chart" uri="{C3380CC4-5D6E-409C-BE32-E72D297353CC}">
              <c16:uniqueId val="{00000000-5185-41B9-931D-5C0B5FB6D31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5185-41B9-931D-5C0B5FB6D31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315.08999999999997</c:v>
                </c:pt>
                <c:pt idx="1">
                  <c:v>382.45</c:v>
                </c:pt>
                <c:pt idx="2">
                  <c:v>383.98</c:v>
                </c:pt>
                <c:pt idx="3">
                  <c:v>390.15</c:v>
                </c:pt>
                <c:pt idx="4">
                  <c:v>416.39</c:v>
                </c:pt>
              </c:numCache>
            </c:numRef>
          </c:val>
          <c:extLst>
            <c:ext xmlns:c16="http://schemas.microsoft.com/office/drawing/2014/chart" uri="{C3380CC4-5D6E-409C-BE32-E72D297353CC}">
              <c16:uniqueId val="{00000000-1D78-4B2E-8EB1-903F650708B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1D78-4B2E-8EB1-903F650708B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9"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山形県　大蔵村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2830</v>
      </c>
      <c r="AM8" s="60"/>
      <c r="AN8" s="60"/>
      <c r="AO8" s="60"/>
      <c r="AP8" s="60"/>
      <c r="AQ8" s="60"/>
      <c r="AR8" s="60"/>
      <c r="AS8" s="60"/>
      <c r="AT8" s="35">
        <f>データ!$S$6</f>
        <v>211.64</v>
      </c>
      <c r="AU8" s="35"/>
      <c r="AV8" s="35"/>
      <c r="AW8" s="35"/>
      <c r="AX8" s="35"/>
      <c r="AY8" s="35"/>
      <c r="AZ8" s="35"/>
      <c r="BA8" s="35"/>
      <c r="BB8" s="35">
        <f>データ!$T$6</f>
        <v>13.37</v>
      </c>
      <c r="BC8" s="35"/>
      <c r="BD8" s="35"/>
      <c r="BE8" s="35"/>
      <c r="BF8" s="35"/>
      <c r="BG8" s="35"/>
      <c r="BH8" s="35"/>
      <c r="BI8" s="3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97.93</v>
      </c>
      <c r="Q10" s="35"/>
      <c r="R10" s="35"/>
      <c r="S10" s="35"/>
      <c r="T10" s="35"/>
      <c r="U10" s="35"/>
      <c r="V10" s="35"/>
      <c r="W10" s="60">
        <f>データ!$Q$6</f>
        <v>3190</v>
      </c>
      <c r="X10" s="60"/>
      <c r="Y10" s="60"/>
      <c r="Z10" s="60"/>
      <c r="AA10" s="60"/>
      <c r="AB10" s="60"/>
      <c r="AC10" s="60"/>
      <c r="AD10" s="2"/>
      <c r="AE10" s="2"/>
      <c r="AF10" s="2"/>
      <c r="AG10" s="2"/>
      <c r="AH10" s="2"/>
      <c r="AI10" s="2"/>
      <c r="AJ10" s="2"/>
      <c r="AK10" s="2"/>
      <c r="AL10" s="60">
        <f>データ!$U$6</f>
        <v>2744</v>
      </c>
      <c r="AM10" s="60"/>
      <c r="AN10" s="60"/>
      <c r="AO10" s="60"/>
      <c r="AP10" s="60"/>
      <c r="AQ10" s="60"/>
      <c r="AR10" s="60"/>
      <c r="AS10" s="60"/>
      <c r="AT10" s="35">
        <f>データ!$V$6</f>
        <v>6.83</v>
      </c>
      <c r="AU10" s="35"/>
      <c r="AV10" s="35"/>
      <c r="AW10" s="35"/>
      <c r="AX10" s="35"/>
      <c r="AY10" s="35"/>
      <c r="AZ10" s="35"/>
      <c r="BA10" s="35"/>
      <c r="BB10" s="35">
        <f>データ!$W$6</f>
        <v>401.76</v>
      </c>
      <c r="BC10" s="35"/>
      <c r="BD10" s="35"/>
      <c r="BE10" s="35"/>
      <c r="BF10" s="35"/>
      <c r="BG10" s="35"/>
      <c r="BH10" s="35"/>
      <c r="BI10" s="35"/>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37"/>
      <c r="BN42" s="37"/>
      <c r="BO42" s="37"/>
      <c r="BP42" s="37"/>
      <c r="BQ42" s="37"/>
      <c r="BR42" s="37"/>
      <c r="BS42" s="37"/>
      <c r="BT42" s="37"/>
      <c r="BU42" s="37"/>
      <c r="BV42" s="37"/>
      <c r="BW42" s="37"/>
      <c r="BX42" s="37"/>
      <c r="BY42" s="37"/>
      <c r="BZ42" s="38"/>
    </row>
    <row r="43" spans="1:78" ht="33"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37"/>
      <c r="BN59" s="37"/>
      <c r="BO59" s="37"/>
      <c r="BP59" s="37"/>
      <c r="BQ59" s="37"/>
      <c r="BR59" s="37"/>
      <c r="BS59" s="37"/>
      <c r="BT59" s="37"/>
      <c r="BU59" s="37"/>
      <c r="BV59" s="37"/>
      <c r="BW59" s="37"/>
      <c r="BX59" s="37"/>
      <c r="BY59" s="37"/>
      <c r="BZ59" s="38"/>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37"/>
      <c r="BN60" s="37"/>
      <c r="BO60" s="37"/>
      <c r="BP60" s="37"/>
      <c r="BQ60" s="37"/>
      <c r="BR60" s="37"/>
      <c r="BS60" s="37"/>
      <c r="BT60" s="37"/>
      <c r="BU60" s="37"/>
      <c r="BV60" s="37"/>
      <c r="BW60" s="37"/>
      <c r="BX60" s="37"/>
      <c r="BY60" s="37"/>
      <c r="BZ60" s="38"/>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TdiQacgXm/11/rWkXsB+6/EerbFeHeXZqLPQNfUyWQncBjXR8OjtlvrBXC4rKz2kQ9RtMzlDQZTA0fbADObJcw==" saltValue="+2/SjDgaeeR/YTrdqR0M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63657</v>
      </c>
      <c r="D6" s="20">
        <f t="shared" si="3"/>
        <v>47</v>
      </c>
      <c r="E6" s="20">
        <f t="shared" si="3"/>
        <v>1</v>
      </c>
      <c r="F6" s="20">
        <f t="shared" si="3"/>
        <v>0</v>
      </c>
      <c r="G6" s="20">
        <f t="shared" si="3"/>
        <v>0</v>
      </c>
      <c r="H6" s="20" t="str">
        <f t="shared" si="3"/>
        <v>山形県　大蔵村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97.93</v>
      </c>
      <c r="Q6" s="21">
        <f t="shared" si="3"/>
        <v>3190</v>
      </c>
      <c r="R6" s="21">
        <f t="shared" si="3"/>
        <v>2830</v>
      </c>
      <c r="S6" s="21">
        <f t="shared" si="3"/>
        <v>211.64</v>
      </c>
      <c r="T6" s="21">
        <f t="shared" si="3"/>
        <v>13.37</v>
      </c>
      <c r="U6" s="21">
        <f t="shared" si="3"/>
        <v>2744</v>
      </c>
      <c r="V6" s="21">
        <f t="shared" si="3"/>
        <v>6.83</v>
      </c>
      <c r="W6" s="21">
        <f t="shared" si="3"/>
        <v>401.76</v>
      </c>
      <c r="X6" s="22">
        <f>IF(X7="",NA(),X7)</f>
        <v>77.81</v>
      </c>
      <c r="Y6" s="22">
        <f t="shared" ref="Y6:AG6" si="4">IF(Y7="",NA(),Y7)</f>
        <v>81.209999999999994</v>
      </c>
      <c r="Z6" s="22">
        <f t="shared" si="4"/>
        <v>72.16</v>
      </c>
      <c r="AA6" s="22">
        <f t="shared" si="4"/>
        <v>66.66</v>
      </c>
      <c r="AB6" s="22">
        <f t="shared" si="4"/>
        <v>79.400000000000006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1289.8800000000001</v>
      </c>
      <c r="BF6" s="22">
        <f t="shared" ref="BF6:BN6" si="7">IF(BF7="",NA(),BF7)</f>
        <v>1391.36</v>
      </c>
      <c r="BG6" s="22">
        <f t="shared" si="7"/>
        <v>1285.4100000000001</v>
      </c>
      <c r="BH6" s="22">
        <f t="shared" si="7"/>
        <v>1258.32</v>
      </c>
      <c r="BI6" s="22">
        <f t="shared" si="7"/>
        <v>1351.76</v>
      </c>
      <c r="BJ6" s="22">
        <f t="shared" si="7"/>
        <v>1018.52</v>
      </c>
      <c r="BK6" s="22">
        <f t="shared" si="7"/>
        <v>949.61</v>
      </c>
      <c r="BL6" s="22">
        <f t="shared" si="7"/>
        <v>918.84</v>
      </c>
      <c r="BM6" s="22">
        <f t="shared" si="7"/>
        <v>955.49</v>
      </c>
      <c r="BN6" s="22">
        <f t="shared" si="7"/>
        <v>1017.9</v>
      </c>
      <c r="BO6" s="21" t="str">
        <f>IF(BO7="","",IF(BO7="-","【-】","【"&amp;SUBSTITUTE(TEXT(BO7,"#,##0.00"),"-","△")&amp;"】"))</f>
        <v>【1,045.20】</v>
      </c>
      <c r="BP6" s="22">
        <f>IF(BP7="",NA(),BP7)</f>
        <v>54.26</v>
      </c>
      <c r="BQ6" s="22">
        <f t="shared" ref="BQ6:BY6" si="8">IF(BQ7="",NA(),BQ7)</f>
        <v>44.6</v>
      </c>
      <c r="BR6" s="22">
        <f t="shared" si="8"/>
        <v>43.94</v>
      </c>
      <c r="BS6" s="22">
        <f t="shared" si="8"/>
        <v>43.85</v>
      </c>
      <c r="BT6" s="22">
        <f t="shared" si="8"/>
        <v>35.090000000000003</v>
      </c>
      <c r="BU6" s="22">
        <f t="shared" si="8"/>
        <v>58.79</v>
      </c>
      <c r="BV6" s="22">
        <f t="shared" si="8"/>
        <v>58.41</v>
      </c>
      <c r="BW6" s="22">
        <f t="shared" si="8"/>
        <v>58.27</v>
      </c>
      <c r="BX6" s="22">
        <f t="shared" si="8"/>
        <v>55.15</v>
      </c>
      <c r="BY6" s="22">
        <f t="shared" si="8"/>
        <v>53.95</v>
      </c>
      <c r="BZ6" s="21" t="str">
        <f>IF(BZ7="","",IF(BZ7="-","【-】","【"&amp;SUBSTITUTE(TEXT(BZ7,"#,##0.00"),"-","△")&amp;"】"))</f>
        <v>【49.51】</v>
      </c>
      <c r="CA6" s="22">
        <f>IF(CA7="",NA(),CA7)</f>
        <v>315.08999999999997</v>
      </c>
      <c r="CB6" s="22">
        <f t="shared" ref="CB6:CJ6" si="9">IF(CB7="",NA(),CB7)</f>
        <v>382.45</v>
      </c>
      <c r="CC6" s="22">
        <f t="shared" si="9"/>
        <v>383.98</v>
      </c>
      <c r="CD6" s="22">
        <f t="shared" si="9"/>
        <v>390.15</v>
      </c>
      <c r="CE6" s="22">
        <f t="shared" si="9"/>
        <v>416.39</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65.39</v>
      </c>
      <c r="CM6" s="22">
        <f t="shared" ref="CM6:CU6" si="10">IF(CM7="",NA(),CM7)</f>
        <v>66.47</v>
      </c>
      <c r="CN6" s="22">
        <f t="shared" si="10"/>
        <v>63.54</v>
      </c>
      <c r="CO6" s="22">
        <f t="shared" si="10"/>
        <v>66.83</v>
      </c>
      <c r="CP6" s="22">
        <f t="shared" si="10"/>
        <v>69.03</v>
      </c>
      <c r="CQ6" s="22">
        <f t="shared" si="10"/>
        <v>56.04</v>
      </c>
      <c r="CR6" s="22">
        <f t="shared" si="10"/>
        <v>58.52</v>
      </c>
      <c r="CS6" s="22">
        <f t="shared" si="10"/>
        <v>58.88</v>
      </c>
      <c r="CT6" s="22">
        <f t="shared" si="10"/>
        <v>58.16</v>
      </c>
      <c r="CU6" s="22">
        <f t="shared" si="10"/>
        <v>55.9</v>
      </c>
      <c r="CV6" s="21" t="str">
        <f>IF(CV7="","",IF(CV7="-","【-】","【"&amp;SUBSTITUTE(TEXT(CV7,"#,##0.00"),"-","△")&amp;"】"))</f>
        <v>【55.00】</v>
      </c>
      <c r="CW6" s="22">
        <f>IF(CW7="",NA(),CW7)</f>
        <v>67.739999999999995</v>
      </c>
      <c r="CX6" s="22">
        <f t="shared" ref="CX6:DF6" si="11">IF(CX7="",NA(),CX7)</f>
        <v>66.040000000000006</v>
      </c>
      <c r="CY6" s="22">
        <f t="shared" si="11"/>
        <v>72.099999999999994</v>
      </c>
      <c r="CZ6" s="22">
        <f t="shared" si="11"/>
        <v>65.92</v>
      </c>
      <c r="DA6" s="22">
        <f t="shared" si="11"/>
        <v>64.239999999999995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0.52</v>
      </c>
      <c r="EE6" s="22">
        <f t="shared" ref="EE6:EM6" si="14">IF(EE7="",NA(),EE7)</f>
        <v>0.34</v>
      </c>
      <c r="EF6" s="21">
        <f t="shared" si="14"/>
        <v>0</v>
      </c>
      <c r="EG6" s="22">
        <f t="shared" si="14"/>
        <v>0.02</v>
      </c>
      <c r="EH6" s="22">
        <f t="shared" si="14"/>
        <v>0.06</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63657</v>
      </c>
      <c r="D7" s="24">
        <v>47</v>
      </c>
      <c r="E7" s="24">
        <v>1</v>
      </c>
      <c r="F7" s="24">
        <v>0</v>
      </c>
      <c r="G7" s="24">
        <v>0</v>
      </c>
      <c r="H7" s="24" t="s">
        <v>96</v>
      </c>
      <c r="I7" s="24" t="s">
        <v>97</v>
      </c>
      <c r="J7" s="24" t="s">
        <v>98</v>
      </c>
      <c r="K7" s="24" t="s">
        <v>99</v>
      </c>
      <c r="L7" s="24" t="s">
        <v>100</v>
      </c>
      <c r="M7" s="24" t="s">
        <v>101</v>
      </c>
      <c r="N7" s="25" t="s">
        <v>102</v>
      </c>
      <c r="O7" s="25" t="s">
        <v>103</v>
      </c>
      <c r="P7" s="25">
        <v>97.93</v>
      </c>
      <c r="Q7" s="25">
        <v>3190</v>
      </c>
      <c r="R7" s="25">
        <v>2830</v>
      </c>
      <c r="S7" s="25">
        <v>211.64</v>
      </c>
      <c r="T7" s="25">
        <v>13.37</v>
      </c>
      <c r="U7" s="25">
        <v>2744</v>
      </c>
      <c r="V7" s="25">
        <v>6.83</v>
      </c>
      <c r="W7" s="25">
        <v>401.76</v>
      </c>
      <c r="X7" s="25">
        <v>77.81</v>
      </c>
      <c r="Y7" s="25">
        <v>81.209999999999994</v>
      </c>
      <c r="Z7" s="25">
        <v>72.16</v>
      </c>
      <c r="AA7" s="25">
        <v>66.66</v>
      </c>
      <c r="AB7" s="25">
        <v>79.400000000000006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1289.8800000000001</v>
      </c>
      <c r="BF7" s="25">
        <v>1391.36</v>
      </c>
      <c r="BG7" s="25">
        <v>1285.4100000000001</v>
      </c>
      <c r="BH7" s="25">
        <v>1258.32</v>
      </c>
      <c r="BI7" s="25">
        <v>1351.76</v>
      </c>
      <c r="BJ7" s="25">
        <v>1018.52</v>
      </c>
      <c r="BK7" s="25">
        <v>949.61</v>
      </c>
      <c r="BL7" s="25">
        <v>918.84</v>
      </c>
      <c r="BM7" s="25">
        <v>955.49</v>
      </c>
      <c r="BN7" s="25">
        <v>1017.9</v>
      </c>
      <c r="BO7" s="25">
        <v>1045.2</v>
      </c>
      <c r="BP7" s="25">
        <v>54.26</v>
      </c>
      <c r="BQ7" s="25">
        <v>44.6</v>
      </c>
      <c r="BR7" s="25">
        <v>43.94</v>
      </c>
      <c r="BS7" s="25">
        <v>43.85</v>
      </c>
      <c r="BT7" s="25">
        <v>35.090000000000003</v>
      </c>
      <c r="BU7" s="25">
        <v>58.79</v>
      </c>
      <c r="BV7" s="25">
        <v>58.41</v>
      </c>
      <c r="BW7" s="25">
        <v>58.27</v>
      </c>
      <c r="BX7" s="25">
        <v>55.15</v>
      </c>
      <c r="BY7" s="25">
        <v>53.95</v>
      </c>
      <c r="BZ7" s="25">
        <v>49.51</v>
      </c>
      <c r="CA7" s="25">
        <v>315.08999999999997</v>
      </c>
      <c r="CB7" s="25">
        <v>382.45</v>
      </c>
      <c r="CC7" s="25">
        <v>383.98</v>
      </c>
      <c r="CD7" s="25">
        <v>390.15</v>
      </c>
      <c r="CE7" s="25">
        <v>416.39</v>
      </c>
      <c r="CF7" s="25">
        <v>298.25</v>
      </c>
      <c r="CG7" s="25">
        <v>303.27999999999997</v>
      </c>
      <c r="CH7" s="25">
        <v>303.81</v>
      </c>
      <c r="CI7" s="25">
        <v>310.26</v>
      </c>
      <c r="CJ7" s="25">
        <v>318.99</v>
      </c>
      <c r="CK7" s="25">
        <v>317.14</v>
      </c>
      <c r="CL7" s="25">
        <v>65.39</v>
      </c>
      <c r="CM7" s="25">
        <v>66.47</v>
      </c>
      <c r="CN7" s="25">
        <v>63.54</v>
      </c>
      <c r="CO7" s="25">
        <v>66.83</v>
      </c>
      <c r="CP7" s="25">
        <v>69.03</v>
      </c>
      <c r="CQ7" s="25">
        <v>56.04</v>
      </c>
      <c r="CR7" s="25">
        <v>58.52</v>
      </c>
      <c r="CS7" s="25">
        <v>58.88</v>
      </c>
      <c r="CT7" s="25">
        <v>58.16</v>
      </c>
      <c r="CU7" s="25">
        <v>55.9</v>
      </c>
      <c r="CV7" s="25">
        <v>55</v>
      </c>
      <c r="CW7" s="25">
        <v>67.739999999999995</v>
      </c>
      <c r="CX7" s="25">
        <v>66.040000000000006</v>
      </c>
      <c r="CY7" s="25">
        <v>72.099999999999994</v>
      </c>
      <c r="CZ7" s="25">
        <v>65.92</v>
      </c>
      <c r="DA7" s="25">
        <v>64.239999999999995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0.52</v>
      </c>
      <c r="EE7" s="25">
        <v>0.34</v>
      </c>
      <c r="EF7" s="25">
        <v>0</v>
      </c>
      <c r="EG7" s="25">
        <v>0.02</v>
      </c>
      <c r="EH7" s="25">
        <v>0.06</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2025-03-05T02:10:16Z</cp:lastPrinted>
  <dcterms:modified xsi:type="dcterms:W3CDTF">2025-03-05T02:10:20Z</dcterms:modified>
</cp:coreProperties>
</file>