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水道\"/>
    </mc:Choice>
  </mc:AlternateContent>
  <workbookProtection workbookAlgorithmName="SHA-512" workbookHashValue="NhSWlhQj/yYJmVYOIwSCY9d6mYBjDzuzKplo0WgfU6KZrnmZodbx19jU4D2JK/OiEV7D4hwTMDLj6cZyS52oyg==" workbookSaltValue="BW/Ejq/5nVXcL7QxGwF5PA==" workbookSpinCount="100000" lockStructure="1"/>
  <bookViews>
    <workbookView xWindow="0" yWindow="0" windowWidth="28800" windowHeight="1221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E85" i="4"/>
  <c r="BB10" i="4"/>
  <c r="AT10" i="4"/>
  <c r="AL10" i="4"/>
  <c r="P10" i="4"/>
  <c r="B10" i="4"/>
  <c r="AT8" i="4"/>
  <c r="AL8" i="4"/>
  <c r="AD8" i="4"/>
  <c r="P8" i="4"/>
  <c r="I8" i="4"/>
  <c r="B8"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<sst xmlns="http://schemas.openxmlformats.org/spreadsheetml/2006/main" count="233" uniqueCount="118">
  <si>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</si>
  <si>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</si>
  <si>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</si>
  <si>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</si>
  <si>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</si>
  <si>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</si>
  <si>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</si>
  <si>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</si>
  <si>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</si>
  <si>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</si>
  <si>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</si>
  <si>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</si>
  <si>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</si>
  <si>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</si>
  <si>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</si>
  <si>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</si>
  <si>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</si>
  <si>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</si>
  <si>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</si>
  <si>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</si>
  <si>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</si>
  <si>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</si>
  <si>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</si>
  <si>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</si>
  <si>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</si>
  <si>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</si>
  <si>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</si>
  <si>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</si>
  <si>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</si>
  <si>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</si>
  <si>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</si>
  <si>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</si>
  <si>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</si>
  <si>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</si>
  <si>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</si>
  <si>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</si>
  <si>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</si>
  <si>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</si>
  <si>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</si>
  <si>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</si>
  <si>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</si>
  <si>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</si>
  <si>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</si>
  <si>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</si>
  <si>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</si>
  <si>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</si>
  <si>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</si>
  <si>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</si>
  <si>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</si>
  <si>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</si>
  <si>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</si>
  <si>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</si>
  <si>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</si>
  <si>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</si>
  <si>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</si>
  <si>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</si>
  <si>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</si>
  <si>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</si>
  <si>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</si>
  <si>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</si>
  <si>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</si>
  <si>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</si>
  <si>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</si>
  <si>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</si>
  <si>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</si>
  <si>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</si>
  <si>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</si>
  <si>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</si>
  <si>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</si>
  <si>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</si>
  <si>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</si>
  <si>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</si>
  <si>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</si>
  <si>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</si>
  <si>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</si>
  <si>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</si>
  <si>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</si>
  <si>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</si>
  <si>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</si>
  <si>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</si>
  <si>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</si>
  <si>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</si>
  <si>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</si>
  <si>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</si>
  <si>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</si>
  <si>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</si>
  <si>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</si>
  <si>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</si>
  <si>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</si>
  <si>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</si>
  <si>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</si>
  <si>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</si>
  <si>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</si>
  <si>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</si>
  <si>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</si>
  <si>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鮭川村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</si>
  <si>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</si>
  <si>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</si>
  <si>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</si>
  <si>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</si>
  <si>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</si>
  <si>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</si>
  <si>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</si>
  <si>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</si>
  <si>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</si>
  <si>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</si>
  <si>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</si>
  <si>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</si>
  <si>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</si>
  <si>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</si>
  <si>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</si>
  <si>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</si>
  <si>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</si>
  <si>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</si>
  <si>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</si>
  <si>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鮭川村水道管布設当初の管路・施設が老朽化している。平成26年度から平成28年度に更新事業を実施し、石綿管については耐震管へ更新したが、石綿管以外の管路についても更新時期にきている。また、ポンプ等の施設についても更新を行い、安全な水道水の供給を図る必要がある。今後の水道会計の償還金等の推移を考慮しながら、ダウンサイジングも含めて施設設備等の更新計画を立てていく。</t>
    <rPh sb="68" eb="70">
      <t>セキメン</t>
    </rPh>
    <rPh sb="70" eb="71">
      <t>カン</t>
    </rPh>
    <rPh sb="71" eb="73">
      <t>イガイ</t>
    </rPh>
    <rPh sb="74" eb="76">
      <t>カンロ</t>
    </rPh>
    <rPh sb="81" eb="83">
      <t>コウシン</t>
    </rPh>
    <rPh sb="83" eb="85">
      <t>ジキ</t>
    </rPh>
    <rPh sb="124" eb="126">
      <t>ヒツヨウ</t>
    </rPh>
    <rPh sb="162" eb="163">
      <t>フク</t>
    </rPh>
    <rPh sb="169" eb="170">
      <t>トウ</t>
    </rPh>
    <phoneticPr fontId="4"/>
  </si>
  <si>
    <t>　経営については、水道会計の職員数を最小限抑え、検針徴収事務については業務の一部を外部に委託し経費を抑制している。
　年々人口減少し料金収入も減少傾向にある。また、施設修繕や漏水の増加、公営企業会計への移行等支出も著しく増加している。料金改定も視野に、水道会計の安定運営を図る。料金収納についても回収率に向け取り組んでいる。計画的に老朽管の更新事業を行い、有収率の向上を図り、経費の節減に取り組んでいく。
①については、料金収入の増加や費用削減に取り組んでいる。基金を取り崩したことにより平均を上回った。償還金については、一般会計より基準内の繰入を実施している。
④については、平均を下回っているが、必要な施設等の更新を先送りにしていることもあるため、今後も料金改定を検討しながら安定経営を目指していく。
⑤については、収納対策を強化しながら回収率を保っている、今後も公平性の観点から、収納対策に取り組んでいく。
⑥については、漏水や施設修繕が大きく影響し増加している。
⑦については、現在は高い利用率を維持しているものの給水人口は減少しているため、将来を見据え今後も注視する。
⑧については、突発的な漏水に加え慢性的な漏水も考えられるため、漏水調査を計画的に実施し改善していく。</t>
    <rPh sb="82" eb="84">
      <t>シセツ</t>
    </rPh>
    <rPh sb="84" eb="86">
      <t>シュウゼン</t>
    </rPh>
    <rPh sb="87" eb="89">
      <t>ロウスイ</t>
    </rPh>
    <rPh sb="90" eb="92">
      <t>ゾウカ</t>
    </rPh>
    <rPh sb="93" eb="95">
      <t>コウエイ</t>
    </rPh>
    <rPh sb="95" eb="97">
      <t>キギョウ</t>
    </rPh>
    <rPh sb="97" eb="99">
      <t>カイケイ</t>
    </rPh>
    <rPh sb="101" eb="103">
      <t>イコウ</t>
    </rPh>
    <rPh sb="103" eb="104">
      <t>トウ</t>
    </rPh>
    <rPh sb="104" eb="106">
      <t>シシュツ</t>
    </rPh>
    <rPh sb="107" eb="108">
      <t>イチジル</t>
    </rPh>
    <rPh sb="110" eb="112">
      <t>ゾウカ</t>
    </rPh>
    <rPh sb="122" eb="124">
      <t>シヤ</t>
    </rPh>
    <rPh sb="136" eb="137">
      <t>ハカ</t>
    </rPh>
    <rPh sb="139" eb="141">
      <t>リョウキン</t>
    </rPh>
    <rPh sb="148" eb="150">
      <t>カイシュウ</t>
    </rPh>
    <rPh sb="150" eb="151">
      <t>リツ</t>
    </rPh>
    <rPh sb="152" eb="153">
      <t>ム</t>
    </rPh>
    <rPh sb="210" eb="212">
      <t>リョウキン</t>
    </rPh>
    <rPh sb="212" eb="214">
      <t>シュウニュウ</t>
    </rPh>
    <rPh sb="215" eb="217">
      <t>ゾウカ</t>
    </rPh>
    <rPh sb="218" eb="220">
      <t>ヒヨウ</t>
    </rPh>
    <rPh sb="220" eb="222">
      <t>サクゲン</t>
    </rPh>
    <rPh sb="223" eb="224">
      <t>ト</t>
    </rPh>
    <rPh sb="225" eb="226">
      <t>ク</t>
    </rPh>
    <rPh sb="231" eb="233">
      <t>キキン</t>
    </rPh>
    <rPh sb="234" eb="235">
      <t>ト</t>
    </rPh>
    <rPh sb="236" eb="237">
      <t>クズ</t>
    </rPh>
    <rPh sb="244" eb="246">
      <t>ヘイキン</t>
    </rPh>
    <rPh sb="247" eb="249">
      <t>ウワマワ</t>
    </rPh>
    <rPh sb="292" eb="293">
      <t>シタ</t>
    </rPh>
    <rPh sb="300" eb="302">
      <t>ヒツヨウ</t>
    </rPh>
    <rPh sb="303" eb="305">
      <t>シセツ</t>
    </rPh>
    <rPh sb="305" eb="306">
      <t>トウ</t>
    </rPh>
    <rPh sb="307" eb="309">
      <t>コウシン</t>
    </rPh>
    <rPh sb="310" eb="312">
      <t>サキオク</t>
    </rPh>
    <rPh sb="360" eb="362">
      <t>シュウノウ</t>
    </rPh>
    <rPh sb="362" eb="364">
      <t>タイサク</t>
    </rPh>
    <rPh sb="365" eb="367">
      <t>キョウカ</t>
    </rPh>
    <rPh sb="371" eb="373">
      <t>カイシュウ</t>
    </rPh>
    <rPh sb="373" eb="374">
      <t>リツ</t>
    </rPh>
    <rPh sb="375" eb="376">
      <t>タモ</t>
    </rPh>
    <rPh sb="414" eb="416">
      <t>ロウスイ</t>
    </rPh>
    <rPh sb="417" eb="419">
      <t>シセツ</t>
    </rPh>
    <rPh sb="419" eb="421">
      <t>シュウゼン</t>
    </rPh>
    <rPh sb="422" eb="423">
      <t>オオ</t>
    </rPh>
    <rPh sb="425" eb="427">
      <t>エイキョウ</t>
    </rPh>
    <rPh sb="428" eb="430">
      <t>ゾウカ</t>
    </rPh>
    <rPh sb="443" eb="445">
      <t>ゲンザイ</t>
    </rPh>
    <rPh sb="446" eb="447">
      <t>タカ</t>
    </rPh>
    <rPh sb="448" eb="451">
      <t>リヨウリツ</t>
    </rPh>
    <rPh sb="452" eb="454">
      <t>イジ</t>
    </rPh>
    <rPh sb="461" eb="463">
      <t>キュウスイ</t>
    </rPh>
    <rPh sb="463" eb="465">
      <t>ジンコウ</t>
    </rPh>
    <rPh sb="466" eb="468">
      <t>ゲンショウ</t>
    </rPh>
    <rPh sb="475" eb="477">
      <t>ショウライ</t>
    </rPh>
    <rPh sb="478" eb="480">
      <t>ミス</t>
    </rPh>
    <rPh sb="481" eb="483">
      <t>コンゴ</t>
    </rPh>
    <rPh sb="484" eb="486">
      <t>チュウシ</t>
    </rPh>
    <rPh sb="497" eb="500">
      <t>トッパツテキ</t>
    </rPh>
    <rPh sb="501" eb="503">
      <t>ロウスイ</t>
    </rPh>
    <rPh sb="504" eb="505">
      <t>クワ</t>
    </rPh>
    <rPh sb="506" eb="509">
      <t>マンセイテキ</t>
    </rPh>
    <rPh sb="510" eb="512">
      <t>ロウスイ</t>
    </rPh>
    <rPh sb="513" eb="514">
      <t>カンガ</t>
    </rPh>
    <rPh sb="521" eb="523">
      <t>ロウスイ</t>
    </rPh>
    <rPh sb="523" eb="525">
      <t>チョウサ</t>
    </rPh>
    <rPh sb="530" eb="532">
      <t>ジッシ</t>
    </rPh>
    <rPh sb="533" eb="535">
      <t>カイゼン</t>
    </rPh>
    <phoneticPr fontId="4"/>
  </si>
  <si>
    <t>　令和6年度より公営企業会計が開始されるため、前後数年間で費用負担の増となる。　　
　水道施設や管路において老朽化による故障や漏水が増加している状況であり、今後計画的に施設の更新を計画しながらも、経常経費の削減に取り組んでいく必要がある。
　また、収納対策、料金改定、漏水の早期発見・解消等で安定して継続可能な経営を目指して事業に取り組んでいく。</t>
    <rPh sb="1" eb="3">
      <t>レイワ</t>
    </rPh>
    <rPh sb="4" eb="6">
      <t>ネンド</t>
    </rPh>
    <rPh sb="8" eb="10">
      <t>コウエイ</t>
    </rPh>
    <rPh sb="10" eb="12">
      <t>キギョウ</t>
    </rPh>
    <rPh sb="12" eb="14">
      <t>カイケイ</t>
    </rPh>
    <rPh sb="15" eb="17">
      <t>カイシ</t>
    </rPh>
    <rPh sb="23" eb="25">
      <t>ゼンゴ</t>
    </rPh>
    <rPh sb="25" eb="27">
      <t>スウネン</t>
    </rPh>
    <rPh sb="27" eb="28">
      <t>カン</t>
    </rPh>
    <rPh sb="29" eb="31">
      <t>ヒヨウ</t>
    </rPh>
    <rPh sb="31" eb="33">
      <t>フタン</t>
    </rPh>
    <rPh sb="34" eb="35">
      <t>ゾウ</t>
    </rPh>
    <rPh sb="43" eb="45">
      <t>スイドウ</t>
    </rPh>
    <rPh sb="45" eb="47">
      <t>シセツ</t>
    </rPh>
    <rPh sb="48" eb="50">
      <t>カンロ</t>
    </rPh>
    <rPh sb="54" eb="57">
      <t>ロウキュウカ</t>
    </rPh>
    <rPh sb="60" eb="62">
      <t>コショウ</t>
    </rPh>
    <rPh sb="63" eb="65">
      <t>ロウスイ</t>
    </rPh>
    <rPh sb="66" eb="68">
      <t>ゾウカ</t>
    </rPh>
    <rPh sb="72" eb="74">
      <t>ジョウキョウ</t>
    </rPh>
    <rPh sb="78" eb="80">
      <t>コンゴ</t>
    </rPh>
    <rPh sb="90" eb="92">
      <t>ケイカク</t>
    </rPh>
    <rPh sb="113" eb="1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</si>
</sst>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0.43</c:v>
                </c:pt>
                <c:pt idx="3">
                  <c:v>0</c:v>
                </c:pt>
                <c:pt idx="4">
                  <c:v>0</c:v>
                </c:pt>
              </c:numCache>
            </c:numRef>
          </c:val>
          <c:extLst>
            <c:ext xmlns:c16="http://schemas.microsoft.com/office/drawing/2014/chart" uri="{C3380CC4-5D6E-409C-BE32-E72D297353CC}">
              <c16:uniqueId val="{00000000-3F32-4F8A-B1A8-DF4B8CB0B45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3F32-4F8A-B1A8-DF4B8CB0B45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83.25</c:v>
                </c:pt>
                <c:pt idx="1">
                  <c:v>81.75</c:v>
                </c:pt>
                <c:pt idx="2">
                  <c:v>81.81</c:v>
                </c:pt>
                <c:pt idx="3">
                  <c:v>85.38</c:v>
                </c:pt>
                <c:pt idx="4">
                  <c:v>88.49</c:v>
                </c:pt>
              </c:numCache>
            </c:numRef>
          </c:val>
          <c:extLst>
            <c:ext xmlns:c16="http://schemas.microsoft.com/office/drawing/2014/chart" uri="{C3380CC4-5D6E-409C-BE32-E72D297353CC}">
              <c16:uniqueId val="{00000000-6B7A-4E43-B495-F53AD0B385B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6B7A-4E43-B495-F53AD0B385B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76.27</c:v>
                </c:pt>
                <c:pt idx="1">
                  <c:v>74.78</c:v>
                </c:pt>
                <c:pt idx="2">
                  <c:v>75.48</c:v>
                </c:pt>
                <c:pt idx="3">
                  <c:v>67.56</c:v>
                </c:pt>
                <c:pt idx="4">
                  <c:v>64.63</c:v>
                </c:pt>
              </c:numCache>
            </c:numRef>
          </c:val>
          <c:extLst>
            <c:ext xmlns:c16="http://schemas.microsoft.com/office/drawing/2014/chart" uri="{C3380CC4-5D6E-409C-BE32-E72D297353CC}">
              <c16:uniqueId val="{00000000-FC0E-463D-A0AD-2D308898728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FC0E-463D-A0AD-2D308898728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84.37</c:v>
                </c:pt>
                <c:pt idx="1">
                  <c:v>120.43</c:v>
                </c:pt>
                <c:pt idx="2">
                  <c:v>82.09</c:v>
                </c:pt>
                <c:pt idx="3">
                  <c:v>75.8</c:v>
                </c:pt>
                <c:pt idx="4">
                  <c:v>97.75</c:v>
                </c:pt>
              </c:numCache>
            </c:numRef>
          </c:val>
          <c:extLst>
            <c:ext xmlns:c16="http://schemas.microsoft.com/office/drawing/2014/chart" uri="{C3380CC4-5D6E-409C-BE32-E72D297353CC}">
              <c16:uniqueId val="{00000000-185B-465E-A6D3-3C24C49A97B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185B-465E-A6D3-3C24C49A97B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8B-4EE9-9103-1B01D24042E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8B-4EE9-9103-1B01D24042E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D-42D2-8E62-ADDA64CB5DA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D-42D2-8E62-ADDA64CB5DA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26-43EB-90FA-630CF4D0EF5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26-43EB-90FA-630CF4D0EF5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23-4761-B23A-133A480E8C0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23-4761-B23A-133A480E8C0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954.11</c:v>
                </c:pt>
                <c:pt idx="1">
                  <c:v>812.84</c:v>
                </c:pt>
                <c:pt idx="2">
                  <c:v>684.33</c:v>
                </c:pt>
                <c:pt idx="3">
                  <c:v>667.36</c:v>
                </c:pt>
                <c:pt idx="4">
                  <c:v>629.11</c:v>
                </c:pt>
              </c:numCache>
            </c:numRef>
          </c:val>
          <c:extLst>
            <c:ext xmlns:c16="http://schemas.microsoft.com/office/drawing/2014/chart" uri="{C3380CC4-5D6E-409C-BE32-E72D297353CC}">
              <c16:uniqueId val="{00000000-B259-4543-9426-5FAA8EAB360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B259-4543-9426-5FAA8EAB360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78.7</c:v>
                </c:pt>
                <c:pt idx="1">
                  <c:v>74.83</c:v>
                </c:pt>
                <c:pt idx="2">
                  <c:v>78.37</c:v>
                </c:pt>
                <c:pt idx="3">
                  <c:v>66.540000000000006</c:v>
                </c:pt>
                <c:pt idx="4">
                  <c:v>57.31</c:v>
                </c:pt>
              </c:numCache>
            </c:numRef>
          </c:val>
          <c:extLst>
            <c:ext xmlns:c16="http://schemas.microsoft.com/office/drawing/2014/chart" uri="{C3380CC4-5D6E-409C-BE32-E72D297353CC}">
              <c16:uniqueId val="{00000000-FDBC-4F09-9ABD-28079F80F47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FDBC-4F09-9ABD-28079F80F47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283.58999999999997</c:v>
                </c:pt>
                <c:pt idx="1">
                  <c:v>339.72</c:v>
                </c:pt>
                <c:pt idx="2">
                  <c:v>352.66</c:v>
                </c:pt>
                <c:pt idx="3">
                  <c:v>416.22</c:v>
                </c:pt>
                <c:pt idx="4">
                  <c:v>467.52</c:v>
                </c:pt>
              </c:numCache>
            </c:numRef>
          </c:val>
          <c:extLst>
            <c:ext xmlns:c16="http://schemas.microsoft.com/office/drawing/2014/chart" uri="{C3380CC4-5D6E-409C-BE32-E72D297353CC}">
              <c16:uniqueId val="{00000000-CDCB-4CD4-8471-370C1B3E58F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CDCB-4CD4-8471-370C1B3E58F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山形県　鮭川村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3767</v>
      </c>
      <c r="AM8" s="36"/>
      <c r="AN8" s="36"/>
      <c r="AO8" s="36"/>
      <c r="AP8" s="36"/>
      <c r="AQ8" s="36"/>
      <c r="AR8" s="36"/>
      <c r="AS8" s="36"/>
      <c r="AT8" s="37">
        <f>データ!$S$6</f>
        <v>122.14</v>
      </c>
      <c r="AU8" s="37"/>
      <c r="AV8" s="37"/>
      <c r="AW8" s="37"/>
      <c r="AX8" s="37"/>
      <c r="AY8" s="37"/>
      <c r="AZ8" s="37"/>
      <c r="BA8" s="37"/>
      <c r="BB8" s="37">
        <f>データ!$T$6</f>
        <v>30.84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96.74</v>
      </c>
      <c r="Q10" s="37"/>
      <c r="R10" s="37"/>
      <c r="S10" s="37"/>
      <c r="T10" s="37"/>
      <c r="U10" s="37"/>
      <c r="V10" s="37"/>
      <c r="W10" s="36">
        <f>データ!$Q$6</f>
        <v>4600</v>
      </c>
      <c r="X10" s="36"/>
      <c r="Y10" s="36"/>
      <c r="Z10" s="36"/>
      <c r="AA10" s="36"/>
      <c r="AB10" s="36"/>
      <c r="AC10" s="36"/>
      <c r="AD10" s="2"/>
      <c r="AE10" s="2"/>
      <c r="AF10" s="2"/>
      <c r="AG10" s="2"/>
      <c r="AH10" s="2"/>
      <c r="AI10" s="2"/>
      <c r="AJ10" s="2"/>
      <c r="AK10" s="2"/>
      <c r="AL10" s="36">
        <f>データ!$U$6</f>
        <v>3585</v>
      </c>
      <c r="AM10" s="36"/>
      <c r="AN10" s="36"/>
      <c r="AO10" s="36"/>
      <c r="AP10" s="36"/>
      <c r="AQ10" s="36"/>
      <c r="AR10" s="36"/>
      <c r="AS10" s="36"/>
      <c r="AT10" s="37">
        <f>データ!$V$6</f>
        <v>36.799999999999997</v>
      </c>
      <c r="AU10" s="37"/>
      <c r="AV10" s="37"/>
      <c r="AW10" s="37"/>
      <c r="AX10" s="37"/>
      <c r="AY10" s="37"/>
      <c r="AZ10" s="37"/>
      <c r="BA10" s="37"/>
      <c r="BB10" s="37">
        <f>データ!$W$6</f>
        <v>97.42</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116</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115</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117</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6H4otHS/nXlniz3B5wmKsKnVSh3JmhmbHSxtW/8AKE9NA2OG8NyvskvmvcIv4kLsA/xAsVds0FUZDlw7CNVMlA==" saltValue="iG0n9cLe5hplI1OHdKs2+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63665</v>
      </c>
      <c r="D6" s="20">
        <f t="shared" si="3"/>
        <v>47</v>
      </c>
      <c r="E6" s="20">
        <f t="shared" si="3"/>
        <v>1</v>
      </c>
      <c r="F6" s="20">
        <f t="shared" si="3"/>
        <v>0</v>
      </c>
      <c r="G6" s="20">
        <f t="shared" si="3"/>
        <v>0</v>
      </c>
      <c r="H6" s="20" t="str">
        <f t="shared" si="3"/>
        <v>山形県　鮭川村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96.74</v>
      </c>
      <c r="Q6" s="21">
        <f t="shared" si="3"/>
        <v>4600</v>
      </c>
      <c r="R6" s="21">
        <f t="shared" si="3"/>
        <v>3767</v>
      </c>
      <c r="S6" s="21">
        <f t="shared" si="3"/>
        <v>122.14</v>
      </c>
      <c r="T6" s="21">
        <f t="shared" si="3"/>
        <v>30.84</v>
      </c>
      <c r="U6" s="21">
        <f t="shared" si="3"/>
        <v>3585</v>
      </c>
      <c r="V6" s="21">
        <f t="shared" si="3"/>
        <v>36.799999999999997</v>
      </c>
      <c r="W6" s="21">
        <f t="shared" si="3"/>
        <v>97.42</v>
      </c>
      <c r="X6" s="22">
        <f>IF(X7="",NA(),X7)</f>
        <v>84.37</v>
      </c>
      <c r="Y6" s="22">
        <f t="shared" ref="Y6:AG6" si="4">IF(Y7="",NA(),Y7)</f>
        <v>120.43</v>
      </c>
      <c r="Z6" s="22">
        <f t="shared" si="4"/>
        <v>82.09</v>
      </c>
      <c r="AA6" s="22">
        <f t="shared" si="4"/>
        <v>75.8</v>
      </c>
      <c r="AB6" s="22">
        <f t="shared" si="4"/>
        <v>97.75</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954.11</v>
      </c>
      <c r="BF6" s="22">
        <f t="shared" ref="BF6:BN6" si="7">IF(BF7="",NA(),BF7)</f>
        <v>812.84</v>
      </c>
      <c r="BG6" s="22">
        <f t="shared" si="7"/>
        <v>684.33</v>
      </c>
      <c r="BH6" s="22">
        <f t="shared" si="7"/>
        <v>667.36</v>
      </c>
      <c r="BI6" s="22">
        <f t="shared" si="7"/>
        <v>629.11</v>
      </c>
      <c r="BJ6" s="22">
        <f t="shared" si="7"/>
        <v>1018.52</v>
      </c>
      <c r="BK6" s="22">
        <f t="shared" si="7"/>
        <v>949.61</v>
      </c>
      <c r="BL6" s="22">
        <f t="shared" si="7"/>
        <v>918.84</v>
      </c>
      <c r="BM6" s="22">
        <f t="shared" si="7"/>
        <v>955.49</v>
      </c>
      <c r="BN6" s="22">
        <f t="shared" si="7"/>
        <v>1017.9</v>
      </c>
      <c r="BO6" s="21" t="str">
        <f>IF(BO7="","",IF(BO7="-","【-】","【"&amp;SUBSTITUTE(TEXT(BO7,"#,##0.00"),"-","△")&amp;"】"))</f>
        <v>【1,045.20】</v>
      </c>
      <c r="BP6" s="22">
        <f>IF(BP7="",NA(),BP7)</f>
        <v>78.7</v>
      </c>
      <c r="BQ6" s="22">
        <f t="shared" ref="BQ6:BY6" si="8">IF(BQ7="",NA(),BQ7)</f>
        <v>74.83</v>
      </c>
      <c r="BR6" s="22">
        <f t="shared" si="8"/>
        <v>78.37</v>
      </c>
      <c r="BS6" s="22">
        <f t="shared" si="8"/>
        <v>66.540000000000006</v>
      </c>
      <c r="BT6" s="22">
        <f t="shared" si="8"/>
        <v>57.31</v>
      </c>
      <c r="BU6" s="22">
        <f t="shared" si="8"/>
        <v>58.79</v>
      </c>
      <c r="BV6" s="22">
        <f t="shared" si="8"/>
        <v>58.41</v>
      </c>
      <c r="BW6" s="22">
        <f t="shared" si="8"/>
        <v>58.27</v>
      </c>
      <c r="BX6" s="22">
        <f t="shared" si="8"/>
        <v>55.15</v>
      </c>
      <c r="BY6" s="22">
        <f t="shared" si="8"/>
        <v>53.95</v>
      </c>
      <c r="BZ6" s="21" t="str">
        <f>IF(BZ7="","",IF(BZ7="-","【-】","【"&amp;SUBSTITUTE(TEXT(BZ7,"#,##0.00"),"-","△")&amp;"】"))</f>
        <v>【49.51】</v>
      </c>
      <c r="CA6" s="22">
        <f>IF(CA7="",NA(),CA7)</f>
        <v>283.58999999999997</v>
      </c>
      <c r="CB6" s="22">
        <f t="shared" ref="CB6:CJ6" si="9">IF(CB7="",NA(),CB7)</f>
        <v>339.72</v>
      </c>
      <c r="CC6" s="22">
        <f t="shared" si="9"/>
        <v>352.66</v>
      </c>
      <c r="CD6" s="22">
        <f t="shared" si="9"/>
        <v>416.22</v>
      </c>
      <c r="CE6" s="22">
        <f t="shared" si="9"/>
        <v>467.52</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83.25</v>
      </c>
      <c r="CM6" s="22">
        <f t="shared" ref="CM6:CU6" si="10">IF(CM7="",NA(),CM7)</f>
        <v>81.75</v>
      </c>
      <c r="CN6" s="22">
        <f t="shared" si="10"/>
        <v>81.81</v>
      </c>
      <c r="CO6" s="22">
        <f t="shared" si="10"/>
        <v>85.38</v>
      </c>
      <c r="CP6" s="22">
        <f t="shared" si="10"/>
        <v>88.49</v>
      </c>
      <c r="CQ6" s="22">
        <f t="shared" si="10"/>
        <v>56.04</v>
      </c>
      <c r="CR6" s="22">
        <f t="shared" si="10"/>
        <v>58.52</v>
      </c>
      <c r="CS6" s="22">
        <f t="shared" si="10"/>
        <v>58.88</v>
      </c>
      <c r="CT6" s="22">
        <f t="shared" si="10"/>
        <v>58.16</v>
      </c>
      <c r="CU6" s="22">
        <f t="shared" si="10"/>
        <v>55.9</v>
      </c>
      <c r="CV6" s="21" t="str">
        <f>IF(CV7="","",IF(CV7="-","【-】","【"&amp;SUBSTITUTE(TEXT(CV7,"#,##0.00"),"-","△")&amp;"】"))</f>
        <v>【55.00】</v>
      </c>
      <c r="CW6" s="22">
        <f>IF(CW7="",NA(),CW7)</f>
        <v>76.27</v>
      </c>
      <c r="CX6" s="22">
        <f t="shared" ref="CX6:DF6" si="11">IF(CX7="",NA(),CX7)</f>
        <v>74.78</v>
      </c>
      <c r="CY6" s="22">
        <f t="shared" si="11"/>
        <v>75.48</v>
      </c>
      <c r="CZ6" s="22">
        <f t="shared" si="11"/>
        <v>67.56</v>
      </c>
      <c r="DA6" s="22">
        <f t="shared" si="11"/>
        <v>64.63</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0.43</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63665</v>
      </c>
      <c r="D7" s="24">
        <v>47</v>
      </c>
      <c r="E7" s="24">
        <v>1</v>
      </c>
      <c r="F7" s="24">
        <v>0</v>
      </c>
      <c r="G7" s="24">
        <v>0</v>
      </c>
      <c r="H7" s="24" t="s">
        <v>95</v>
      </c>
      <c r="I7" s="24" t="s">
        <v>96</v>
      </c>
      <c r="J7" s="24" t="s">
        <v>97</v>
      </c>
      <c r="K7" s="24" t="s">
        <v>98</v>
      </c>
      <c r="L7" s="24" t="s">
        <v>99</v>
      </c>
      <c r="M7" s="24" t="s">
        <v>100</v>
      </c>
      <c r="N7" s="25" t="s">
        <v>101</v>
      </c>
      <c r="O7" s="25" t="s">
        <v>102</v>
      </c>
      <c r="P7" s="25">
        <v>96.74</v>
      </c>
      <c r="Q7" s="25">
        <v>4600</v>
      </c>
      <c r="R7" s="25">
        <v>3767</v>
      </c>
      <c r="S7" s="25">
        <v>122.14</v>
      </c>
      <c r="T7" s="25">
        <v>30.84</v>
      </c>
      <c r="U7" s="25">
        <v>3585</v>
      </c>
      <c r="V7" s="25">
        <v>36.799999999999997</v>
      </c>
      <c r="W7" s="25">
        <v>97.42</v>
      </c>
      <c r="X7" s="25">
        <v>84.37</v>
      </c>
      <c r="Y7" s="25">
        <v>120.43</v>
      </c>
      <c r="Z7" s="25">
        <v>82.09</v>
      </c>
      <c r="AA7" s="25">
        <v>75.8</v>
      </c>
      <c r="AB7" s="25">
        <v>97.75</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954.11</v>
      </c>
      <c r="BF7" s="25">
        <v>812.84</v>
      </c>
      <c r="BG7" s="25">
        <v>684.33</v>
      </c>
      <c r="BH7" s="25">
        <v>667.36</v>
      </c>
      <c r="BI7" s="25">
        <v>629.11</v>
      </c>
      <c r="BJ7" s="25">
        <v>1018.52</v>
      </c>
      <c r="BK7" s="25">
        <v>949.61</v>
      </c>
      <c r="BL7" s="25">
        <v>918.84</v>
      </c>
      <c r="BM7" s="25">
        <v>955.49</v>
      </c>
      <c r="BN7" s="25">
        <v>1017.9</v>
      </c>
      <c r="BO7" s="25">
        <v>1045.2</v>
      </c>
      <c r="BP7" s="25">
        <v>78.7</v>
      </c>
      <c r="BQ7" s="25">
        <v>74.83</v>
      </c>
      <c r="BR7" s="25">
        <v>78.37</v>
      </c>
      <c r="BS7" s="25">
        <v>66.540000000000006</v>
      </c>
      <c r="BT7" s="25">
        <v>57.31</v>
      </c>
      <c r="BU7" s="25">
        <v>58.79</v>
      </c>
      <c r="BV7" s="25">
        <v>58.41</v>
      </c>
      <c r="BW7" s="25">
        <v>58.27</v>
      </c>
      <c r="BX7" s="25">
        <v>55.15</v>
      </c>
      <c r="BY7" s="25">
        <v>53.95</v>
      </c>
      <c r="BZ7" s="25">
        <v>49.51</v>
      </c>
      <c r="CA7" s="25">
        <v>283.58999999999997</v>
      </c>
      <c r="CB7" s="25">
        <v>339.72</v>
      </c>
      <c r="CC7" s="25">
        <v>352.66</v>
      </c>
      <c r="CD7" s="25">
        <v>416.22</v>
      </c>
      <c r="CE7" s="25">
        <v>467.52</v>
      </c>
      <c r="CF7" s="25">
        <v>298.25</v>
      </c>
      <c r="CG7" s="25">
        <v>303.27999999999997</v>
      </c>
      <c r="CH7" s="25">
        <v>303.81</v>
      </c>
      <c r="CI7" s="25">
        <v>310.26</v>
      </c>
      <c r="CJ7" s="25">
        <v>318.99</v>
      </c>
      <c r="CK7" s="25">
        <v>317.14</v>
      </c>
      <c r="CL7" s="25">
        <v>83.25</v>
      </c>
      <c r="CM7" s="25">
        <v>81.75</v>
      </c>
      <c r="CN7" s="25">
        <v>81.81</v>
      </c>
      <c r="CO7" s="25">
        <v>85.38</v>
      </c>
      <c r="CP7" s="25">
        <v>88.49</v>
      </c>
      <c r="CQ7" s="25">
        <v>56.04</v>
      </c>
      <c r="CR7" s="25">
        <v>58.52</v>
      </c>
      <c r="CS7" s="25">
        <v>58.88</v>
      </c>
      <c r="CT7" s="25">
        <v>58.16</v>
      </c>
      <c r="CU7" s="25">
        <v>55.9</v>
      </c>
      <c r="CV7" s="25">
        <v>55</v>
      </c>
      <c r="CW7" s="25">
        <v>76.27</v>
      </c>
      <c r="CX7" s="25">
        <v>74.78</v>
      </c>
      <c r="CY7" s="25">
        <v>75.48</v>
      </c>
      <c r="CZ7" s="25">
        <v>67.56</v>
      </c>
      <c r="DA7" s="25">
        <v>64.63</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0.43</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111</v>
      </c>
      <c r="D13" t="s">
        <v>112</v>
      </c>
      <c r="E13" t="s">
        <v>113</v>
      </c>
      <c r="F13" t="s">
        <v>111</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cp:lastPrinted>2025-01-30T05:45:53Z</cp:lastPrinted>
  <dcterms:created xsi:type="dcterms:W3CDTF">2025-01-24T06:39:34Z</dcterms:created>
  <dcterms:modified xsi:type="dcterms:W3CDTF">2025-03-03T07:42:18Z</dcterms:modified>
  <cp:category/>
</cp:coreProperties>
</file>