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nta01\shichoson\★理財係\髙橋ゆう(と)\経営比較分析表\水道\"/>
    </mc:Choice>
  </mc:AlternateContent>
  <workbookProtection workbookAlgorithmName="SHA-512" workbookHashValue="NK/O3wN4K783uSFkbPoDk8MT58WsoldP2IdG47k4cU74RBj9KmfTuMpf85YLwStrSot7KU78yPAGECYu5GpfxQ==" workbookSaltValue="zeFZbA6Dxy6L2BQDynO1EQ==" workbookSpinCount="100000" lockStructure="1"/>
  <bookViews>
    <workbookView xWindow="0" yWindow="0" windowWidth="28800" windowHeight="1221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AT8" i="4" s="1"/>
  <c r="R6" i="5"/>
  <c r="Q6" i="5"/>
  <c r="P6" i="5"/>
  <c r="P10" i="4" s="1"/>
  <c r="O6" i="5"/>
  <c r="I10" i="4" s="1"/>
  <c r="N6" i="5"/>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E85" i="4"/>
  <c r="BB10" i="4"/>
  <c r="AT10" i="4"/>
  <c r="W10" i="4"/>
  <c r="B10" i="4"/>
  <c r="BB8" i="4"/>
  <c r="AL8" i="4"/>
  <c r="W8" i="4"/>
  <c r="P8" i="4"/>
  <c r="I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<sst xmlns="http://schemas.openxmlformats.org/spreadsheetml/2006/main" count="228" uniqueCount="114">
  <si>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</si>
  <si>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</si>
  <si>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</si>
  <si>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</si>
  <si>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</si>
  <si>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</si>
  <si>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</si>
  <si>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</si>
  <si>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</si>
  <si>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</si>
  <si>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</si>
  <si>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</si>
  <si>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</si>
  <si>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</si>
  <si>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</si>
  <si>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</si>
  <si>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</si>
  <si>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</si>
  <si>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</si>
  <si>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</si>
  <si>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</si>
  <si>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</si>
  <si>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</si>
  <si>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</si>
  <si>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</si>
  <si>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</si>
  <si>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</si>
  <si>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</si>
  <si>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</si>
  <si>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</si>
  <si>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</si>
  <si>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</si>
  <si>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</si>
  <si>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</si>
  <si>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</si>
  <si>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</si>
  <si>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</si>
  <si>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</si>
  <si>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</si>
  <si>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</si>
  <si>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</si>
  <si>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</si>
  <si>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</si>
  <si>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</si>
  <si>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</si>
  <si>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</si>
  <si>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</si>
  <si>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</si>
  <si>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</si>
  <si>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</si>
  <si>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</si>
  <si>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</si>
  <si>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</si>
  <si>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</si>
  <si>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</si>
  <si>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</si>
  <si>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</si>
  <si>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</si>
  <si>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</si>
  <si>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</si>
  <si>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</si>
  <si>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</si>
  <si>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</si>
  <si>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</si>
  <si>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</si>
  <si>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</si>
  <si>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</si>
  <si>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</si>
  <si>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</si>
  <si>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</si>
  <si>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</si>
  <si>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</si>
  <si>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</si>
  <si>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</si>
  <si>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</si>
  <si>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</si>
  <si>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</si>
  <si>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</si>
  <si>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</si>
  <si>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</si>
  <si>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</si>
  <si>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</si>
  <si>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</si>
  <si>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</si>
  <si>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</si>
  <si>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</si>
  <si>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</si>
  <si>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</si>
  <si>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</si>
  <si>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</si>
  <si>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</si>
  <si>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</si>
  <si>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</si>
  <si>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川西町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</si>
  <si>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</si>
  <si>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</si>
  <si>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</si>
  <si>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</si>
  <si>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</si>
  <si>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</si>
  <si>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</si>
  <si>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</si>
  <si>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</si>
  <si>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</si>
  <si>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</si>
  <si>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</si>
  <si>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</si>
  <si>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</si>
  <si>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</si>
  <si>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</si>
  <si>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</si>
  <si>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本町水道事業は、給水人口の減少や節水器具の普及に伴い、年々水需要は落ち込んでおり、町としてもメディカルタウンの整備等により人口の増加に向け対策を講じているものの、減少傾向にあります。
　令和５年度の経営状況は、経常収支比率、流動比率ともに100％を上回っているものの、減少傾向が続いており、また、料金回収率についても100％を下回っていることから、水道料金の見直しも含めて経営改善を図っていく必要があります。
　具体的には、給水停止を含めた水道料金の徴収（未収金対策）を継続実施し、収入の確保を図ってまいります。
　また、不明水（漏水）の減少に努め、有収率を向上させる必要があります。令和５年度は漏水が多い中山間部を中心に調査を行い、有収率が79.61％まで回復したものの、全国平均と比較すると依然として低い状況であり、今後も継続して漏水調査を実施してまいります。
　また、企業債残高対給水比率は年々減少しているものの、全国平均との比較では未だに高い水準となっています。
　今後も、一般会計からの支援を受けながら、経営戦略・水道事業経営計画に基づき、計画的に水道施設の整備や更新工事等を行い、安定した経営を行ってまいります。</t>
    <rPh sb="113" eb="115">
      <t>リュウドウ</t>
    </rPh>
    <rPh sb="115" eb="117">
      <t>ヒリツ</t>
    </rPh>
    <rPh sb="187" eb="189">
      <t>ケイエイ</t>
    </rPh>
    <rPh sb="189" eb="191">
      <t>カイゼン</t>
    </rPh>
    <rPh sb="192" eb="193">
      <t>ハカ</t>
    </rPh>
    <rPh sb="207" eb="210">
      <t>グタイテキ</t>
    </rPh>
    <rPh sb="242" eb="244">
      <t>シュウニュウ</t>
    </rPh>
    <rPh sb="245" eb="247">
      <t>カクホ</t>
    </rPh>
    <rPh sb="248" eb="249">
      <t>ハカ</t>
    </rPh>
    <rPh sb="302" eb="303">
      <t>オオ</t>
    </rPh>
    <rPh sb="304" eb="305">
      <t>チュウ</t>
    </rPh>
    <rPh sb="305" eb="308">
      <t>サンカンブ</t>
    </rPh>
    <rPh sb="309" eb="311">
      <t>チュウシン</t>
    </rPh>
    <rPh sb="312" eb="314">
      <t>チョウサ</t>
    </rPh>
    <rPh sb="338" eb="340">
      <t>ゼンコク</t>
    </rPh>
    <rPh sb="340" eb="342">
      <t>ヘイキン</t>
    </rPh>
    <rPh sb="343" eb="345">
      <t>ヒカク</t>
    </rPh>
    <rPh sb="348" eb="350">
      <t>イゼン</t>
    </rPh>
    <rPh sb="353" eb="354">
      <t>ヒク</t>
    </rPh>
    <rPh sb="355" eb="357">
      <t>ジョウキョウ</t>
    </rPh>
    <rPh sb="361" eb="363">
      <t>コンゴ</t>
    </rPh>
    <rPh sb="364" eb="366">
      <t>ケイゾク</t>
    </rPh>
    <rPh sb="368" eb="370">
      <t>ロウスイ</t>
    </rPh>
    <rPh sb="370" eb="372">
      <t>チョウサ</t>
    </rPh>
    <rPh sb="373" eb="375">
      <t>ジッシ</t>
    </rPh>
    <rPh sb="426" eb="428">
      <t>スイジュン</t>
    </rPh>
    <phoneticPr fontId="4"/>
  </si>
  <si>
    <t>　本町の水道事業は、昭和３６年に開始しており、布設した配水管の老朽化が顕著になっております。
　有形固定資産減価償却率は、類似団体平均や全国平均を上回っており、法定耐用年数を超えた管や法定耐用年数に近い管が多いことを示しております。
　一方で管路更新率は、令和5年度で0.31%と類似団体平均や全国平均よりも低調であり、より一層の管路更新に取り組んでいく必要があります。</t>
    <rPh sb="23" eb="25">
      <t>フセツ</t>
    </rPh>
    <rPh sb="27" eb="30">
      <t>ハイスイカン</t>
    </rPh>
    <rPh sb="31" eb="34">
      <t>ロウキュウカ</t>
    </rPh>
    <rPh sb="35" eb="37">
      <t>ケンチョ</t>
    </rPh>
    <rPh sb="48" eb="50">
      <t>ユウケイ</t>
    </rPh>
    <rPh sb="50" eb="52">
      <t>コテイ</t>
    </rPh>
    <rPh sb="52" eb="54">
      <t>シサン</t>
    </rPh>
    <rPh sb="54" eb="56">
      <t>ゲンカ</t>
    </rPh>
    <rPh sb="56" eb="58">
      <t>ショウキャク</t>
    </rPh>
    <rPh sb="58" eb="59">
      <t>リツ</t>
    </rPh>
    <rPh sb="61" eb="63">
      <t>ルイジ</t>
    </rPh>
    <rPh sb="63" eb="65">
      <t>ダンタイ</t>
    </rPh>
    <rPh sb="65" eb="67">
      <t>ヘイキン</t>
    </rPh>
    <rPh sb="68" eb="70">
      <t>ゼンコク</t>
    </rPh>
    <rPh sb="70" eb="72">
      <t>ヘイキン</t>
    </rPh>
    <rPh sb="73" eb="75">
      <t>ウワマワ</t>
    </rPh>
    <rPh sb="80" eb="82">
      <t>ホウテイ</t>
    </rPh>
    <rPh sb="82" eb="84">
      <t>タイヨウ</t>
    </rPh>
    <rPh sb="84" eb="86">
      <t>ネンスウ</t>
    </rPh>
    <rPh sb="87" eb="88">
      <t>コ</t>
    </rPh>
    <rPh sb="90" eb="91">
      <t>カン</t>
    </rPh>
    <rPh sb="92" eb="94">
      <t>ホウテイ</t>
    </rPh>
    <rPh sb="94" eb="96">
      <t>タイヨウ</t>
    </rPh>
    <rPh sb="96" eb="98">
      <t>ネンスウ</t>
    </rPh>
    <rPh sb="99" eb="100">
      <t>チカ</t>
    </rPh>
    <rPh sb="101" eb="102">
      <t>カン</t>
    </rPh>
    <rPh sb="103" eb="104">
      <t>オオ</t>
    </rPh>
    <rPh sb="108" eb="109">
      <t>シメ</t>
    </rPh>
    <rPh sb="118" eb="120">
      <t>イッポウ</t>
    </rPh>
    <rPh sb="121" eb="123">
      <t>カンロ</t>
    </rPh>
    <rPh sb="123" eb="125">
      <t>コウシン</t>
    </rPh>
    <rPh sb="125" eb="126">
      <t>リツ</t>
    </rPh>
    <rPh sb="128" eb="130">
      <t>レイワ</t>
    </rPh>
    <rPh sb="131" eb="133">
      <t>ネンド</t>
    </rPh>
    <rPh sb="140" eb="142">
      <t>ルイジ</t>
    </rPh>
    <rPh sb="142" eb="144">
      <t>ダンタイ</t>
    </rPh>
    <rPh sb="144" eb="146">
      <t>ヘイキン</t>
    </rPh>
    <rPh sb="147" eb="149">
      <t>ゼンコク</t>
    </rPh>
    <rPh sb="149" eb="151">
      <t>ヘイキン</t>
    </rPh>
    <rPh sb="154" eb="156">
      <t>テイチョウ</t>
    </rPh>
    <rPh sb="162" eb="164">
      <t>イッソウ</t>
    </rPh>
    <rPh sb="165" eb="167">
      <t>カンロ</t>
    </rPh>
    <rPh sb="167" eb="169">
      <t>コウシン</t>
    </rPh>
    <rPh sb="170" eb="171">
      <t>ト</t>
    </rPh>
    <rPh sb="172" eb="173">
      <t>ク</t>
    </rPh>
    <rPh sb="177" eb="179">
      <t>ヒツヨウ</t>
    </rPh>
    <phoneticPr fontId="4"/>
  </si>
  <si>
    <t>　今後も、更なる人口減少や高齢化及び節水器具の普及等が進むことが予想されるとともに、物価高騰により、益々水道事業経営が厳しい状況が続くと考えられます。
　このようなことから、費用の削減と有収率の向上を図り、計画的な管路更新を行い、一般会計と連携のもと、アセットマネジメントによる資産把握と管の更新計画を定めるとともに、水道料金適正化の根拠を明白にし、水道料金についても考察を重ね、安全で安定した水道水の供給と安定した経営を行っていきます。</t>
    <rPh sb="139" eb="141">
      <t>シサン</t>
    </rPh>
    <rPh sb="141" eb="143">
      <t>ハアク</t>
    </rPh>
    <rPh sb="144" eb="145">
      <t>カン</t>
    </rPh>
    <rPh sb="146" eb="148">
      <t>コウシン</t>
    </rPh>
    <rPh sb="148" eb="150">
      <t>ケイカク</t>
    </rPh>
    <rPh sb="151" eb="152">
      <t>サダ</t>
    </rPh>
    <rPh sb="159" eb="161">
      <t>スイドウ</t>
    </rPh>
    <rPh sb="161" eb="163">
      <t>リョウキン</t>
    </rPh>
    <rPh sb="163" eb="166">
      <t>テキセイカ</t>
    </rPh>
    <rPh sb="167" eb="169">
      <t>コンキョ</t>
    </rPh>
    <rPh sb="170" eb="172">
      <t>メイハク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</si>
</sst>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0.32</c:v>
                </c:pt>
                <c:pt idx="1">
                  <c:v>0</c:v>
                </c:pt>
                <c:pt idx="2" formatCode="#,##0.00;&quot;△&quot;#,##0.00;&quot;-&quot;">
                  <c:v>0.55000000000000004</c:v>
                </c:pt>
                <c:pt idx="3">
                  <c:v>0</c:v>
                </c:pt>
                <c:pt idx="4" formatCode="#,##0.00;&quot;△&quot;#,##0.00;&quot;-&quot;">
                  <c:v>0.31</c:v>
                </c:pt>
              </c:numCache>
            </c:numRef>
          </c:val>
          <c:extLst>
            <c:ext xmlns:c16="http://schemas.microsoft.com/office/drawing/2014/chart" uri="{C3380CC4-5D6E-409C-BE32-E72D297353CC}">
              <c16:uniqueId val="{00000000-79D0-47D3-B441-EC3F79CCD76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0.4</c:v>
                </c:pt>
              </c:numCache>
            </c:numRef>
          </c:val>
          <c:smooth val="0"/>
          <c:extLst>
            <c:ext xmlns:c16="http://schemas.microsoft.com/office/drawing/2014/chart" uri="{C3380CC4-5D6E-409C-BE32-E72D297353CC}">
              <c16:uniqueId val="{00000001-79D0-47D3-B441-EC3F79CCD76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58.65</c:v>
                </c:pt>
                <c:pt idx="1">
                  <c:v>59.91</c:v>
                </c:pt>
                <c:pt idx="2">
                  <c:v>62.73</c:v>
                </c:pt>
                <c:pt idx="3">
                  <c:v>56.48</c:v>
                </c:pt>
                <c:pt idx="4">
                  <c:v>53.66</c:v>
                </c:pt>
              </c:numCache>
            </c:numRef>
          </c:val>
          <c:extLst>
            <c:ext xmlns:c16="http://schemas.microsoft.com/office/drawing/2014/chart" uri="{C3380CC4-5D6E-409C-BE32-E72D297353CC}">
              <c16:uniqueId val="{00000000-70D7-433A-8F81-6D4B65757FF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54.8</c:v>
                </c:pt>
              </c:numCache>
            </c:numRef>
          </c:val>
          <c:smooth val="0"/>
          <c:extLst>
            <c:ext xmlns:c16="http://schemas.microsoft.com/office/drawing/2014/chart" uri="{C3380CC4-5D6E-409C-BE32-E72D297353CC}">
              <c16:uniqueId val="{00000001-70D7-433A-8F81-6D4B65757FF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77.53</c:v>
                </c:pt>
                <c:pt idx="1">
                  <c:v>74.319999999999993</c:v>
                </c:pt>
                <c:pt idx="2">
                  <c:v>70.959999999999994</c:v>
                </c:pt>
                <c:pt idx="3">
                  <c:v>77.11</c:v>
                </c:pt>
                <c:pt idx="4">
                  <c:v>79.61</c:v>
                </c:pt>
              </c:numCache>
            </c:numRef>
          </c:val>
          <c:extLst>
            <c:ext xmlns:c16="http://schemas.microsoft.com/office/drawing/2014/chart" uri="{C3380CC4-5D6E-409C-BE32-E72D297353CC}">
              <c16:uniqueId val="{00000000-BCAC-41A0-9249-E15BA436409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77.98</c:v>
                </c:pt>
              </c:numCache>
            </c:numRef>
          </c:val>
          <c:smooth val="0"/>
          <c:extLst>
            <c:ext xmlns:c16="http://schemas.microsoft.com/office/drawing/2014/chart" uri="{C3380CC4-5D6E-409C-BE32-E72D297353CC}">
              <c16:uniqueId val="{00000001-BCAC-41A0-9249-E15BA436409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108.79</c:v>
                </c:pt>
                <c:pt idx="1">
                  <c:v>107.98</c:v>
                </c:pt>
                <c:pt idx="2">
                  <c:v>105.06</c:v>
                </c:pt>
                <c:pt idx="3">
                  <c:v>101.35</c:v>
                </c:pt>
                <c:pt idx="4">
                  <c:v>102.35</c:v>
                </c:pt>
              </c:numCache>
            </c:numRef>
          </c:val>
          <c:extLst>
            <c:ext xmlns:c16="http://schemas.microsoft.com/office/drawing/2014/chart" uri="{C3380CC4-5D6E-409C-BE32-E72D297353CC}">
              <c16:uniqueId val="{00000000-4BC9-4BFA-9BFB-7181203021C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105.97</c:v>
                </c:pt>
              </c:numCache>
            </c:numRef>
          </c:val>
          <c:smooth val="0"/>
          <c:extLst>
            <c:ext xmlns:c16="http://schemas.microsoft.com/office/drawing/2014/chart" uri="{C3380CC4-5D6E-409C-BE32-E72D297353CC}">
              <c16:uniqueId val="{00000001-4BC9-4BFA-9BFB-7181203021C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51.83</c:v>
                </c:pt>
                <c:pt idx="1">
                  <c:v>53.62</c:v>
                </c:pt>
                <c:pt idx="2">
                  <c:v>54.02</c:v>
                </c:pt>
                <c:pt idx="3">
                  <c:v>55.85</c:v>
                </c:pt>
                <c:pt idx="4">
                  <c:v>56.61</c:v>
                </c:pt>
              </c:numCache>
            </c:numRef>
          </c:val>
          <c:extLst>
            <c:ext xmlns:c16="http://schemas.microsoft.com/office/drawing/2014/chart" uri="{C3380CC4-5D6E-409C-BE32-E72D297353CC}">
              <c16:uniqueId val="{00000000-F78B-49F8-A4A7-CCB37C9D14D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52.27</c:v>
                </c:pt>
              </c:numCache>
            </c:numRef>
          </c:val>
          <c:smooth val="0"/>
          <c:extLst>
            <c:ext xmlns:c16="http://schemas.microsoft.com/office/drawing/2014/chart" uri="{C3380CC4-5D6E-409C-BE32-E72D297353CC}">
              <c16:uniqueId val="{00000001-F78B-49F8-A4A7-CCB37C9D14D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32.869999999999997</c:v>
                </c:pt>
                <c:pt idx="1">
                  <c:v>35.700000000000003</c:v>
                </c:pt>
                <c:pt idx="2">
                  <c:v>17.329999999999998</c:v>
                </c:pt>
                <c:pt idx="3">
                  <c:v>18.100000000000001</c:v>
                </c:pt>
                <c:pt idx="4">
                  <c:v>20.18</c:v>
                </c:pt>
              </c:numCache>
            </c:numRef>
          </c:val>
          <c:extLst>
            <c:ext xmlns:c16="http://schemas.microsoft.com/office/drawing/2014/chart" uri="{C3380CC4-5D6E-409C-BE32-E72D297353CC}">
              <c16:uniqueId val="{00000000-12FA-4269-9549-5ED96553587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25.67</c:v>
                </c:pt>
              </c:numCache>
            </c:numRef>
          </c:val>
          <c:smooth val="0"/>
          <c:extLst>
            <c:ext xmlns:c16="http://schemas.microsoft.com/office/drawing/2014/chart" uri="{C3380CC4-5D6E-409C-BE32-E72D297353CC}">
              <c16:uniqueId val="{00000001-12FA-4269-9549-5ED96553587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67-410D-B3EE-6F5233466C3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8.52</c:v>
                </c:pt>
              </c:numCache>
            </c:numRef>
          </c:val>
          <c:smooth val="0"/>
          <c:extLst>
            <c:ext xmlns:c16="http://schemas.microsoft.com/office/drawing/2014/chart" uri="{C3380CC4-5D6E-409C-BE32-E72D297353CC}">
              <c16:uniqueId val="{00000001-F367-410D-B3EE-6F5233466C3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140.24</c:v>
                </c:pt>
                <c:pt idx="1">
                  <c:v>144.94999999999999</c:v>
                </c:pt>
                <c:pt idx="2">
                  <c:v>141.16999999999999</c:v>
                </c:pt>
                <c:pt idx="3">
                  <c:v>127.9</c:v>
                </c:pt>
                <c:pt idx="4">
                  <c:v>118.28</c:v>
                </c:pt>
              </c:numCache>
            </c:numRef>
          </c:val>
          <c:extLst>
            <c:ext xmlns:c16="http://schemas.microsoft.com/office/drawing/2014/chart" uri="{C3380CC4-5D6E-409C-BE32-E72D297353CC}">
              <c16:uniqueId val="{00000000-E251-4D9C-A648-7B65100BFEF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378.87</c:v>
                </c:pt>
              </c:numCache>
            </c:numRef>
          </c:val>
          <c:smooth val="0"/>
          <c:extLst>
            <c:ext xmlns:c16="http://schemas.microsoft.com/office/drawing/2014/chart" uri="{C3380CC4-5D6E-409C-BE32-E72D297353CC}">
              <c16:uniqueId val="{00000001-E251-4D9C-A648-7B65100BFEF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385.78</c:v>
                </c:pt>
                <c:pt idx="1">
                  <c:v>367.73</c:v>
                </c:pt>
                <c:pt idx="2">
                  <c:v>358.43</c:v>
                </c:pt>
                <c:pt idx="3">
                  <c:v>336.1</c:v>
                </c:pt>
                <c:pt idx="4">
                  <c:v>332.02</c:v>
                </c:pt>
              </c:numCache>
            </c:numRef>
          </c:val>
          <c:extLst>
            <c:ext xmlns:c16="http://schemas.microsoft.com/office/drawing/2014/chart" uri="{C3380CC4-5D6E-409C-BE32-E72D297353CC}">
              <c16:uniqueId val="{00000000-559D-44E7-BC6C-F17AEFA63CF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430.23</c:v>
                </c:pt>
              </c:numCache>
            </c:numRef>
          </c:val>
          <c:smooth val="0"/>
          <c:extLst>
            <c:ext xmlns:c16="http://schemas.microsoft.com/office/drawing/2014/chart" uri="{C3380CC4-5D6E-409C-BE32-E72D297353CC}">
              <c16:uniqueId val="{00000001-559D-44E7-BC6C-F17AEFA63CF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100.03</c:v>
                </c:pt>
                <c:pt idx="1">
                  <c:v>105.16</c:v>
                </c:pt>
                <c:pt idx="2">
                  <c:v>102.1</c:v>
                </c:pt>
                <c:pt idx="3">
                  <c:v>98.66</c:v>
                </c:pt>
                <c:pt idx="4">
                  <c:v>96.19</c:v>
                </c:pt>
              </c:numCache>
            </c:numRef>
          </c:val>
          <c:extLst>
            <c:ext xmlns:c16="http://schemas.microsoft.com/office/drawing/2014/chart" uri="{C3380CC4-5D6E-409C-BE32-E72D297353CC}">
              <c16:uniqueId val="{00000000-66FA-4BF0-95C6-5D41E3D8D66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90.66</c:v>
                </c:pt>
              </c:numCache>
            </c:numRef>
          </c:val>
          <c:smooth val="0"/>
          <c:extLst>
            <c:ext xmlns:c16="http://schemas.microsoft.com/office/drawing/2014/chart" uri="{C3380CC4-5D6E-409C-BE32-E72D297353CC}">
              <c16:uniqueId val="{00000001-66FA-4BF0-95C6-5D41E3D8D66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265.58999999999997</c:v>
                </c:pt>
                <c:pt idx="1">
                  <c:v>252.66</c:v>
                </c:pt>
                <c:pt idx="2">
                  <c:v>260.58999999999997</c:v>
                </c:pt>
                <c:pt idx="3">
                  <c:v>269.51</c:v>
                </c:pt>
                <c:pt idx="4">
                  <c:v>269.45</c:v>
                </c:pt>
              </c:numCache>
            </c:numRef>
          </c:val>
          <c:extLst>
            <c:ext xmlns:c16="http://schemas.microsoft.com/office/drawing/2014/chart" uri="{C3380CC4-5D6E-409C-BE32-E72D297353CC}">
              <c16:uniqueId val="{00000000-7C07-4496-B086-0D6F88D9133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199.33</c:v>
                </c:pt>
              </c:numCache>
            </c:numRef>
          </c:val>
          <c:smooth val="0"/>
          <c:extLst>
            <c:ext xmlns:c16="http://schemas.microsoft.com/office/drawing/2014/chart" uri="{C3380CC4-5D6E-409C-BE32-E72D297353CC}">
              <c16:uniqueId val="{00000001-7C07-4496-B086-0D6F88D9133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山形県　川西町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A7</v>
      </c>
      <c r="X8" s="43"/>
      <c r="Y8" s="43"/>
      <c r="Z8" s="43"/>
      <c r="AA8" s="43"/>
      <c r="AB8" s="43"/>
      <c r="AC8" s="43"/>
      <c r="AD8" s="43" t="str">
        <f>データ!$M$6</f>
        <v>非設置</v>
      </c>
      <c r="AE8" s="43"/>
      <c r="AF8" s="43"/>
      <c r="AG8" s="43"/>
      <c r="AH8" s="43"/>
      <c r="AI8" s="43"/>
      <c r="AJ8" s="43"/>
      <c r="AK8" s="2"/>
      <c r="AL8" s="44">
        <f>データ!$R$6</f>
        <v>13698</v>
      </c>
      <c r="AM8" s="44"/>
      <c r="AN8" s="44"/>
      <c r="AO8" s="44"/>
      <c r="AP8" s="44"/>
      <c r="AQ8" s="44"/>
      <c r="AR8" s="44"/>
      <c r="AS8" s="44"/>
      <c r="AT8" s="45">
        <f>データ!$S$6</f>
        <v>166.6</v>
      </c>
      <c r="AU8" s="46"/>
      <c r="AV8" s="46"/>
      <c r="AW8" s="46"/>
      <c r="AX8" s="46"/>
      <c r="AY8" s="46"/>
      <c r="AZ8" s="46"/>
      <c r="BA8" s="46"/>
      <c r="BB8" s="47">
        <f>データ!$T$6</f>
        <v>82.22</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55.05</v>
      </c>
      <c r="J10" s="46"/>
      <c r="K10" s="46"/>
      <c r="L10" s="46"/>
      <c r="M10" s="46"/>
      <c r="N10" s="46"/>
      <c r="O10" s="80"/>
      <c r="P10" s="47">
        <f>データ!$P$6</f>
        <v>99.4</v>
      </c>
      <c r="Q10" s="47"/>
      <c r="R10" s="47"/>
      <c r="S10" s="47"/>
      <c r="T10" s="47"/>
      <c r="U10" s="47"/>
      <c r="V10" s="47"/>
      <c r="W10" s="44">
        <f>データ!$Q$6</f>
        <v>5280</v>
      </c>
      <c r="X10" s="44"/>
      <c r="Y10" s="44"/>
      <c r="Z10" s="44"/>
      <c r="AA10" s="44"/>
      <c r="AB10" s="44"/>
      <c r="AC10" s="44"/>
      <c r="AD10" s="2"/>
      <c r="AE10" s="2"/>
      <c r="AF10" s="2"/>
      <c r="AG10" s="2"/>
      <c r="AH10" s="2"/>
      <c r="AI10" s="2"/>
      <c r="AJ10" s="2"/>
      <c r="AK10" s="2"/>
      <c r="AL10" s="44">
        <f>データ!$U$6</f>
        <v>13506</v>
      </c>
      <c r="AM10" s="44"/>
      <c r="AN10" s="44"/>
      <c r="AO10" s="44"/>
      <c r="AP10" s="44"/>
      <c r="AQ10" s="44"/>
      <c r="AR10" s="44"/>
      <c r="AS10" s="44"/>
      <c r="AT10" s="45">
        <f>データ!$V$6</f>
        <v>88.75</v>
      </c>
      <c r="AU10" s="46"/>
      <c r="AV10" s="46"/>
      <c r="AW10" s="46"/>
      <c r="AX10" s="46"/>
      <c r="AY10" s="46"/>
      <c r="AZ10" s="46"/>
      <c r="BA10" s="46"/>
      <c r="BB10" s="47">
        <f>データ!$W$6</f>
        <v>152.18</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112</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113</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IPeeVCdK6JUBh/Ek66s++qe4acHvSSx+X/V6XDUhjGGcdLtje+f+7p0syDBh29ztYdAJ/AIKaGRTV+cwiDwRUw==" saltValue="oWDt/asGsdLSILpzf6w3c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63827</v>
      </c>
      <c r="D6" s="20">
        <f t="shared" si="3"/>
        <v>46</v>
      </c>
      <c r="E6" s="20">
        <f t="shared" si="3"/>
        <v>1</v>
      </c>
      <c r="F6" s="20">
        <f t="shared" si="3"/>
        <v>0</v>
      </c>
      <c r="G6" s="20">
        <f t="shared" si="3"/>
        <v>1</v>
      </c>
      <c r="H6" s="20" t="str">
        <f t="shared" si="3"/>
        <v>山形県　川西町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55.05</v>
      </c>
      <c r="P6" s="21">
        <f t="shared" si="3"/>
        <v>99.4</v>
      </c>
      <c r="Q6" s="21">
        <f t="shared" si="3"/>
        <v>5280</v>
      </c>
      <c r="R6" s="21">
        <f t="shared" si="3"/>
        <v>13698</v>
      </c>
      <c r="S6" s="21">
        <f t="shared" si="3"/>
        <v>166.6</v>
      </c>
      <c r="T6" s="21">
        <f t="shared" si="3"/>
        <v>82.22</v>
      </c>
      <c r="U6" s="21">
        <f t="shared" si="3"/>
        <v>13506</v>
      </c>
      <c r="V6" s="21">
        <f t="shared" si="3"/>
        <v>88.75</v>
      </c>
      <c r="W6" s="21">
        <f t="shared" si="3"/>
        <v>152.18</v>
      </c>
      <c r="X6" s="22">
        <f>IF(X7="",NA(),X7)</f>
        <v>108.79</v>
      </c>
      <c r="Y6" s="22">
        <f t="shared" ref="Y6:AG6" si="4">IF(Y7="",NA(),Y7)</f>
        <v>107.98</v>
      </c>
      <c r="Z6" s="22">
        <f t="shared" si="4"/>
        <v>105.06</v>
      </c>
      <c r="AA6" s="22">
        <f t="shared" si="4"/>
        <v>101.35</v>
      </c>
      <c r="AB6" s="22">
        <f t="shared" si="4"/>
        <v>102.35</v>
      </c>
      <c r="AC6" s="22">
        <f t="shared" si="4"/>
        <v>108.46</v>
      </c>
      <c r="AD6" s="22">
        <f t="shared" si="4"/>
        <v>109.02</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1">
        <f t="shared" si="5"/>
        <v>0</v>
      </c>
      <c r="AM6" s="21">
        <f t="shared" si="5"/>
        <v>0</v>
      </c>
      <c r="AN6" s="22">
        <f t="shared" si="5"/>
        <v>11.94</v>
      </c>
      <c r="AO6" s="22">
        <f t="shared" si="5"/>
        <v>11</v>
      </c>
      <c r="AP6" s="22">
        <f t="shared" si="5"/>
        <v>8.86</v>
      </c>
      <c r="AQ6" s="22">
        <f t="shared" si="5"/>
        <v>7.65</v>
      </c>
      <c r="AR6" s="22">
        <f t="shared" si="5"/>
        <v>8.52</v>
      </c>
      <c r="AS6" s="21" t="str">
        <f>IF(AS7="","",IF(AS7="-","【-】","【"&amp;SUBSTITUTE(TEXT(AS7,"#,##0.00"),"-","△")&amp;"】"))</f>
        <v>【1.50】</v>
      </c>
      <c r="AT6" s="22">
        <f>IF(AT7="",NA(),AT7)</f>
        <v>140.24</v>
      </c>
      <c r="AU6" s="22">
        <f t="shared" ref="AU6:BC6" si="6">IF(AU7="",NA(),AU7)</f>
        <v>144.94999999999999</v>
      </c>
      <c r="AV6" s="22">
        <f t="shared" si="6"/>
        <v>141.16999999999999</v>
      </c>
      <c r="AW6" s="22">
        <f t="shared" si="6"/>
        <v>127.9</v>
      </c>
      <c r="AX6" s="22">
        <f t="shared" si="6"/>
        <v>118.28</v>
      </c>
      <c r="AY6" s="22">
        <f t="shared" si="6"/>
        <v>362.93</v>
      </c>
      <c r="AZ6" s="22">
        <f t="shared" si="6"/>
        <v>371.81</v>
      </c>
      <c r="BA6" s="22">
        <f t="shared" si="6"/>
        <v>384.23</v>
      </c>
      <c r="BB6" s="22">
        <f t="shared" si="6"/>
        <v>364.3</v>
      </c>
      <c r="BC6" s="22">
        <f t="shared" si="6"/>
        <v>378.87</v>
      </c>
      <c r="BD6" s="21" t="str">
        <f>IF(BD7="","",IF(BD7="-","【-】","【"&amp;SUBSTITUTE(TEXT(BD7,"#,##0.00"),"-","△")&amp;"】"))</f>
        <v>【243.36】</v>
      </c>
      <c r="BE6" s="22">
        <f>IF(BE7="",NA(),BE7)</f>
        <v>385.78</v>
      </c>
      <c r="BF6" s="22">
        <f t="shared" ref="BF6:BN6" si="7">IF(BF7="",NA(),BF7)</f>
        <v>367.73</v>
      </c>
      <c r="BG6" s="22">
        <f t="shared" si="7"/>
        <v>358.43</v>
      </c>
      <c r="BH6" s="22">
        <f t="shared" si="7"/>
        <v>336.1</v>
      </c>
      <c r="BI6" s="22">
        <f t="shared" si="7"/>
        <v>332.02</v>
      </c>
      <c r="BJ6" s="22">
        <f t="shared" si="7"/>
        <v>439.05</v>
      </c>
      <c r="BK6" s="22">
        <f t="shared" si="7"/>
        <v>465.85</v>
      </c>
      <c r="BL6" s="22">
        <f t="shared" si="7"/>
        <v>439.43</v>
      </c>
      <c r="BM6" s="22">
        <f t="shared" si="7"/>
        <v>438.41</v>
      </c>
      <c r="BN6" s="22">
        <f t="shared" si="7"/>
        <v>430.23</v>
      </c>
      <c r="BO6" s="21" t="str">
        <f>IF(BO7="","",IF(BO7="-","【-】","【"&amp;SUBSTITUTE(TEXT(BO7,"#,##0.00"),"-","△")&amp;"】"))</f>
        <v>【265.93】</v>
      </c>
      <c r="BP6" s="22">
        <f>IF(BP7="",NA(),BP7)</f>
        <v>100.03</v>
      </c>
      <c r="BQ6" s="22">
        <f t="shared" ref="BQ6:BY6" si="8">IF(BQ7="",NA(),BQ7)</f>
        <v>105.16</v>
      </c>
      <c r="BR6" s="22">
        <f t="shared" si="8"/>
        <v>102.1</v>
      </c>
      <c r="BS6" s="22">
        <f t="shared" si="8"/>
        <v>98.66</v>
      </c>
      <c r="BT6" s="22">
        <f t="shared" si="8"/>
        <v>96.19</v>
      </c>
      <c r="BU6" s="22">
        <f t="shared" si="8"/>
        <v>95.26</v>
      </c>
      <c r="BV6" s="22">
        <f t="shared" si="8"/>
        <v>92.39</v>
      </c>
      <c r="BW6" s="22">
        <f t="shared" si="8"/>
        <v>94.41</v>
      </c>
      <c r="BX6" s="22">
        <f t="shared" si="8"/>
        <v>90.96</v>
      </c>
      <c r="BY6" s="22">
        <f t="shared" si="8"/>
        <v>90.66</v>
      </c>
      <c r="BZ6" s="21" t="str">
        <f>IF(BZ7="","",IF(BZ7="-","【-】","【"&amp;SUBSTITUTE(TEXT(BZ7,"#,##0.00"),"-","△")&amp;"】"))</f>
        <v>【97.82】</v>
      </c>
      <c r="CA6" s="22">
        <f>IF(CA7="",NA(),CA7)</f>
        <v>265.58999999999997</v>
      </c>
      <c r="CB6" s="22">
        <f t="shared" ref="CB6:CJ6" si="9">IF(CB7="",NA(),CB7)</f>
        <v>252.66</v>
      </c>
      <c r="CC6" s="22">
        <f t="shared" si="9"/>
        <v>260.58999999999997</v>
      </c>
      <c r="CD6" s="22">
        <f t="shared" si="9"/>
        <v>269.51</v>
      </c>
      <c r="CE6" s="22">
        <f t="shared" si="9"/>
        <v>269.45</v>
      </c>
      <c r="CF6" s="22">
        <f t="shared" si="9"/>
        <v>192.82</v>
      </c>
      <c r="CG6" s="22">
        <f t="shared" si="9"/>
        <v>192.98</v>
      </c>
      <c r="CH6" s="22">
        <f t="shared" si="9"/>
        <v>192.13</v>
      </c>
      <c r="CI6" s="22">
        <f t="shared" si="9"/>
        <v>197.04</v>
      </c>
      <c r="CJ6" s="22">
        <f t="shared" si="9"/>
        <v>199.33</v>
      </c>
      <c r="CK6" s="21" t="str">
        <f>IF(CK7="","",IF(CK7="-","【-】","【"&amp;SUBSTITUTE(TEXT(CK7,"#,##0.00"),"-","△")&amp;"】"))</f>
        <v>【177.56】</v>
      </c>
      <c r="CL6" s="22">
        <f>IF(CL7="",NA(),CL7)</f>
        <v>58.65</v>
      </c>
      <c r="CM6" s="22">
        <f t="shared" ref="CM6:CU6" si="10">IF(CM7="",NA(),CM7)</f>
        <v>59.91</v>
      </c>
      <c r="CN6" s="22">
        <f t="shared" si="10"/>
        <v>62.73</v>
      </c>
      <c r="CO6" s="22">
        <f t="shared" si="10"/>
        <v>56.48</v>
      </c>
      <c r="CP6" s="22">
        <f t="shared" si="10"/>
        <v>53.66</v>
      </c>
      <c r="CQ6" s="22">
        <f t="shared" si="10"/>
        <v>54.05</v>
      </c>
      <c r="CR6" s="22">
        <f t="shared" si="10"/>
        <v>54.43</v>
      </c>
      <c r="CS6" s="22">
        <f t="shared" si="10"/>
        <v>53.87</v>
      </c>
      <c r="CT6" s="22">
        <f t="shared" si="10"/>
        <v>54.49</v>
      </c>
      <c r="CU6" s="22">
        <f t="shared" si="10"/>
        <v>54.8</v>
      </c>
      <c r="CV6" s="21" t="str">
        <f>IF(CV7="","",IF(CV7="-","【-】","【"&amp;SUBSTITUTE(TEXT(CV7,"#,##0.00"),"-","△")&amp;"】"))</f>
        <v>【59.81】</v>
      </c>
      <c r="CW6" s="22">
        <f>IF(CW7="",NA(),CW7)</f>
        <v>77.53</v>
      </c>
      <c r="CX6" s="22">
        <f t="shared" ref="CX6:DF6" si="11">IF(CX7="",NA(),CX7)</f>
        <v>74.319999999999993</v>
      </c>
      <c r="CY6" s="22">
        <f t="shared" si="11"/>
        <v>70.959999999999994</v>
      </c>
      <c r="CZ6" s="22">
        <f t="shared" si="11"/>
        <v>77.11</v>
      </c>
      <c r="DA6" s="22">
        <f t="shared" si="11"/>
        <v>79.61</v>
      </c>
      <c r="DB6" s="22">
        <f t="shared" si="11"/>
        <v>80.510000000000005</v>
      </c>
      <c r="DC6" s="22">
        <f t="shared" si="11"/>
        <v>79.44</v>
      </c>
      <c r="DD6" s="22">
        <f t="shared" si="11"/>
        <v>79.489999999999995</v>
      </c>
      <c r="DE6" s="22">
        <f t="shared" si="11"/>
        <v>78.8</v>
      </c>
      <c r="DF6" s="22">
        <f t="shared" si="11"/>
        <v>77.98</v>
      </c>
      <c r="DG6" s="21" t="str">
        <f>IF(DG7="","",IF(DG7="-","【-】","【"&amp;SUBSTITUTE(TEXT(DG7,"#,##0.00"),"-","△")&amp;"】"))</f>
        <v>【89.42】</v>
      </c>
      <c r="DH6" s="22">
        <f>IF(DH7="",NA(),DH7)</f>
        <v>51.83</v>
      </c>
      <c r="DI6" s="22">
        <f t="shared" ref="DI6:DQ6" si="12">IF(DI7="",NA(),DI7)</f>
        <v>53.62</v>
      </c>
      <c r="DJ6" s="22">
        <f t="shared" si="12"/>
        <v>54.02</v>
      </c>
      <c r="DK6" s="22">
        <f t="shared" si="12"/>
        <v>55.85</v>
      </c>
      <c r="DL6" s="22">
        <f t="shared" si="12"/>
        <v>56.61</v>
      </c>
      <c r="DM6" s="22">
        <f t="shared" si="12"/>
        <v>49.12</v>
      </c>
      <c r="DN6" s="22">
        <f t="shared" si="12"/>
        <v>49.39</v>
      </c>
      <c r="DO6" s="22">
        <f t="shared" si="12"/>
        <v>50.75</v>
      </c>
      <c r="DP6" s="22">
        <f t="shared" si="12"/>
        <v>51.72</v>
      </c>
      <c r="DQ6" s="22">
        <f t="shared" si="12"/>
        <v>52.27</v>
      </c>
      <c r="DR6" s="21" t="str">
        <f>IF(DR7="","",IF(DR7="-","【-】","【"&amp;SUBSTITUTE(TEXT(DR7,"#,##0.00"),"-","△")&amp;"】"))</f>
        <v>【52.02】</v>
      </c>
      <c r="DS6" s="22">
        <f>IF(DS7="",NA(),DS7)</f>
        <v>32.869999999999997</v>
      </c>
      <c r="DT6" s="22">
        <f t="shared" ref="DT6:EB6" si="13">IF(DT7="",NA(),DT7)</f>
        <v>35.700000000000003</v>
      </c>
      <c r="DU6" s="22">
        <f t="shared" si="13"/>
        <v>17.329999999999998</v>
      </c>
      <c r="DV6" s="22">
        <f t="shared" si="13"/>
        <v>18.100000000000001</v>
      </c>
      <c r="DW6" s="22">
        <f t="shared" si="13"/>
        <v>20.18</v>
      </c>
      <c r="DX6" s="22">
        <f t="shared" si="13"/>
        <v>16.760000000000002</v>
      </c>
      <c r="DY6" s="22">
        <f t="shared" si="13"/>
        <v>18.57</v>
      </c>
      <c r="DZ6" s="22">
        <f t="shared" si="13"/>
        <v>21.14</v>
      </c>
      <c r="EA6" s="22">
        <f t="shared" si="13"/>
        <v>22.12</v>
      </c>
      <c r="EB6" s="22">
        <f t="shared" si="13"/>
        <v>25.67</v>
      </c>
      <c r="EC6" s="21" t="str">
        <f>IF(EC7="","",IF(EC7="-","【-】","【"&amp;SUBSTITUTE(TEXT(EC7,"#,##0.00"),"-","△")&amp;"】"))</f>
        <v>【25.37】</v>
      </c>
      <c r="ED6" s="22">
        <f>IF(ED7="",NA(),ED7)</f>
        <v>0.32</v>
      </c>
      <c r="EE6" s="21">
        <f t="shared" ref="EE6:EM6" si="14">IF(EE7="",NA(),EE7)</f>
        <v>0</v>
      </c>
      <c r="EF6" s="22">
        <f t="shared" si="14"/>
        <v>0.55000000000000004</v>
      </c>
      <c r="EG6" s="21">
        <f t="shared" si="14"/>
        <v>0</v>
      </c>
      <c r="EH6" s="22">
        <f t="shared" si="14"/>
        <v>0.31</v>
      </c>
      <c r="EI6" s="22">
        <f t="shared" si="14"/>
        <v>0.42</v>
      </c>
      <c r="EJ6" s="22">
        <f t="shared" si="14"/>
        <v>0.44</v>
      </c>
      <c r="EK6" s="22">
        <f t="shared" si="14"/>
        <v>0.5</v>
      </c>
      <c r="EL6" s="22">
        <f t="shared" si="14"/>
        <v>0.4</v>
      </c>
      <c r="EM6" s="22">
        <f t="shared" si="14"/>
        <v>0.4</v>
      </c>
      <c r="EN6" s="21" t="str">
        <f>IF(EN7="","",IF(EN7="-","【-】","【"&amp;SUBSTITUTE(TEXT(EN7,"#,##0.00"),"-","△")&amp;"】"))</f>
        <v>【0.62】</v>
      </c>
    </row>
    <row r="7" spans="1:144" s="23" customFormat="1" x14ac:dyDescent="0.15">
      <c r="A7" s="15"/>
      <c r="B7" s="24">
        <v>2023</v>
      </c>
      <c r="C7" s="24">
        <v>63827</v>
      </c>
      <c r="D7" s="24">
        <v>46</v>
      </c>
      <c r="E7" s="24">
        <v>1</v>
      </c>
      <c r="F7" s="24">
        <v>0</v>
      </c>
      <c r="G7" s="24">
        <v>1</v>
      </c>
      <c r="H7" s="24" t="s">
        <v>93</v>
      </c>
      <c r="I7" s="24" t="s">
        <v>94</v>
      </c>
      <c r="J7" s="24" t="s">
        <v>95</v>
      </c>
      <c r="K7" s="24" t="s">
        <v>96</v>
      </c>
      <c r="L7" s="24" t="s">
        <v>97</v>
      </c>
      <c r="M7" s="24" t="s">
        <v>98</v>
      </c>
      <c r="N7" s="25" t="s">
        <v>99</v>
      </c>
      <c r="O7" s="25">
        <v>55.05</v>
      </c>
      <c r="P7" s="25">
        <v>99.4</v>
      </c>
      <c r="Q7" s="25">
        <v>5280</v>
      </c>
      <c r="R7" s="25">
        <v>13698</v>
      </c>
      <c r="S7" s="25">
        <v>166.6</v>
      </c>
      <c r="T7" s="25">
        <v>82.22</v>
      </c>
      <c r="U7" s="25">
        <v>13506</v>
      </c>
      <c r="V7" s="25">
        <v>88.75</v>
      </c>
      <c r="W7" s="25">
        <v>152.18</v>
      </c>
      <c r="X7" s="25">
        <v>108.79</v>
      </c>
      <c r="Y7" s="25">
        <v>107.98</v>
      </c>
      <c r="Z7" s="25">
        <v>105.06</v>
      </c>
      <c r="AA7" s="25">
        <v>101.35</v>
      </c>
      <c r="AB7" s="25">
        <v>102.35</v>
      </c>
      <c r="AC7" s="25">
        <v>108.46</v>
      </c>
      <c r="AD7" s="25">
        <v>109.02</v>
      </c>
      <c r="AE7" s="25">
        <v>107.81</v>
      </c>
      <c r="AF7" s="25">
        <v>107.21</v>
      </c>
      <c r="AG7" s="25">
        <v>105.97</v>
      </c>
      <c r="AH7" s="25">
        <v>108.24</v>
      </c>
      <c r="AI7" s="25">
        <v>0</v>
      </c>
      <c r="AJ7" s="25">
        <v>0</v>
      </c>
      <c r="AK7" s="25">
        <v>0</v>
      </c>
      <c r="AL7" s="25">
        <v>0</v>
      </c>
      <c r="AM7" s="25">
        <v>0</v>
      </c>
      <c r="AN7" s="25">
        <v>11.94</v>
      </c>
      <c r="AO7" s="25">
        <v>11</v>
      </c>
      <c r="AP7" s="25">
        <v>8.86</v>
      </c>
      <c r="AQ7" s="25">
        <v>7.65</v>
      </c>
      <c r="AR7" s="25">
        <v>8.52</v>
      </c>
      <c r="AS7" s="25">
        <v>1.5</v>
      </c>
      <c r="AT7" s="25">
        <v>140.24</v>
      </c>
      <c r="AU7" s="25">
        <v>144.94999999999999</v>
      </c>
      <c r="AV7" s="25">
        <v>141.16999999999999</v>
      </c>
      <c r="AW7" s="25">
        <v>127.9</v>
      </c>
      <c r="AX7" s="25">
        <v>118.28</v>
      </c>
      <c r="AY7" s="25">
        <v>362.93</v>
      </c>
      <c r="AZ7" s="25">
        <v>371.81</v>
      </c>
      <c r="BA7" s="25">
        <v>384.23</v>
      </c>
      <c r="BB7" s="25">
        <v>364.3</v>
      </c>
      <c r="BC7" s="25">
        <v>378.87</v>
      </c>
      <c r="BD7" s="25">
        <v>243.36</v>
      </c>
      <c r="BE7" s="25">
        <v>385.78</v>
      </c>
      <c r="BF7" s="25">
        <v>367.73</v>
      </c>
      <c r="BG7" s="25">
        <v>358.43</v>
      </c>
      <c r="BH7" s="25">
        <v>336.1</v>
      </c>
      <c r="BI7" s="25">
        <v>332.02</v>
      </c>
      <c r="BJ7" s="25">
        <v>439.05</v>
      </c>
      <c r="BK7" s="25">
        <v>465.85</v>
      </c>
      <c r="BL7" s="25">
        <v>439.43</v>
      </c>
      <c r="BM7" s="25">
        <v>438.41</v>
      </c>
      <c r="BN7" s="25">
        <v>430.23</v>
      </c>
      <c r="BO7" s="25">
        <v>265.93</v>
      </c>
      <c r="BP7" s="25">
        <v>100.03</v>
      </c>
      <c r="BQ7" s="25">
        <v>105.16</v>
      </c>
      <c r="BR7" s="25">
        <v>102.1</v>
      </c>
      <c r="BS7" s="25">
        <v>98.66</v>
      </c>
      <c r="BT7" s="25">
        <v>96.19</v>
      </c>
      <c r="BU7" s="25">
        <v>95.26</v>
      </c>
      <c r="BV7" s="25">
        <v>92.39</v>
      </c>
      <c r="BW7" s="25">
        <v>94.41</v>
      </c>
      <c r="BX7" s="25">
        <v>90.96</v>
      </c>
      <c r="BY7" s="25">
        <v>90.66</v>
      </c>
      <c r="BZ7" s="25">
        <v>97.82</v>
      </c>
      <c r="CA7" s="25">
        <v>265.58999999999997</v>
      </c>
      <c r="CB7" s="25">
        <v>252.66</v>
      </c>
      <c r="CC7" s="25">
        <v>260.58999999999997</v>
      </c>
      <c r="CD7" s="25">
        <v>269.51</v>
      </c>
      <c r="CE7" s="25">
        <v>269.45</v>
      </c>
      <c r="CF7" s="25">
        <v>192.82</v>
      </c>
      <c r="CG7" s="25">
        <v>192.98</v>
      </c>
      <c r="CH7" s="25">
        <v>192.13</v>
      </c>
      <c r="CI7" s="25">
        <v>197.04</v>
      </c>
      <c r="CJ7" s="25">
        <v>199.33</v>
      </c>
      <c r="CK7" s="25">
        <v>177.56</v>
      </c>
      <c r="CL7" s="25">
        <v>58.65</v>
      </c>
      <c r="CM7" s="25">
        <v>59.91</v>
      </c>
      <c r="CN7" s="25">
        <v>62.73</v>
      </c>
      <c r="CO7" s="25">
        <v>56.48</v>
      </c>
      <c r="CP7" s="25">
        <v>53.66</v>
      </c>
      <c r="CQ7" s="25">
        <v>54.05</v>
      </c>
      <c r="CR7" s="25">
        <v>54.43</v>
      </c>
      <c r="CS7" s="25">
        <v>53.87</v>
      </c>
      <c r="CT7" s="25">
        <v>54.49</v>
      </c>
      <c r="CU7" s="25">
        <v>54.8</v>
      </c>
      <c r="CV7" s="25">
        <v>59.81</v>
      </c>
      <c r="CW7" s="25">
        <v>77.53</v>
      </c>
      <c r="CX7" s="25">
        <v>74.319999999999993</v>
      </c>
      <c r="CY7" s="25">
        <v>70.959999999999994</v>
      </c>
      <c r="CZ7" s="25">
        <v>77.11</v>
      </c>
      <c r="DA7" s="25">
        <v>79.61</v>
      </c>
      <c r="DB7" s="25">
        <v>80.510000000000005</v>
      </c>
      <c r="DC7" s="25">
        <v>79.44</v>
      </c>
      <c r="DD7" s="25">
        <v>79.489999999999995</v>
      </c>
      <c r="DE7" s="25">
        <v>78.8</v>
      </c>
      <c r="DF7" s="25">
        <v>77.98</v>
      </c>
      <c r="DG7" s="25">
        <v>89.42</v>
      </c>
      <c r="DH7" s="25">
        <v>51.83</v>
      </c>
      <c r="DI7" s="25">
        <v>53.62</v>
      </c>
      <c r="DJ7" s="25">
        <v>54.02</v>
      </c>
      <c r="DK7" s="25">
        <v>55.85</v>
      </c>
      <c r="DL7" s="25">
        <v>56.61</v>
      </c>
      <c r="DM7" s="25">
        <v>49.12</v>
      </c>
      <c r="DN7" s="25">
        <v>49.39</v>
      </c>
      <c r="DO7" s="25">
        <v>50.75</v>
      </c>
      <c r="DP7" s="25">
        <v>51.72</v>
      </c>
      <c r="DQ7" s="25">
        <v>52.27</v>
      </c>
      <c r="DR7" s="25">
        <v>52.02</v>
      </c>
      <c r="DS7" s="25">
        <v>32.869999999999997</v>
      </c>
      <c r="DT7" s="25">
        <v>35.700000000000003</v>
      </c>
      <c r="DU7" s="25">
        <v>17.329999999999998</v>
      </c>
      <c r="DV7" s="25">
        <v>18.100000000000001</v>
      </c>
      <c r="DW7" s="25">
        <v>20.18</v>
      </c>
      <c r="DX7" s="25">
        <v>16.760000000000002</v>
      </c>
      <c r="DY7" s="25">
        <v>18.57</v>
      </c>
      <c r="DZ7" s="25">
        <v>21.14</v>
      </c>
      <c r="EA7" s="25">
        <v>22.12</v>
      </c>
      <c r="EB7" s="25">
        <v>25.67</v>
      </c>
      <c r="EC7" s="25">
        <v>25.37</v>
      </c>
      <c r="ED7" s="25">
        <v>0.32</v>
      </c>
      <c r="EE7" s="25">
        <v>0</v>
      </c>
      <c r="EF7" s="25">
        <v>0.55000000000000004</v>
      </c>
      <c r="EG7" s="25">
        <v>0</v>
      </c>
      <c r="EH7" s="25">
        <v>0.31</v>
      </c>
      <c r="EI7" s="25">
        <v>0.42</v>
      </c>
      <c r="EJ7" s="25">
        <v>0.44</v>
      </c>
      <c r="EK7" s="25">
        <v>0.5</v>
      </c>
      <c r="EL7" s="25">
        <v>0.4</v>
      </c>
      <c r="EM7" s="25">
        <v>0.4</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髙橋裕東</cp:lastModifiedBy>
  <dcterms:created xsi:type="dcterms:W3CDTF">2025-01-24T06:45:09Z</dcterms:created>
  <dcterms:modified xsi:type="dcterms:W3CDTF">2025-03-03T07:48:31Z</dcterms:modified>
  <cp:category/>
</cp:coreProperties>
</file>