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IbQAxfZKqLUGdF2Iw2rUJ54e9ZAmAi8q19dY60Qvmey08D5UnWSPeXAyg+Vm5bxxMaNI/TdA5EX17RO6fdKHQw==" workbookSaltValue="q5KFyaqv9wtJKnsXZQX8Kw=="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<sst xmlns="http://schemas.openxmlformats.org/spreadsheetml/2006/main" count="228" uniqueCount="111">
  <si>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</si>
  <si>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</si>
  <si>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</si>
  <si>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</si>
  <si>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</si>
  <si>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</si>
  <si>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</si>
  <si>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</si>
  <si>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</si>
  <si>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</si>
  <si>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</si>
  <si>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</si>
  <si>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</si>
  <si>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</si>
  <si>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</si>
  <si>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</si>
  <si>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</si>
  <si>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</si>
  <si>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</si>
  <si>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</si>
  <si>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</si>
  <si>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</si>
  <si>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</si>
  <si>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</si>
  <si>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</si>
  <si>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</si>
  <si>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</si>
  <si>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</si>
  <si>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</si>
  <si>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</si>
  <si>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</si>
  <si>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</si>
  <si>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</si>
  <si>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</si>
  <si>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</si>
  <si>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</si>
  <si>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</si>
  <si>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</si>
  <si>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</si>
  <si>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</si>
  <si>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</si>
  <si>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</si>
  <si>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</si>
  <si>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</si>
  <si>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</si>
  <si>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</si>
  <si>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</si>
  <si>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</si>
  <si>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</si>
  <si>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</si>
  <si>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</si>
  <si>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</si>
  <si>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</si>
  <si>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</si>
  <si>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</si>
  <si>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</si>
  <si>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</si>
  <si>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</si>
  <si>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</si>
  <si>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</si>
  <si>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</si>
  <si>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</si>
  <si>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</si>
  <si>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</si>
  <si>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</si>
  <si>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</si>
  <si>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</si>
  <si>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</si>
  <si>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</si>
  <si>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</si>
  <si>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</si>
  <si>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</si>
  <si>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</si>
  <si>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</si>
  <si>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</si>
  <si>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</si>
  <si>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</si>
  <si>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</si>
  <si>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</si>
  <si>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</si>
  <si>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</si>
  <si>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</si>
  <si>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</si>
  <si>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</si>
  <si>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</si>
  <si>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</si>
  <si>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</si>
  <si>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</si>
  <si>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</si>
  <si>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</si>
  <si>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</si>
  <si>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</si>
  <si>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</si>
  <si>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山形県　小国町</t>
  </si>
  <si>
    <t>法適用</t>
  </si>
  <si>
    <t>水道事業</t>
  </si>
  <si>
    <t>末端給水事業</t>
  </si>
  <si>
    <t>A9</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</si>
  <si>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</si>
  <si>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</si>
  <si>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</si>
  <si>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</si>
  <si>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</si>
  <si>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</si>
  <si>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</si>
  <si>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</si>
  <si>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</si>
  <si>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</si>
  <si>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（収益の分析）
　①経常収支比率は減価償却費の高止まりもあり平均値を下回っており、令和元年度決算から減少傾向～横ばいとなっている。料金回収率も前年よりやや減少し類似団体とほぼ同じとなっている。経常収支の改善に向けて、今後より一層の経営改善が必要となる。有収率も低いことから、漏水量削減のためにも計画的な管路更新が求められる。
（企業債残高）
　現在稼働している針生水源池等への設備投資により、④企業債残高が大きく平均値を上回っている。水道ビジョンに基づき令和７年度から重要配水管の更新を進め、その財源い補助事業と企業債を見込むため、今後も企業債残高が増加するが、老朽化対策も急務となる。
（施設利用率分析）
　給水人口はやや減少しているが、⑦施設利用率は継続して平均値を上回っており、現状の設備を有効に活用できている。
（経営の健全化、効率性の分析）
　累積欠損金はないが、設備投資や改修経費等により⑥給水原価が増加傾向にある。合わせて、企業債残高が高く、持続可能な経営を推進するためには、定期的に料金改定を実施しながら、経費削減を追求した効率的な事業経営が求められる。</t>
    <rPh sb="23" eb="25">
      <t>タカド</t>
    </rPh>
    <rPh sb="55" eb="56">
      <t>ヨコ</t>
    </rPh>
    <rPh sb="80" eb="84">
      <t>ルイジダンタイ</t>
    </rPh>
    <rPh sb="87" eb="88">
      <t>オナ</t>
    </rPh>
    <rPh sb="96" eb="100">
      <t>ケイジョウシュウシ</t>
    </rPh>
    <rPh sb="101" eb="103">
      <t>カイゼン</t>
    </rPh>
    <rPh sb="104" eb="105">
      <t>ム</t>
    </rPh>
    <rPh sb="117" eb="119">
      <t>カイゼン</t>
    </rPh>
    <rPh sb="120" eb="122">
      <t>ヒツヨウ</t>
    </rPh>
    <rPh sb="126" eb="129">
      <t>ユウシュウリツ</t>
    </rPh>
    <rPh sb="130" eb="131">
      <t>ヒク</t>
    </rPh>
    <rPh sb="137" eb="140">
      <t>ロウスイリョウ</t>
    </rPh>
    <rPh sb="140" eb="142">
      <t>サクゲン</t>
    </rPh>
    <rPh sb="147" eb="150">
      <t>ケイカクテキ</t>
    </rPh>
    <rPh sb="151" eb="155">
      <t>カンロコウシン</t>
    </rPh>
    <rPh sb="156" eb="157">
      <t>モト</t>
    </rPh>
    <rPh sb="218" eb="220">
      <t>スイドウ</t>
    </rPh>
    <rPh sb="225" eb="226">
      <t>モト</t>
    </rPh>
    <rPh sb="228" eb="230">
      <t>レイワ</t>
    </rPh>
    <rPh sb="231" eb="233">
      <t>ネンド</t>
    </rPh>
    <rPh sb="235" eb="240">
      <t>ジュウヨ</t>
    </rPh>
    <rPh sb="241" eb="243">
      <t>コウシン</t>
    </rPh>
    <rPh sb="244" eb="245">
      <t>スス</t>
    </rPh>
    <rPh sb="249" eb="251">
      <t>ザ</t>
    </rPh>
    <rPh sb="252" eb="256">
      <t>ホジョ</t>
    </rPh>
    <rPh sb="257" eb="260">
      <t>キギ</t>
    </rPh>
    <rPh sb="261" eb="263">
      <t>ミコ</t>
    </rPh>
    <rPh sb="267" eb="270">
      <t>コンゴ</t>
    </rPh>
    <rPh sb="270" eb="275">
      <t>キギョウ</t>
    </rPh>
    <rPh sb="276" eb="278">
      <t>ゾウカ</t>
    </rPh>
    <rPh sb="282" eb="287">
      <t>ロウキュウ</t>
    </rPh>
    <rPh sb="288" eb="290">
      <t>キュウム</t>
    </rPh>
    <rPh sb="428" eb="429">
      <t>タカ</t>
    </rPh>
    <rPh sb="439" eb="441">
      <t>スイシン</t>
    </rPh>
    <rPh sb="448" eb="451">
      <t>テイキテキ</t>
    </rPh>
    <rPh sb="457" eb="459">
      <t>ジッシ</t>
    </rPh>
    <rPh sb="464" eb="468">
      <t>ケイヒサクゲン</t>
    </rPh>
    <rPh sb="473" eb="476">
      <t>コウリツテキ</t>
    </rPh>
    <rPh sb="477" eb="479">
      <t>ジギョウ</t>
    </rPh>
    <rPh sb="479" eb="481">
      <t>ケイエイ</t>
    </rPh>
    <rPh sb="482" eb="483">
      <t>モト</t>
    </rPh>
    <phoneticPr fontId="14"/>
  </si>
  <si>
    <t>　管路更新よりも新水源池及び配水池等の整備を優先してきたため、老朽化した③管路更新率が上がらず、平均値を大きく越えて老朽管路の更新が進まないことが課題となっている。令和４年のアセットマネジメント策定、令和５年度の水道ビジョン策定により、今後の財政収支試算をしており、公共施設や避難所等の重要施設への給水管を優先しながら継続して管路更新を進め、②管路経年化率の減少させて安定給水の継続を目指す。</t>
    <rPh sb="41" eb="42">
      <t>リツ</t>
    </rPh>
    <rPh sb="43" eb="44">
      <t>ア</t>
    </rPh>
    <rPh sb="58" eb="62">
      <t>ロウキュウカンロ</t>
    </rPh>
    <rPh sb="63" eb="65">
      <t>コウシン</t>
    </rPh>
    <rPh sb="66" eb="67">
      <t>スス</t>
    </rPh>
    <rPh sb="100" eb="102">
      <t>レイワ</t>
    </rPh>
    <rPh sb="103" eb="105">
      <t>ネンド</t>
    </rPh>
    <rPh sb="106" eb="108">
      <t>スイドウ</t>
    </rPh>
    <rPh sb="112" eb="114">
      <t>サクテイ</t>
    </rPh>
    <rPh sb="118" eb="120">
      <t>コンゴ</t>
    </rPh>
    <rPh sb="123" eb="125">
      <t>シュウシ</t>
    </rPh>
    <rPh sb="133" eb="137">
      <t>コウキョウシセツ</t>
    </rPh>
    <rPh sb="138" eb="142">
      <t>ヒナンジョトウ</t>
    </rPh>
    <rPh sb="143" eb="147">
      <t>ジュウヨウシセツ</t>
    </rPh>
    <rPh sb="149" eb="152">
      <t>キュウスイカン</t>
    </rPh>
    <rPh sb="153" eb="155">
      <t>ユウセン</t>
    </rPh>
    <rPh sb="159" eb="161">
      <t>ケイゾク</t>
    </rPh>
    <rPh sb="163" eb="167">
      <t>カンロコウシン</t>
    </rPh>
    <rPh sb="168" eb="169">
      <t>スス</t>
    </rPh>
    <rPh sb="172" eb="178">
      <t>カンロケイネ</t>
    </rPh>
    <rPh sb="184" eb="189">
      <t>アンテイキ</t>
    </rPh>
    <rPh sb="189" eb="191">
      <t>ケイゾク</t>
    </rPh>
    <rPh sb="192" eb="194">
      <t>メザ</t>
    </rPh>
    <phoneticPr fontId="14"/>
  </si>
  <si>
    <t>　直近の５年は、設備投資に伴う企業債残高及び減価償却費の増加が顕著となり、経営へ大きな影響を与えている。
　５期連続で決算にて純損失を計上しているため、経常経費の削減と料金改定を見込んだ給水収益の確保を合せて経営改善に取り組むことが求められる。令和２年度に策定した経営戦略の見直しを含め、今後の中長期的な財政計画を調整し、老朽化対策と資金確保を課題として事業を進めていかなければならない。</t>
    <rPh sb="1" eb="3">
      <t>チョッキン</t>
    </rPh>
    <rPh sb="5" eb="6">
      <t>ネン</t>
    </rPh>
    <rPh sb="84" eb="88">
      <t>リョウキンカイテイ</t>
    </rPh>
    <rPh sb="89" eb="91">
      <t>ミコ</t>
    </rPh>
    <rPh sb="104" eb="108">
      <t>ケイエイカイゼン</t>
    </rPh>
    <rPh sb="109" eb="110">
      <t>ト</t>
    </rPh>
    <rPh sb="111" eb="112">
      <t>ク</t>
    </rPh>
    <rPh sb="116" eb="117">
      <t>モト</t>
    </rPh>
    <rPh sb="122" eb="124">
      <t>レイワ</t>
    </rPh>
    <rPh sb="125" eb="127">
      <t>ネンド</t>
    </rPh>
    <rPh sb="128" eb="130">
      <t>サクテイ</t>
    </rPh>
    <rPh sb="132" eb="136">
      <t>ケイエイセンリャク</t>
    </rPh>
    <rPh sb="137" eb="139">
      <t>ミナオ</t>
    </rPh>
    <rPh sb="141" eb="142">
      <t>フク</t>
    </rPh>
    <rPh sb="144" eb="146">
      <t>コンゴ</t>
    </rPh>
    <rPh sb="147" eb="151">
      <t>チュウチョウキテキ</t>
    </rPh>
    <rPh sb="152" eb="156">
      <t>ザイセイケイカク</t>
    </rPh>
    <rPh sb="157" eb="159">
      <t>チョウセイ</t>
    </rPh>
    <rPh sb="161" eb="166">
      <t>ロウキュウカタイサク</t>
    </rPh>
    <rPh sb="167" eb="171">
      <t>シキンカクホ</t>
    </rPh>
    <rPh sb="172" eb="174">
      <t>カダイ</t>
    </rPh>
    <rPh sb="177" eb="179">
      <t>ジギョウ</t>
    </rPh>
    <rPh sb="180" eb="181">
      <t>スス</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</si>
</sst>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0.33</c:v>
                </c:pt>
                <c:pt idx="3">
                  <c:v>0</c:v>
                </c:pt>
                <c:pt idx="4">
                  <c:v>0</c:v>
                </c:pt>
              </c:numCache>
            </c:numRef>
          </c:val>
          <c:extLst>
            <c:ext xmlns:c16="http://schemas.microsoft.com/office/drawing/2014/chart" uri="{C3380CC4-5D6E-409C-BE32-E72D297353CC}">
              <c16:uniqueId val="{00000000-9BC8-48A5-8B7A-82E888B5D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9BC8-48A5-8B7A-82E888B5D5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70.69</c:v>
                </c:pt>
                <c:pt idx="1">
                  <c:v>67.94</c:v>
                </c:pt>
                <c:pt idx="2">
                  <c:v>68.36</c:v>
                </c:pt>
                <c:pt idx="3">
                  <c:v>68.61</c:v>
                </c:pt>
                <c:pt idx="4">
                  <c:v>70.66</c:v>
                </c:pt>
              </c:numCache>
            </c:numRef>
          </c:val>
          <c:extLst>
            <c:ext xmlns:c16="http://schemas.microsoft.com/office/drawing/2014/chart" uri="{C3380CC4-5D6E-409C-BE32-E72D297353CC}">
              <c16:uniqueId val="{00000000-652C-45F4-9816-2095F47218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652C-45F4-9816-2095F47218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67.569999999999993</c:v>
                </c:pt>
                <c:pt idx="1">
                  <c:v>69.92</c:v>
                </c:pt>
                <c:pt idx="2">
                  <c:v>66.41</c:v>
                </c:pt>
                <c:pt idx="3">
                  <c:v>66.849999999999994</c:v>
                </c:pt>
                <c:pt idx="4">
                  <c:v>68.5</c:v>
                </c:pt>
              </c:numCache>
            </c:numRef>
          </c:val>
          <c:extLst>
            <c:ext xmlns:c16="http://schemas.microsoft.com/office/drawing/2014/chart" uri="{C3380CC4-5D6E-409C-BE32-E72D297353CC}">
              <c16:uniqueId val="{00000000-148D-4948-950D-A00742D836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148D-4948-950D-A00742D836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94.92</c:v>
                </c:pt>
                <c:pt idx="1">
                  <c:v>90.38</c:v>
                </c:pt>
                <c:pt idx="2">
                  <c:v>85.05</c:v>
                </c:pt>
                <c:pt idx="3">
                  <c:v>82.19</c:v>
                </c:pt>
                <c:pt idx="4">
                  <c:v>84.2</c:v>
                </c:pt>
              </c:numCache>
            </c:numRef>
          </c:val>
          <c:extLst>
            <c:ext xmlns:c16="http://schemas.microsoft.com/office/drawing/2014/chart" uri="{C3380CC4-5D6E-409C-BE32-E72D297353CC}">
              <c16:uniqueId val="{00000000-AA54-4F83-B2A1-C8D17F261A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AA54-4F83-B2A1-C8D17F261A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37.4</c:v>
                </c:pt>
                <c:pt idx="1">
                  <c:v>39.24</c:v>
                </c:pt>
                <c:pt idx="2">
                  <c:v>40.86</c:v>
                </c:pt>
                <c:pt idx="3">
                  <c:v>42.87</c:v>
                </c:pt>
                <c:pt idx="4">
                  <c:v>44.65</c:v>
                </c:pt>
              </c:numCache>
            </c:numRef>
          </c:val>
          <c:extLst>
            <c:ext xmlns:c16="http://schemas.microsoft.com/office/drawing/2014/chart" uri="{C3380CC4-5D6E-409C-BE32-E72D297353CC}">
              <c16:uniqueId val="{00000000-0265-48E4-9071-C8D879F821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0265-48E4-9071-C8D879F821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82.53</c:v>
                </c:pt>
                <c:pt idx="1">
                  <c:v>83.44</c:v>
                </c:pt>
                <c:pt idx="2">
                  <c:v>83.11</c:v>
                </c:pt>
                <c:pt idx="3">
                  <c:v>84.69</c:v>
                </c:pt>
                <c:pt idx="4">
                  <c:v>81.91</c:v>
                </c:pt>
              </c:numCache>
            </c:numRef>
          </c:val>
          <c:extLst>
            <c:ext xmlns:c16="http://schemas.microsoft.com/office/drawing/2014/chart" uri="{C3380CC4-5D6E-409C-BE32-E72D297353CC}">
              <c16:uniqueId val="{00000000-9BEA-456E-BC8E-41D5051468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9BEA-456E-BC8E-41D5051468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33-4F4B-BA00-7664CEBD96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9C33-4F4B-BA00-7664CEBD96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2389.61</c:v>
                </c:pt>
                <c:pt idx="1">
                  <c:v>1995.43</c:v>
                </c:pt>
                <c:pt idx="2">
                  <c:v>1806.38</c:v>
                </c:pt>
                <c:pt idx="3">
                  <c:v>952.17</c:v>
                </c:pt>
                <c:pt idx="4">
                  <c:v>951.5</c:v>
                </c:pt>
              </c:numCache>
            </c:numRef>
          </c:val>
          <c:extLst>
            <c:ext xmlns:c16="http://schemas.microsoft.com/office/drawing/2014/chart" uri="{C3380CC4-5D6E-409C-BE32-E72D297353CC}">
              <c16:uniqueId val="{00000000-E0E1-417D-93E9-DCD9CCC3CE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E0E1-417D-93E9-DCD9CCC3CE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1324.1</c:v>
                </c:pt>
                <c:pt idx="1">
                  <c:v>1321.65</c:v>
                </c:pt>
                <c:pt idx="2">
                  <c:v>1364.42</c:v>
                </c:pt>
                <c:pt idx="3">
                  <c:v>1328.3</c:v>
                </c:pt>
                <c:pt idx="4">
                  <c:v>1229.45</c:v>
                </c:pt>
              </c:numCache>
            </c:numRef>
          </c:val>
          <c:extLst>
            <c:ext xmlns:c16="http://schemas.microsoft.com/office/drawing/2014/chart" uri="{C3380CC4-5D6E-409C-BE32-E72D297353CC}">
              <c16:uniqueId val="{00000000-C2AF-45C6-AFF4-AE7A2BDF03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C2AF-45C6-AFF4-AE7A2BDF03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92.23</c:v>
                </c:pt>
                <c:pt idx="1">
                  <c:v>87.3</c:v>
                </c:pt>
                <c:pt idx="2">
                  <c:v>82.39</c:v>
                </c:pt>
                <c:pt idx="3">
                  <c:v>76.040000000000006</c:v>
                </c:pt>
                <c:pt idx="4">
                  <c:v>81.459999999999994</c:v>
                </c:pt>
              </c:numCache>
            </c:numRef>
          </c:val>
          <c:extLst>
            <c:ext xmlns:c16="http://schemas.microsoft.com/office/drawing/2014/chart" uri="{C3380CC4-5D6E-409C-BE32-E72D297353CC}">
              <c16:uniqueId val="{00000000-7009-4B31-928A-8DA3B22392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7009-4B31-928A-8DA3B22392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204.76</c:v>
                </c:pt>
                <c:pt idx="1">
                  <c:v>218.19</c:v>
                </c:pt>
                <c:pt idx="2">
                  <c:v>234.12</c:v>
                </c:pt>
                <c:pt idx="3">
                  <c:v>252.89</c:v>
                </c:pt>
                <c:pt idx="4">
                  <c:v>235.35</c:v>
                </c:pt>
              </c:numCache>
            </c:numRef>
          </c:val>
          <c:extLst>
            <c:ext xmlns:c16="http://schemas.microsoft.com/office/drawing/2014/chart" uri="{C3380CC4-5D6E-409C-BE32-E72D297353CC}">
              <c16:uniqueId val="{00000000-7085-46F0-B448-932C45AAE6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7085-46F0-B448-932C45AAE6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A9</v>
      </c>
      <c r="X8" s="42"/>
      <c r="Y8" s="42"/>
      <c r="Z8" s="42"/>
      <c r="AA8" s="42"/>
      <c r="AB8" s="42"/>
      <c r="AC8" s="42"/>
      <c r="AD8" s="42" t="str">
        <f>データ!$M$6</f>
        <v>非設置</v>
      </c>
      <c r="AE8" s="42"/>
      <c r="AF8" s="42"/>
      <c r="AG8" s="42"/>
      <c r="AH8" s="42"/>
      <c r="AI8" s="42"/>
      <c r="AJ8" s="42"/>
      <c r="AK8" s="2"/>
      <c r="AL8" s="43">
        <f>データ!$R$6</f>
        <v>6737</v>
      </c>
      <c r="AM8" s="43"/>
      <c r="AN8" s="43"/>
      <c r="AO8" s="43"/>
      <c r="AP8" s="43"/>
      <c r="AQ8" s="43"/>
      <c r="AR8" s="43"/>
      <c r="AS8" s="43"/>
      <c r="AT8" s="44">
        <f>データ!$S$6</f>
        <v>737.56</v>
      </c>
      <c r="AU8" s="45"/>
      <c r="AV8" s="45"/>
      <c r="AW8" s="45"/>
      <c r="AX8" s="45"/>
      <c r="AY8" s="45"/>
      <c r="AZ8" s="45"/>
      <c r="BA8" s="45"/>
      <c r="BB8" s="46">
        <f>データ!$T$6</f>
        <v>9.1300000000000008</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47.67</v>
      </c>
      <c r="J10" s="45"/>
      <c r="K10" s="45"/>
      <c r="L10" s="45"/>
      <c r="M10" s="45"/>
      <c r="N10" s="45"/>
      <c r="O10" s="55"/>
      <c r="P10" s="46">
        <f>データ!$P$6</f>
        <v>64.25</v>
      </c>
      <c r="Q10" s="46"/>
      <c r="R10" s="46"/>
      <c r="S10" s="46"/>
      <c r="T10" s="46"/>
      <c r="U10" s="46"/>
      <c r="V10" s="46"/>
      <c r="W10" s="43">
        <f>データ!$Q$6</f>
        <v>3762</v>
      </c>
      <c r="X10" s="43"/>
      <c r="Y10" s="43"/>
      <c r="Z10" s="43"/>
      <c r="AA10" s="43"/>
      <c r="AB10" s="43"/>
      <c r="AC10" s="43"/>
      <c r="AD10" s="2"/>
      <c r="AE10" s="2"/>
      <c r="AF10" s="2"/>
      <c r="AG10" s="2"/>
      <c r="AH10" s="2"/>
      <c r="AI10" s="2"/>
      <c r="AJ10" s="2"/>
      <c r="AK10" s="2"/>
      <c r="AL10" s="43">
        <f>データ!$U$6</f>
        <v>4256</v>
      </c>
      <c r="AM10" s="43"/>
      <c r="AN10" s="43"/>
      <c r="AO10" s="43"/>
      <c r="AP10" s="43"/>
      <c r="AQ10" s="43"/>
      <c r="AR10" s="43"/>
      <c r="AS10" s="43"/>
      <c r="AT10" s="44">
        <f>データ!$V$6</f>
        <v>6.92</v>
      </c>
      <c r="AU10" s="45"/>
      <c r="AV10" s="45"/>
      <c r="AW10" s="45"/>
      <c r="AX10" s="45"/>
      <c r="AY10" s="45"/>
      <c r="AZ10" s="45"/>
      <c r="BA10" s="45"/>
      <c r="BB10" s="46">
        <f>データ!$W$6</f>
        <v>615.03</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42</v>
      </c>
      <c r="C84" s="6"/>
      <c r="D84" s="6"/>
      <c r="E84" s="6" t="s">
        <v>44</v>
      </c>
      <c r="F84" s="6" t="s">
        <v>46</v>
      </c>
      <c r="G84" s="6" t="s">
        <v>47</v>
      </c>
      <c r="H84" s="6" t="s">
        <v>40</v>
      </c>
      <c r="I84" s="6" t="s">
        <v>6</v>
      </c>
      <c r="J84" s="6" t="s">
        <v>25</v>
      </c>
      <c r="K84" s="6" t="s">
        <v>48</v>
      </c>
      <c r="L84" s="6" t="s">
        <v>50</v>
      </c>
      <c r="M84" s="6" t="s">
        <v>31</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LUG4w0FfYzM3H6jtuxIukwixwlGsyN+VcFjtatgRqYLADMl712/+lngCmOi+tXdQmqu3e+akX7KOYC0WvcLTCQ==" saltValue="q0sHwb5AdDefQY/1vCl61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58</v>
      </c>
      <c r="E3" s="17" t="s">
        <v>2</v>
      </c>
      <c r="F3" s="17" t="s">
        <v>1</v>
      </c>
      <c r="G3" s="17" t="s">
        <v>23</v>
      </c>
      <c r="H3" s="83" t="s">
        <v>28</v>
      </c>
      <c r="I3" s="84"/>
      <c r="J3" s="84"/>
      <c r="K3" s="84"/>
      <c r="L3" s="84"/>
      <c r="M3" s="84"/>
      <c r="N3" s="84"/>
      <c r="O3" s="84"/>
      <c r="P3" s="84"/>
      <c r="Q3" s="84"/>
      <c r="R3" s="84"/>
      <c r="S3" s="84"/>
      <c r="T3" s="84"/>
      <c r="U3" s="84"/>
      <c r="V3" s="84"/>
      <c r="W3" s="85"/>
      <c r="X3" s="81"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8</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59</v>
      </c>
      <c r="B4" s="18"/>
      <c r="C4" s="18"/>
      <c r="D4" s="18"/>
      <c r="E4" s="18"/>
      <c r="F4" s="18"/>
      <c r="G4" s="18"/>
      <c r="H4" s="86"/>
      <c r="I4" s="87"/>
      <c r="J4" s="87"/>
      <c r="K4" s="87"/>
      <c r="L4" s="87"/>
      <c r="M4" s="87"/>
      <c r="N4" s="87"/>
      <c r="O4" s="87"/>
      <c r="P4" s="87"/>
      <c r="Q4" s="87"/>
      <c r="R4" s="87"/>
      <c r="S4" s="87"/>
      <c r="T4" s="87"/>
      <c r="U4" s="87"/>
      <c r="V4" s="87"/>
      <c r="W4" s="88"/>
      <c r="X4" s="82" t="s">
        <v>51</v>
      </c>
      <c r="Y4" s="82"/>
      <c r="Z4" s="82"/>
      <c r="AA4" s="82"/>
      <c r="AB4" s="82"/>
      <c r="AC4" s="82"/>
      <c r="AD4" s="82"/>
      <c r="AE4" s="82"/>
      <c r="AF4" s="82"/>
      <c r="AG4" s="82"/>
      <c r="AH4" s="82"/>
      <c r="AI4" s="82" t="s">
        <v>43</v>
      </c>
      <c r="AJ4" s="82"/>
      <c r="AK4" s="82"/>
      <c r="AL4" s="82"/>
      <c r="AM4" s="82"/>
      <c r="AN4" s="82"/>
      <c r="AO4" s="82"/>
      <c r="AP4" s="82"/>
      <c r="AQ4" s="82"/>
      <c r="AR4" s="82"/>
      <c r="AS4" s="82"/>
      <c r="AT4" s="82" t="s">
        <v>37</v>
      </c>
      <c r="AU4" s="82"/>
      <c r="AV4" s="82"/>
      <c r="AW4" s="82"/>
      <c r="AX4" s="82"/>
      <c r="AY4" s="82"/>
      <c r="AZ4" s="82"/>
      <c r="BA4" s="82"/>
      <c r="BB4" s="82"/>
      <c r="BC4" s="82"/>
      <c r="BD4" s="82"/>
      <c r="BE4" s="82" t="s">
        <v>61</v>
      </c>
      <c r="BF4" s="82"/>
      <c r="BG4" s="82"/>
      <c r="BH4" s="82"/>
      <c r="BI4" s="82"/>
      <c r="BJ4" s="82"/>
      <c r="BK4" s="82"/>
      <c r="BL4" s="82"/>
      <c r="BM4" s="82"/>
      <c r="BN4" s="82"/>
      <c r="BO4" s="82"/>
      <c r="BP4" s="82" t="s">
        <v>33</v>
      </c>
      <c r="BQ4" s="82"/>
      <c r="BR4" s="82"/>
      <c r="BS4" s="82"/>
      <c r="BT4" s="82"/>
      <c r="BU4" s="82"/>
      <c r="BV4" s="82"/>
      <c r="BW4" s="82"/>
      <c r="BX4" s="82"/>
      <c r="BY4" s="82"/>
      <c r="BZ4" s="82"/>
      <c r="CA4" s="82" t="s">
        <v>62</v>
      </c>
      <c r="CB4" s="82"/>
      <c r="CC4" s="82"/>
      <c r="CD4" s="82"/>
      <c r="CE4" s="82"/>
      <c r="CF4" s="82"/>
      <c r="CG4" s="82"/>
      <c r="CH4" s="82"/>
      <c r="CI4" s="82"/>
      <c r="CJ4" s="82"/>
      <c r="CK4" s="82"/>
      <c r="CL4" s="82" t="s">
        <v>64</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60</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15" t="s">
        <v>26</v>
      </c>
      <c r="B5" s="19"/>
      <c r="C5" s="19"/>
      <c r="D5" s="19"/>
      <c r="E5" s="19"/>
      <c r="F5" s="19"/>
      <c r="G5" s="19"/>
      <c r="H5" s="24" t="s">
        <v>56</v>
      </c>
      <c r="I5" s="24" t="s">
        <v>68</v>
      </c>
      <c r="J5" s="24" t="s">
        <v>69</v>
      </c>
      <c r="K5" s="24" t="s">
        <v>70</v>
      </c>
      <c r="L5" s="24" t="s">
        <v>71</v>
      </c>
      <c r="M5" s="24" t="s">
        <v>3</v>
      </c>
      <c r="N5" s="24" t="s">
        <v>72</v>
      </c>
      <c r="O5" s="24" t="s">
        <v>73</v>
      </c>
      <c r="P5" s="24" t="s">
        <v>74</v>
      </c>
      <c r="Q5" s="24" t="s">
        <v>75</v>
      </c>
      <c r="R5" s="24" t="s">
        <v>76</v>
      </c>
      <c r="S5" s="24" t="s">
        <v>77</v>
      </c>
      <c r="T5" s="24" t="s">
        <v>63</v>
      </c>
      <c r="U5" s="24" t="s">
        <v>78</v>
      </c>
      <c r="V5" s="24" t="s">
        <v>79</v>
      </c>
      <c r="W5" s="24" t="s">
        <v>80</v>
      </c>
      <c r="X5" s="24" t="s">
        <v>81</v>
      </c>
      <c r="Y5" s="24" t="s">
        <v>82</v>
      </c>
      <c r="Z5" s="24" t="s">
        <v>83</v>
      </c>
      <c r="AA5" s="24" t="s">
        <v>84</v>
      </c>
      <c r="AB5" s="24" t="s">
        <v>85</v>
      </c>
      <c r="AC5" s="24" t="s">
        <v>87</v>
      </c>
      <c r="AD5" s="24" t="s">
        <v>88</v>
      </c>
      <c r="AE5" s="24" t="s">
        <v>89</v>
      </c>
      <c r="AF5" s="24" t="s">
        <v>90</v>
      </c>
      <c r="AG5" s="24" t="s">
        <v>91</v>
      </c>
      <c r="AH5" s="24" t="s">
        <v>42</v>
      </c>
      <c r="AI5" s="24" t="s">
        <v>81</v>
      </c>
      <c r="AJ5" s="24" t="s">
        <v>82</v>
      </c>
      <c r="AK5" s="24" t="s">
        <v>83</v>
      </c>
      <c r="AL5" s="24" t="s">
        <v>84</v>
      </c>
      <c r="AM5" s="24" t="s">
        <v>85</v>
      </c>
      <c r="AN5" s="24" t="s">
        <v>87</v>
      </c>
      <c r="AO5" s="24" t="s">
        <v>88</v>
      </c>
      <c r="AP5" s="24" t="s">
        <v>89</v>
      </c>
      <c r="AQ5" s="24" t="s">
        <v>90</v>
      </c>
      <c r="AR5" s="24" t="s">
        <v>91</v>
      </c>
      <c r="AS5" s="24" t="s">
        <v>86</v>
      </c>
      <c r="AT5" s="24" t="s">
        <v>81</v>
      </c>
      <c r="AU5" s="24" t="s">
        <v>82</v>
      </c>
      <c r="AV5" s="24" t="s">
        <v>83</v>
      </c>
      <c r="AW5" s="24" t="s">
        <v>84</v>
      </c>
      <c r="AX5" s="24" t="s">
        <v>85</v>
      </c>
      <c r="AY5" s="24" t="s">
        <v>87</v>
      </c>
      <c r="AZ5" s="24" t="s">
        <v>88</v>
      </c>
      <c r="BA5" s="24" t="s">
        <v>89</v>
      </c>
      <c r="BB5" s="24" t="s">
        <v>90</v>
      </c>
      <c r="BC5" s="24" t="s">
        <v>91</v>
      </c>
      <c r="BD5" s="24" t="s">
        <v>86</v>
      </c>
      <c r="BE5" s="24" t="s">
        <v>81</v>
      </c>
      <c r="BF5" s="24" t="s">
        <v>82</v>
      </c>
      <c r="BG5" s="24" t="s">
        <v>83</v>
      </c>
      <c r="BH5" s="24" t="s">
        <v>84</v>
      </c>
      <c r="BI5" s="24" t="s">
        <v>85</v>
      </c>
      <c r="BJ5" s="24" t="s">
        <v>87</v>
      </c>
      <c r="BK5" s="24" t="s">
        <v>88</v>
      </c>
      <c r="BL5" s="24" t="s">
        <v>89</v>
      </c>
      <c r="BM5" s="24" t="s">
        <v>90</v>
      </c>
      <c r="BN5" s="24" t="s">
        <v>91</v>
      </c>
      <c r="BO5" s="24" t="s">
        <v>86</v>
      </c>
      <c r="BP5" s="24" t="s">
        <v>81</v>
      </c>
      <c r="BQ5" s="24" t="s">
        <v>82</v>
      </c>
      <c r="BR5" s="24" t="s">
        <v>83</v>
      </c>
      <c r="BS5" s="24" t="s">
        <v>84</v>
      </c>
      <c r="BT5" s="24" t="s">
        <v>85</v>
      </c>
      <c r="BU5" s="24" t="s">
        <v>87</v>
      </c>
      <c r="BV5" s="24" t="s">
        <v>88</v>
      </c>
      <c r="BW5" s="24" t="s">
        <v>89</v>
      </c>
      <c r="BX5" s="24" t="s">
        <v>90</v>
      </c>
      <c r="BY5" s="24" t="s">
        <v>91</v>
      </c>
      <c r="BZ5" s="24" t="s">
        <v>86</v>
      </c>
      <c r="CA5" s="24" t="s">
        <v>81</v>
      </c>
      <c r="CB5" s="24" t="s">
        <v>82</v>
      </c>
      <c r="CC5" s="24" t="s">
        <v>83</v>
      </c>
      <c r="CD5" s="24" t="s">
        <v>84</v>
      </c>
      <c r="CE5" s="24" t="s">
        <v>85</v>
      </c>
      <c r="CF5" s="24" t="s">
        <v>87</v>
      </c>
      <c r="CG5" s="24" t="s">
        <v>88</v>
      </c>
      <c r="CH5" s="24" t="s">
        <v>89</v>
      </c>
      <c r="CI5" s="24" t="s">
        <v>90</v>
      </c>
      <c r="CJ5" s="24" t="s">
        <v>91</v>
      </c>
      <c r="CK5" s="24" t="s">
        <v>86</v>
      </c>
      <c r="CL5" s="24" t="s">
        <v>81</v>
      </c>
      <c r="CM5" s="24" t="s">
        <v>82</v>
      </c>
      <c r="CN5" s="24" t="s">
        <v>83</v>
      </c>
      <c r="CO5" s="24" t="s">
        <v>84</v>
      </c>
      <c r="CP5" s="24" t="s">
        <v>85</v>
      </c>
      <c r="CQ5" s="24" t="s">
        <v>87</v>
      </c>
      <c r="CR5" s="24" t="s">
        <v>88</v>
      </c>
      <c r="CS5" s="24" t="s">
        <v>89</v>
      </c>
      <c r="CT5" s="24" t="s">
        <v>90</v>
      </c>
      <c r="CU5" s="24" t="s">
        <v>91</v>
      </c>
      <c r="CV5" s="24" t="s">
        <v>86</v>
      </c>
      <c r="CW5" s="24" t="s">
        <v>81</v>
      </c>
      <c r="CX5" s="24" t="s">
        <v>82</v>
      </c>
      <c r="CY5" s="24" t="s">
        <v>83</v>
      </c>
      <c r="CZ5" s="24" t="s">
        <v>84</v>
      </c>
      <c r="DA5" s="24" t="s">
        <v>85</v>
      </c>
      <c r="DB5" s="24" t="s">
        <v>87</v>
      </c>
      <c r="DC5" s="24" t="s">
        <v>88</v>
      </c>
      <c r="DD5" s="24" t="s">
        <v>89</v>
      </c>
      <c r="DE5" s="24" t="s">
        <v>90</v>
      </c>
      <c r="DF5" s="24" t="s">
        <v>91</v>
      </c>
      <c r="DG5" s="24" t="s">
        <v>86</v>
      </c>
      <c r="DH5" s="24" t="s">
        <v>81</v>
      </c>
      <c r="DI5" s="24" t="s">
        <v>82</v>
      </c>
      <c r="DJ5" s="24" t="s">
        <v>83</v>
      </c>
      <c r="DK5" s="24" t="s">
        <v>84</v>
      </c>
      <c r="DL5" s="24" t="s">
        <v>85</v>
      </c>
      <c r="DM5" s="24" t="s">
        <v>87</v>
      </c>
      <c r="DN5" s="24" t="s">
        <v>88</v>
      </c>
      <c r="DO5" s="24" t="s">
        <v>89</v>
      </c>
      <c r="DP5" s="24" t="s">
        <v>90</v>
      </c>
      <c r="DQ5" s="24" t="s">
        <v>91</v>
      </c>
      <c r="DR5" s="24" t="s">
        <v>86</v>
      </c>
      <c r="DS5" s="24" t="s">
        <v>81</v>
      </c>
      <c r="DT5" s="24" t="s">
        <v>82</v>
      </c>
      <c r="DU5" s="24" t="s">
        <v>83</v>
      </c>
      <c r="DV5" s="24" t="s">
        <v>84</v>
      </c>
      <c r="DW5" s="24" t="s">
        <v>85</v>
      </c>
      <c r="DX5" s="24" t="s">
        <v>87</v>
      </c>
      <c r="DY5" s="24" t="s">
        <v>88</v>
      </c>
      <c r="DZ5" s="24" t="s">
        <v>89</v>
      </c>
      <c r="EA5" s="24" t="s">
        <v>90</v>
      </c>
      <c r="EB5" s="24" t="s">
        <v>91</v>
      </c>
      <c r="EC5" s="24" t="s">
        <v>86</v>
      </c>
      <c r="ED5" s="24" t="s">
        <v>81</v>
      </c>
      <c r="EE5" s="24" t="s">
        <v>82</v>
      </c>
      <c r="EF5" s="24" t="s">
        <v>83</v>
      </c>
      <c r="EG5" s="24" t="s">
        <v>84</v>
      </c>
      <c r="EH5" s="24" t="s">
        <v>85</v>
      </c>
      <c r="EI5" s="24" t="s">
        <v>87</v>
      </c>
      <c r="EJ5" s="24" t="s">
        <v>88</v>
      </c>
      <c r="EK5" s="24" t="s">
        <v>89</v>
      </c>
      <c r="EL5" s="24" t="s">
        <v>90</v>
      </c>
      <c r="EM5" s="24" t="s">
        <v>91</v>
      </c>
      <c r="EN5" s="24" t="s">
        <v>86</v>
      </c>
    </row>
    <row r="6" spans="1:144" s="14" customFormat="1" x14ac:dyDescent="0.15">
      <c r="A6" s="15" t="s">
        <v>92</v>
      </c>
      <c r="B6" s="20">
        <f t="shared" ref="B6:W6" si="1">B7</f>
        <v>2023</v>
      </c>
      <c r="C6" s="20">
        <f t="shared" si="1"/>
        <v>64017</v>
      </c>
      <c r="D6" s="20">
        <f t="shared" si="1"/>
        <v>46</v>
      </c>
      <c r="E6" s="20">
        <f t="shared" si="1"/>
        <v>1</v>
      </c>
      <c r="F6" s="20">
        <f t="shared" si="1"/>
        <v>0</v>
      </c>
      <c r="G6" s="20">
        <f t="shared" si="1"/>
        <v>1</v>
      </c>
      <c r="H6" s="20" t="str">
        <f t="shared" si="1"/>
        <v>山形県　小国町</v>
      </c>
      <c r="I6" s="20" t="str">
        <f t="shared" si="1"/>
        <v>法適用</v>
      </c>
      <c r="J6" s="20" t="str">
        <f t="shared" si="1"/>
        <v>水道事業</v>
      </c>
      <c r="K6" s="20" t="str">
        <f t="shared" si="1"/>
        <v>末端給水事業</v>
      </c>
      <c r="L6" s="20" t="str">
        <f t="shared" si="1"/>
        <v>A9</v>
      </c>
      <c r="M6" s="20" t="str">
        <f t="shared" si="1"/>
        <v>非設置</v>
      </c>
      <c r="N6" s="25" t="str">
        <f t="shared" si="1"/>
        <v>-</v>
      </c>
      <c r="O6" s="25">
        <f t="shared" si="1"/>
        <v>47.67</v>
      </c>
      <c r="P6" s="25">
        <f t="shared" si="1"/>
        <v>64.25</v>
      </c>
      <c r="Q6" s="25">
        <f t="shared" si="1"/>
        <v>3762</v>
      </c>
      <c r="R6" s="25">
        <f t="shared" si="1"/>
        <v>6737</v>
      </c>
      <c r="S6" s="25">
        <f t="shared" si="1"/>
        <v>737.56</v>
      </c>
      <c r="T6" s="25">
        <f t="shared" si="1"/>
        <v>9.1300000000000008</v>
      </c>
      <c r="U6" s="25">
        <f t="shared" si="1"/>
        <v>4256</v>
      </c>
      <c r="V6" s="25">
        <f t="shared" si="1"/>
        <v>6.92</v>
      </c>
      <c r="W6" s="25">
        <f t="shared" si="1"/>
        <v>615.03</v>
      </c>
      <c r="X6" s="27">
        <f t="shared" ref="X6:AG6" si="2">IF(X7="",NA(),X7)</f>
        <v>94.92</v>
      </c>
      <c r="Y6" s="27">
        <f t="shared" si="2"/>
        <v>90.38</v>
      </c>
      <c r="Z6" s="27">
        <f t="shared" si="2"/>
        <v>85.05</v>
      </c>
      <c r="AA6" s="27">
        <f t="shared" si="2"/>
        <v>82.19</v>
      </c>
      <c r="AB6" s="27">
        <f t="shared" si="2"/>
        <v>84.2</v>
      </c>
      <c r="AC6" s="27">
        <f t="shared" si="2"/>
        <v>108.22</v>
      </c>
      <c r="AD6" s="27">
        <f t="shared" si="2"/>
        <v>114.22</v>
      </c>
      <c r="AE6" s="27">
        <f t="shared" si="2"/>
        <v>108.19</v>
      </c>
      <c r="AF6" s="27">
        <f t="shared" si="2"/>
        <v>106.93</v>
      </c>
      <c r="AG6" s="27">
        <f t="shared" si="2"/>
        <v>109.12</v>
      </c>
      <c r="AH6" s="25" t="str">
        <f>IF(AH7="","",IF(AH7="-","【-】","【"&amp;SUBSTITUTE(TEXT(AH7,"#,##0.00"),"-","△")&amp;"】"))</f>
        <v>【108.24】</v>
      </c>
      <c r="AI6" s="25">
        <f t="shared" ref="AI6:AR6" si="3">IF(AI7="",NA(),AI7)</f>
        <v>0</v>
      </c>
      <c r="AJ6" s="25">
        <f t="shared" si="3"/>
        <v>0</v>
      </c>
      <c r="AK6" s="25">
        <f t="shared" si="3"/>
        <v>0</v>
      </c>
      <c r="AL6" s="25">
        <f t="shared" si="3"/>
        <v>0</v>
      </c>
      <c r="AM6" s="25">
        <f t="shared" si="3"/>
        <v>0</v>
      </c>
      <c r="AN6" s="27">
        <f t="shared" si="3"/>
        <v>25.29</v>
      </c>
      <c r="AO6" s="27">
        <f t="shared" si="3"/>
        <v>22.71</v>
      </c>
      <c r="AP6" s="27">
        <f t="shared" si="3"/>
        <v>6.17</v>
      </c>
      <c r="AQ6" s="27">
        <f t="shared" si="3"/>
        <v>20.41</v>
      </c>
      <c r="AR6" s="27">
        <f t="shared" si="3"/>
        <v>19.420000000000002</v>
      </c>
      <c r="AS6" s="25" t="str">
        <f>IF(AS7="","",IF(AS7="-","【-】","【"&amp;SUBSTITUTE(TEXT(AS7,"#,##0.00"),"-","△")&amp;"】"))</f>
        <v>【1.50】</v>
      </c>
      <c r="AT6" s="27">
        <f t="shared" ref="AT6:BC6" si="4">IF(AT7="",NA(),AT7)</f>
        <v>2389.61</v>
      </c>
      <c r="AU6" s="27">
        <f t="shared" si="4"/>
        <v>1995.43</v>
      </c>
      <c r="AV6" s="27">
        <f t="shared" si="4"/>
        <v>1806.38</v>
      </c>
      <c r="AW6" s="27">
        <f t="shared" si="4"/>
        <v>952.17</v>
      </c>
      <c r="AX6" s="27">
        <f t="shared" si="4"/>
        <v>951.5</v>
      </c>
      <c r="AY6" s="27">
        <f t="shared" si="4"/>
        <v>348.88</v>
      </c>
      <c r="AZ6" s="27">
        <f t="shared" si="4"/>
        <v>381.07</v>
      </c>
      <c r="BA6" s="27">
        <f t="shared" si="4"/>
        <v>367.4</v>
      </c>
      <c r="BB6" s="27">
        <f t="shared" si="4"/>
        <v>345.42</v>
      </c>
      <c r="BC6" s="27">
        <f t="shared" si="4"/>
        <v>315.60000000000002</v>
      </c>
      <c r="BD6" s="25" t="str">
        <f>IF(BD7="","",IF(BD7="-","【-】","【"&amp;SUBSTITUTE(TEXT(BD7,"#,##0.00"),"-","△")&amp;"】"))</f>
        <v>【243.36】</v>
      </c>
      <c r="BE6" s="27">
        <f t="shared" ref="BE6:BN6" si="5">IF(BE7="",NA(),BE7)</f>
        <v>1324.1</v>
      </c>
      <c r="BF6" s="27">
        <f t="shared" si="5"/>
        <v>1321.65</v>
      </c>
      <c r="BG6" s="27">
        <f t="shared" si="5"/>
        <v>1364.42</v>
      </c>
      <c r="BH6" s="27">
        <f t="shared" si="5"/>
        <v>1328.3</v>
      </c>
      <c r="BI6" s="27">
        <f t="shared" si="5"/>
        <v>1229.45</v>
      </c>
      <c r="BJ6" s="27">
        <f t="shared" si="5"/>
        <v>540.38</v>
      </c>
      <c r="BK6" s="27">
        <f t="shared" si="5"/>
        <v>556.47</v>
      </c>
      <c r="BL6" s="27">
        <f t="shared" si="5"/>
        <v>564.99</v>
      </c>
      <c r="BM6" s="27">
        <f t="shared" si="5"/>
        <v>631.39</v>
      </c>
      <c r="BN6" s="27">
        <f t="shared" si="5"/>
        <v>625.11</v>
      </c>
      <c r="BO6" s="25" t="str">
        <f>IF(BO7="","",IF(BO7="-","【-】","【"&amp;SUBSTITUTE(TEXT(BO7,"#,##0.00"),"-","△")&amp;"】"))</f>
        <v>【265.93】</v>
      </c>
      <c r="BP6" s="27">
        <f t="shared" ref="BP6:BY6" si="6">IF(BP7="",NA(),BP7)</f>
        <v>92.23</v>
      </c>
      <c r="BQ6" s="27">
        <f t="shared" si="6"/>
        <v>87.3</v>
      </c>
      <c r="BR6" s="27">
        <f t="shared" si="6"/>
        <v>82.39</v>
      </c>
      <c r="BS6" s="27">
        <f t="shared" si="6"/>
        <v>76.040000000000006</v>
      </c>
      <c r="BT6" s="27">
        <f t="shared" si="6"/>
        <v>81.459999999999994</v>
      </c>
      <c r="BU6" s="27">
        <f t="shared" si="6"/>
        <v>83.22</v>
      </c>
      <c r="BV6" s="27">
        <f t="shared" si="6"/>
        <v>78.67</v>
      </c>
      <c r="BW6" s="27">
        <f t="shared" si="6"/>
        <v>80.56</v>
      </c>
      <c r="BX6" s="27">
        <f t="shared" si="6"/>
        <v>76.55</v>
      </c>
      <c r="BY6" s="27">
        <f t="shared" si="6"/>
        <v>77.739999999999995</v>
      </c>
      <c r="BZ6" s="25" t="str">
        <f>IF(BZ7="","",IF(BZ7="-","【-】","【"&amp;SUBSTITUTE(TEXT(BZ7,"#,##0.00"),"-","△")&amp;"】"))</f>
        <v>【97.82】</v>
      </c>
      <c r="CA6" s="27">
        <f t="shared" ref="CA6:CJ6" si="7">IF(CA7="",NA(),CA7)</f>
        <v>204.76</v>
      </c>
      <c r="CB6" s="27">
        <f t="shared" si="7"/>
        <v>218.19</v>
      </c>
      <c r="CC6" s="27">
        <f t="shared" si="7"/>
        <v>234.12</v>
      </c>
      <c r="CD6" s="27">
        <f t="shared" si="7"/>
        <v>252.89</v>
      </c>
      <c r="CE6" s="27">
        <f t="shared" si="7"/>
        <v>235.35</v>
      </c>
      <c r="CF6" s="27">
        <f t="shared" si="7"/>
        <v>234.17</v>
      </c>
      <c r="CG6" s="27">
        <f t="shared" si="7"/>
        <v>257.95</v>
      </c>
      <c r="CH6" s="27">
        <f t="shared" si="7"/>
        <v>260.87</v>
      </c>
      <c r="CI6" s="27">
        <f t="shared" si="7"/>
        <v>269.25</v>
      </c>
      <c r="CJ6" s="27">
        <f t="shared" si="7"/>
        <v>274.94</v>
      </c>
      <c r="CK6" s="25" t="str">
        <f>IF(CK7="","",IF(CK7="-","【-】","【"&amp;SUBSTITUTE(TEXT(CK7,"#,##0.00"),"-","△")&amp;"】"))</f>
        <v>【177.56】</v>
      </c>
      <c r="CL6" s="27">
        <f t="shared" ref="CL6:CU6" si="8">IF(CL7="",NA(),CL7)</f>
        <v>70.69</v>
      </c>
      <c r="CM6" s="27">
        <f t="shared" si="8"/>
        <v>67.94</v>
      </c>
      <c r="CN6" s="27">
        <f t="shared" si="8"/>
        <v>68.36</v>
      </c>
      <c r="CO6" s="27">
        <f t="shared" si="8"/>
        <v>68.61</v>
      </c>
      <c r="CP6" s="27">
        <f t="shared" si="8"/>
        <v>70.66</v>
      </c>
      <c r="CQ6" s="27">
        <f t="shared" si="8"/>
        <v>41.06</v>
      </c>
      <c r="CR6" s="27">
        <f t="shared" si="8"/>
        <v>39.94</v>
      </c>
      <c r="CS6" s="27">
        <f t="shared" si="8"/>
        <v>40.19</v>
      </c>
      <c r="CT6" s="27">
        <f t="shared" si="8"/>
        <v>41.14</v>
      </c>
      <c r="CU6" s="27">
        <f t="shared" si="8"/>
        <v>41.02</v>
      </c>
      <c r="CV6" s="25" t="str">
        <f>IF(CV7="","",IF(CV7="-","【-】","【"&amp;SUBSTITUTE(TEXT(CV7,"#,##0.00"),"-","△")&amp;"】"))</f>
        <v>【59.81】</v>
      </c>
      <c r="CW6" s="27">
        <f t="shared" ref="CW6:DF6" si="9">IF(CW7="",NA(),CW7)</f>
        <v>67.569999999999993</v>
      </c>
      <c r="CX6" s="27">
        <f t="shared" si="9"/>
        <v>69.92</v>
      </c>
      <c r="CY6" s="27">
        <f t="shared" si="9"/>
        <v>66.41</v>
      </c>
      <c r="CZ6" s="27">
        <f t="shared" si="9"/>
        <v>66.849999999999994</v>
      </c>
      <c r="DA6" s="27">
        <f t="shared" si="9"/>
        <v>68.5</v>
      </c>
      <c r="DB6" s="27">
        <f t="shared" si="9"/>
        <v>72.42</v>
      </c>
      <c r="DC6" s="27">
        <f t="shared" si="9"/>
        <v>69.41</v>
      </c>
      <c r="DD6" s="27">
        <f t="shared" si="9"/>
        <v>71.52</v>
      </c>
      <c r="DE6" s="27">
        <f t="shared" si="9"/>
        <v>70.42</v>
      </c>
      <c r="DF6" s="27">
        <f t="shared" si="9"/>
        <v>69.900000000000006</v>
      </c>
      <c r="DG6" s="25" t="str">
        <f>IF(DG7="","",IF(DG7="-","【-】","【"&amp;SUBSTITUTE(TEXT(DG7,"#,##0.00"),"-","△")&amp;"】"))</f>
        <v>【89.42】</v>
      </c>
      <c r="DH6" s="27">
        <f t="shared" ref="DH6:DQ6" si="10">IF(DH7="",NA(),DH7)</f>
        <v>37.4</v>
      </c>
      <c r="DI6" s="27">
        <f t="shared" si="10"/>
        <v>39.24</v>
      </c>
      <c r="DJ6" s="27">
        <f t="shared" si="10"/>
        <v>40.86</v>
      </c>
      <c r="DK6" s="27">
        <f t="shared" si="10"/>
        <v>42.87</v>
      </c>
      <c r="DL6" s="27">
        <f t="shared" si="10"/>
        <v>44.65</v>
      </c>
      <c r="DM6" s="27">
        <f t="shared" si="10"/>
        <v>52.73</v>
      </c>
      <c r="DN6" s="27">
        <f t="shared" si="10"/>
        <v>53.25</v>
      </c>
      <c r="DO6" s="27">
        <f t="shared" si="10"/>
        <v>53.4</v>
      </c>
      <c r="DP6" s="27">
        <f t="shared" si="10"/>
        <v>52.14</v>
      </c>
      <c r="DQ6" s="27">
        <f t="shared" si="10"/>
        <v>53.49</v>
      </c>
      <c r="DR6" s="25" t="str">
        <f>IF(DR7="","",IF(DR7="-","【-】","【"&amp;SUBSTITUTE(TEXT(DR7,"#,##0.00"),"-","△")&amp;"】"))</f>
        <v>【52.02】</v>
      </c>
      <c r="DS6" s="27">
        <f t="shared" ref="DS6:EB6" si="11">IF(DS7="",NA(),DS7)</f>
        <v>82.53</v>
      </c>
      <c r="DT6" s="27">
        <f t="shared" si="11"/>
        <v>83.44</v>
      </c>
      <c r="DU6" s="27">
        <f t="shared" si="11"/>
        <v>83.11</v>
      </c>
      <c r="DV6" s="27">
        <f t="shared" si="11"/>
        <v>84.69</v>
      </c>
      <c r="DW6" s="27">
        <f t="shared" si="11"/>
        <v>81.91</v>
      </c>
      <c r="DX6" s="27">
        <f t="shared" si="11"/>
        <v>19.91</v>
      </c>
      <c r="DY6" s="27">
        <f t="shared" si="11"/>
        <v>23.02</v>
      </c>
      <c r="DZ6" s="27">
        <f t="shared" si="11"/>
        <v>21.86</v>
      </c>
      <c r="EA6" s="27">
        <f t="shared" si="11"/>
        <v>21.01</v>
      </c>
      <c r="EB6" s="27">
        <f t="shared" si="11"/>
        <v>21.96</v>
      </c>
      <c r="EC6" s="25" t="str">
        <f>IF(EC7="","",IF(EC7="-","【-】","【"&amp;SUBSTITUTE(TEXT(EC7,"#,##0.00"),"-","△")&amp;"】"))</f>
        <v>【25.37】</v>
      </c>
      <c r="ED6" s="25">
        <f t="shared" ref="ED6:EM6" si="12">IF(ED7="",NA(),ED7)</f>
        <v>0</v>
      </c>
      <c r="EE6" s="25">
        <f t="shared" si="12"/>
        <v>0</v>
      </c>
      <c r="EF6" s="27">
        <f t="shared" si="12"/>
        <v>0.33</v>
      </c>
      <c r="EG6" s="25">
        <f t="shared" si="12"/>
        <v>0</v>
      </c>
      <c r="EH6" s="25">
        <f t="shared" si="12"/>
        <v>0</v>
      </c>
      <c r="EI6" s="27">
        <f t="shared" si="12"/>
        <v>0.81</v>
      </c>
      <c r="EJ6" s="27">
        <f t="shared" si="12"/>
        <v>0.38</v>
      </c>
      <c r="EK6" s="27">
        <f t="shared" si="12"/>
        <v>0.51</v>
      </c>
      <c r="EL6" s="27">
        <f t="shared" si="12"/>
        <v>0.35</v>
      </c>
      <c r="EM6" s="27">
        <f t="shared" si="12"/>
        <v>0.31</v>
      </c>
      <c r="EN6" s="25" t="str">
        <f>IF(EN7="","",IF(EN7="-","【-】","【"&amp;SUBSTITUTE(TEXT(EN7,"#,##0.00"),"-","△")&amp;"】"))</f>
        <v>【0.62】</v>
      </c>
    </row>
    <row r="7" spans="1:144" s="14" customFormat="1" x14ac:dyDescent="0.15">
      <c r="A7" s="15"/>
      <c r="B7" s="21">
        <v>2023</v>
      </c>
      <c r="C7" s="21">
        <v>64017</v>
      </c>
      <c r="D7" s="21">
        <v>46</v>
      </c>
      <c r="E7" s="21">
        <v>1</v>
      </c>
      <c r="F7" s="21">
        <v>0</v>
      </c>
      <c r="G7" s="21">
        <v>1</v>
      </c>
      <c r="H7" s="21" t="s">
        <v>93</v>
      </c>
      <c r="I7" s="21" t="s">
        <v>94</v>
      </c>
      <c r="J7" s="21" t="s">
        <v>95</v>
      </c>
      <c r="K7" s="21" t="s">
        <v>96</v>
      </c>
      <c r="L7" s="21" t="s">
        <v>97</v>
      </c>
      <c r="M7" s="21" t="s">
        <v>13</v>
      </c>
      <c r="N7" s="26" t="s">
        <v>98</v>
      </c>
      <c r="O7" s="26">
        <v>47.67</v>
      </c>
      <c r="P7" s="26">
        <v>64.25</v>
      </c>
      <c r="Q7" s="26">
        <v>3762</v>
      </c>
      <c r="R7" s="26">
        <v>6737</v>
      </c>
      <c r="S7" s="26">
        <v>737.56</v>
      </c>
      <c r="T7" s="26">
        <v>9.1300000000000008</v>
      </c>
      <c r="U7" s="26">
        <v>4256</v>
      </c>
      <c r="V7" s="26">
        <v>6.92</v>
      </c>
      <c r="W7" s="26">
        <v>615.03</v>
      </c>
      <c r="X7" s="26">
        <v>94.92</v>
      </c>
      <c r="Y7" s="26">
        <v>90.38</v>
      </c>
      <c r="Z7" s="26">
        <v>85.05</v>
      </c>
      <c r="AA7" s="26">
        <v>82.19</v>
      </c>
      <c r="AB7" s="26">
        <v>84.2</v>
      </c>
      <c r="AC7" s="26">
        <v>108.22</v>
      </c>
      <c r="AD7" s="26">
        <v>114.22</v>
      </c>
      <c r="AE7" s="26">
        <v>108.19</v>
      </c>
      <c r="AF7" s="26">
        <v>106.93</v>
      </c>
      <c r="AG7" s="26">
        <v>109.12</v>
      </c>
      <c r="AH7" s="26">
        <v>108.24</v>
      </c>
      <c r="AI7" s="26">
        <v>0</v>
      </c>
      <c r="AJ7" s="26">
        <v>0</v>
      </c>
      <c r="AK7" s="26">
        <v>0</v>
      </c>
      <c r="AL7" s="26">
        <v>0</v>
      </c>
      <c r="AM7" s="26">
        <v>0</v>
      </c>
      <c r="AN7" s="26">
        <v>25.29</v>
      </c>
      <c r="AO7" s="26">
        <v>22.71</v>
      </c>
      <c r="AP7" s="26">
        <v>6.17</v>
      </c>
      <c r="AQ7" s="26">
        <v>20.41</v>
      </c>
      <c r="AR7" s="26">
        <v>19.420000000000002</v>
      </c>
      <c r="AS7" s="26">
        <v>1.5</v>
      </c>
      <c r="AT7" s="26">
        <v>2389.61</v>
      </c>
      <c r="AU7" s="26">
        <v>1995.43</v>
      </c>
      <c r="AV7" s="26">
        <v>1806.38</v>
      </c>
      <c r="AW7" s="26">
        <v>952.17</v>
      </c>
      <c r="AX7" s="26">
        <v>951.5</v>
      </c>
      <c r="AY7" s="26">
        <v>348.88</v>
      </c>
      <c r="AZ7" s="26">
        <v>381.07</v>
      </c>
      <c r="BA7" s="26">
        <v>367.4</v>
      </c>
      <c r="BB7" s="26">
        <v>345.42</v>
      </c>
      <c r="BC7" s="26">
        <v>315.60000000000002</v>
      </c>
      <c r="BD7" s="26">
        <v>243.36</v>
      </c>
      <c r="BE7" s="26">
        <v>1324.1</v>
      </c>
      <c r="BF7" s="26">
        <v>1321.65</v>
      </c>
      <c r="BG7" s="26">
        <v>1364.42</v>
      </c>
      <c r="BH7" s="26">
        <v>1328.3</v>
      </c>
      <c r="BI7" s="26">
        <v>1229.45</v>
      </c>
      <c r="BJ7" s="26">
        <v>540.38</v>
      </c>
      <c r="BK7" s="26">
        <v>556.47</v>
      </c>
      <c r="BL7" s="26">
        <v>564.99</v>
      </c>
      <c r="BM7" s="26">
        <v>631.39</v>
      </c>
      <c r="BN7" s="26">
        <v>625.11</v>
      </c>
      <c r="BO7" s="26">
        <v>265.93</v>
      </c>
      <c r="BP7" s="26">
        <v>92.23</v>
      </c>
      <c r="BQ7" s="26">
        <v>87.3</v>
      </c>
      <c r="BR7" s="26">
        <v>82.39</v>
      </c>
      <c r="BS7" s="26">
        <v>76.040000000000006</v>
      </c>
      <c r="BT7" s="26">
        <v>81.459999999999994</v>
      </c>
      <c r="BU7" s="26">
        <v>83.22</v>
      </c>
      <c r="BV7" s="26">
        <v>78.67</v>
      </c>
      <c r="BW7" s="26">
        <v>80.56</v>
      </c>
      <c r="BX7" s="26">
        <v>76.55</v>
      </c>
      <c r="BY7" s="26">
        <v>77.739999999999995</v>
      </c>
      <c r="BZ7" s="26">
        <v>97.82</v>
      </c>
      <c r="CA7" s="26">
        <v>204.76</v>
      </c>
      <c r="CB7" s="26">
        <v>218.19</v>
      </c>
      <c r="CC7" s="26">
        <v>234.12</v>
      </c>
      <c r="CD7" s="26">
        <v>252.89</v>
      </c>
      <c r="CE7" s="26">
        <v>235.35</v>
      </c>
      <c r="CF7" s="26">
        <v>234.17</v>
      </c>
      <c r="CG7" s="26">
        <v>257.95</v>
      </c>
      <c r="CH7" s="26">
        <v>260.87</v>
      </c>
      <c r="CI7" s="26">
        <v>269.25</v>
      </c>
      <c r="CJ7" s="26">
        <v>274.94</v>
      </c>
      <c r="CK7" s="26">
        <v>177.56</v>
      </c>
      <c r="CL7" s="26">
        <v>70.69</v>
      </c>
      <c r="CM7" s="26">
        <v>67.94</v>
      </c>
      <c r="CN7" s="26">
        <v>68.36</v>
      </c>
      <c r="CO7" s="26">
        <v>68.61</v>
      </c>
      <c r="CP7" s="26">
        <v>70.66</v>
      </c>
      <c r="CQ7" s="26">
        <v>41.06</v>
      </c>
      <c r="CR7" s="26">
        <v>39.94</v>
      </c>
      <c r="CS7" s="26">
        <v>40.19</v>
      </c>
      <c r="CT7" s="26">
        <v>41.14</v>
      </c>
      <c r="CU7" s="26">
        <v>41.02</v>
      </c>
      <c r="CV7" s="26">
        <v>59.81</v>
      </c>
      <c r="CW7" s="26">
        <v>67.569999999999993</v>
      </c>
      <c r="CX7" s="26">
        <v>69.92</v>
      </c>
      <c r="CY7" s="26">
        <v>66.41</v>
      </c>
      <c r="CZ7" s="26">
        <v>66.849999999999994</v>
      </c>
      <c r="DA7" s="26">
        <v>68.5</v>
      </c>
      <c r="DB7" s="26">
        <v>72.42</v>
      </c>
      <c r="DC7" s="26">
        <v>69.41</v>
      </c>
      <c r="DD7" s="26">
        <v>71.52</v>
      </c>
      <c r="DE7" s="26">
        <v>70.42</v>
      </c>
      <c r="DF7" s="26">
        <v>69.900000000000006</v>
      </c>
      <c r="DG7" s="26">
        <v>89.42</v>
      </c>
      <c r="DH7" s="26">
        <v>37.4</v>
      </c>
      <c r="DI7" s="26">
        <v>39.24</v>
      </c>
      <c r="DJ7" s="26">
        <v>40.86</v>
      </c>
      <c r="DK7" s="26">
        <v>42.87</v>
      </c>
      <c r="DL7" s="26">
        <v>44.65</v>
      </c>
      <c r="DM7" s="26">
        <v>52.73</v>
      </c>
      <c r="DN7" s="26">
        <v>53.25</v>
      </c>
      <c r="DO7" s="26">
        <v>53.4</v>
      </c>
      <c r="DP7" s="26">
        <v>52.14</v>
      </c>
      <c r="DQ7" s="26">
        <v>53.49</v>
      </c>
      <c r="DR7" s="26">
        <v>52.02</v>
      </c>
      <c r="DS7" s="26">
        <v>82.53</v>
      </c>
      <c r="DT7" s="26">
        <v>83.44</v>
      </c>
      <c r="DU7" s="26">
        <v>83.11</v>
      </c>
      <c r="DV7" s="26">
        <v>84.69</v>
      </c>
      <c r="DW7" s="26">
        <v>81.91</v>
      </c>
      <c r="DX7" s="26">
        <v>19.91</v>
      </c>
      <c r="DY7" s="26">
        <v>23.02</v>
      </c>
      <c r="DZ7" s="26">
        <v>21.86</v>
      </c>
      <c r="EA7" s="26">
        <v>21.01</v>
      </c>
      <c r="EB7" s="26">
        <v>21.96</v>
      </c>
      <c r="EC7" s="26">
        <v>25.37</v>
      </c>
      <c r="ED7" s="26">
        <v>0</v>
      </c>
      <c r="EE7" s="26">
        <v>0</v>
      </c>
      <c r="EF7" s="26">
        <v>0.33</v>
      </c>
      <c r="EG7" s="26">
        <v>0</v>
      </c>
      <c r="EH7" s="26">
        <v>0</v>
      </c>
      <c r="EI7" s="26">
        <v>0.81</v>
      </c>
      <c r="EJ7" s="26">
        <v>0.38</v>
      </c>
      <c r="EK7" s="26">
        <v>0.51</v>
      </c>
      <c r="EL7" s="26">
        <v>0.35</v>
      </c>
      <c r="EM7" s="26">
        <v>0.31</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2025-03-03T07:49:16Z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2025-01-28T09:18:54Z</vt:filetime>
  </property>
</Properties>
</file>