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nta01\shichoson\★理財係\髙橋ゆう(と)\経営比較分析表\水道\"/>
    </mc:Choice>
  </mc:AlternateContent>
  <workbookProtection workbookAlgorithmName="SHA-512" workbookHashValue="eoecXIwJzTb950lIF+zoTturU1eqKry5iO1wmyTCK/ZtA58gcXQHF+96gb8iM5VnQ8fQIvpEqnnB5EtCZCMrqg==" workbookSaltValue="SiJ+sc6BxowC+RL1ZJBsXQ==" workbookSpinCount="100000" lockStructure="1"/>
  <bookViews>
    <workbookView xWindow="0" yWindow="0" windowWidth="28800" windowHeight="1221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<sst xmlns="http://schemas.openxmlformats.org/spreadsheetml/2006/main" count="228" uniqueCount="112">
  <si>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</si>
  <si>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</si>
  <si>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</si>
  <si>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</si>
  <si>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</si>
  <si>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</si>
  <si>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</si>
  <si>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</si>
  <si>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</si>
  <si>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</si>
  <si>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</si>
  <si>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</si>
  <si>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</si>
  <si>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</si>
  <si>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</si>
  <si>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</si>
  <si>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</si>
  <si>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</si>
  <si>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</si>
  <si>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</si>
  <si>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</si>
  <si>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</si>
  <si>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</si>
  <si>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</si>
  <si>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</si>
  <si>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</si>
  <si>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</si>
  <si>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</si>
  <si>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</si>
  <si>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</si>
  <si>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</si>
  <si>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</si>
  <si>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</si>
  <si>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</si>
  <si>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</si>
  <si>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</si>
  <si>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</si>
  <si>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</si>
  <si>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</si>
  <si>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</si>
  <si>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</si>
  <si>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</si>
  <si>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</si>
  <si>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</si>
  <si>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</si>
  <si>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</si>
  <si>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</si>
  <si>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</si>
  <si>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</si>
  <si>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</si>
  <si>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</si>
  <si>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</si>
  <si>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</si>
  <si>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</si>
  <si>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</si>
  <si>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</si>
  <si>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</si>
  <si>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</si>
  <si>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</si>
  <si>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</si>
  <si>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</si>
  <si>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</si>
  <si>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</si>
  <si>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</si>
  <si>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</si>
  <si>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</si>
  <si>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</si>
  <si>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</si>
  <si>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</si>
  <si>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</si>
  <si>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</si>
  <si>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</si>
  <si>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</si>
  <si>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</si>
  <si>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</si>
  <si>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</si>
  <si>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</si>
  <si>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</si>
  <si>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</si>
  <si>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</si>
  <si>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</si>
  <si>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</si>
  <si>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</si>
  <si>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</si>
  <si>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</si>
  <si>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</si>
  <si>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</si>
  <si>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</si>
  <si>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</si>
  <si>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</si>
  <si>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</si>
  <si>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</si>
  <si>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</si>
  <si>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飯豊町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</si>
  <si>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</si>
  <si>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</si>
  <si>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</si>
  <si>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</si>
  <si>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</si>
  <si>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</si>
  <si>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</si>
  <si>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</si>
  <si>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</si>
  <si>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</si>
  <si>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</si>
  <si>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</si>
  <si>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</si>
  <si>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</si>
  <si>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</si>
  <si>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本町の水道施設は、昭和42年に各地区の簡易水道を統合し現在の上水道に至っており、中津川地区については、簡易水道が昭和39年及び昭和46年に創設され現在に至っている。途中、普及率の増加に伴い給水人口が増え、第一次から第四次拡張事業を経て、特に第三次拡張事業では地下水源の導入、第四次拡張事業では、萩生水源を導入するなど数々の水道施設整備を実施してきた。
　本町では、法定耐用年数を経過した管路が、ここ数年、全国平均値や類似団体平均値よりもはるかに多く保有している状況にあったが、老朽管の更新を順次進めており、管路経年化率については、令和3年度まで類似団体が悪化傾向ある中、本町は改善傾向にあった。しかし、当該年度においては、先述の令和4年8月豪雨による被災水道施設の災害復旧が最優先事業となったことから、管路更新率は0％であり、管路経年化率は0.83ポイント上昇した。浄水及び配水施設などの主要な基幹施設においても経年劣化が進んでおり、新規整備した取水施設を中心に、既存施設の更新、耐震化について長期的視点に立ち実施していかなければならない。</t>
    <rPh sb="254" eb="256">
      <t>カンロ</t>
    </rPh>
    <rPh sb="256" eb="259">
      <t>ケイネンカ</t>
    </rPh>
    <rPh sb="259" eb="260">
      <t>リツ</t>
    </rPh>
    <rPh sb="266" eb="268">
      <t>レイワ</t>
    </rPh>
    <rPh sb="269" eb="271">
      <t>ネンド</t>
    </rPh>
    <rPh sb="286" eb="287">
      <t>ホン</t>
    </rPh>
    <rPh sb="302" eb="304">
      <t>トウガイ</t>
    </rPh>
    <rPh sb="304" eb="306">
      <t>ネンド</t>
    </rPh>
    <rPh sb="312" eb="314">
      <t>センジュツ</t>
    </rPh>
    <rPh sb="326" eb="328">
      <t>ヒサイ</t>
    </rPh>
    <rPh sb="338" eb="339">
      <t>サイ</t>
    </rPh>
    <rPh sb="339" eb="341">
      <t>ユウセン</t>
    </rPh>
    <rPh sb="341" eb="343">
      <t>ジギョウ</t>
    </rPh>
    <rPh sb="352" eb="354">
      <t>カンロ</t>
    </rPh>
    <rPh sb="354" eb="356">
      <t>コウシン</t>
    </rPh>
    <rPh sb="356" eb="357">
      <t>リツ</t>
    </rPh>
    <rPh sb="364" eb="366">
      <t>カンロ</t>
    </rPh>
    <rPh sb="366" eb="369">
      <t>ケイネンカ</t>
    </rPh>
    <rPh sb="369" eb="370">
      <t>リツ</t>
    </rPh>
    <rPh sb="379" eb="381">
      <t>ジョウショウ</t>
    </rPh>
    <phoneticPr fontId="4"/>
  </si>
  <si>
    <r>
      <t>　</t>
    </r>
    <r>
      <rPr>
        <sz val="9.5"/>
        <rFont val="ＭＳ ゴシック"/>
        <family val="3"/>
        <charset val="128"/>
      </rPr>
      <t>①②⑤から、経常収支比率については、令和3年度まで類似団体平均値を大きく上回っていたが、昨年度に類似団体平均値を下回り、当該年度は93.82％と100％を下回った。これは、令和4年8月に本町を襲った豪雨により、水道施設が被災したことによる災害復旧や取水環境の激変により、費用が増大したことが要因として挙げられる。同様に、料金回収率についても、令和3年度まで100％以上を確保し維持管理費用は水道料金によって賄われていたが、昨年度に100％を下回り、当該年度は類似団体平均値を下回った。災害復旧には数年ほどかかるため、今後も減少が見込まれる。累積欠損金については発生していない。本町水道事業の健全経営には適正な料金収入の確保が必要であり、料金値上げを検討しなければならない。
　③④から、流動比率については、理想とされる200％も超えていることから、短期債務に対する支払い能力は十分担保されている。企業債残高対給水収益比率については、近年実施した大型投資もあって300％を超えている。順次老朽化する施設更新のため多額の資金が必要となるが、企業債残高に留意しつつより効果的な事業推進を図り、経営の健全性の維持に努めていく。
　⑥⑦⑧から、給水原価については、令和3年度まで類似団体平均値を下回っていたが、経常収支比率と同様の要因から、当該年度は令和3年度比で77.83ポイントと大きく増加した。施設利用率については、類似団体平均値を上回っている。有収率については、令和3年度まで上昇傾向にあったが、経常収支比率と同様の要因から、水道水の水質が安定せず、各箇所にて排水対応を行ったことにより、有収水量に対し配水量が大幅に増加したことで、前年度比で2.09ポイント減少した。近年価格高騰による維持管理費など固定経費が増大している</t>
    </r>
    <r>
      <rPr>
        <sz val="9.5"/>
        <color theme="1"/>
        <rFont val="ＭＳ ゴシック"/>
        <family val="3"/>
        <charset val="128"/>
      </rPr>
      <t>状況のなか、配水量の抑制と有収水量の改善に向け、有収率向上対策に注力していく。　　　　</t>
    </r>
  </si>
  <si>
    <t>　全体から、これまで、財務の安全性については良好な経営状態を維持してきたが、令和4年8月の豪雨の影響を受け、町内にある水源（置賜白川表流水、萩生湧水、中地下水）のうち、萩生水源からの導水管が被災したことから、災害以降残り2水源を通年稼働し安定供給に努めてきた。災害を機に取水環境が大きく変化したなかで、浄水場や配水池などの基幹施設を始めとする施設の老朽化には十分な対応ができていない。長寿命化や耐震化、設備更新など老朽化対策には多額の資金が必要となる。人口減少社会に突入し、現在保有する施設を今後どのように維持管理していくか、しっかりとした見通しの下、効率的な実施に努めていかなければならない。利用者満足度と公営企業として安定経営をしっかりと果たしていかなければならない。</t>
    <rPh sb="25" eb="27">
      <t>ケイエイ</t>
    </rPh>
    <rPh sb="38" eb="40">
      <t>レイワ</t>
    </rPh>
    <rPh sb="41" eb="42">
      <t>ネン</t>
    </rPh>
    <rPh sb="43" eb="44">
      <t>ガツ</t>
    </rPh>
    <rPh sb="45" eb="47">
      <t>ゴウウ</t>
    </rPh>
    <rPh sb="48" eb="50">
      <t>エイキョウ</t>
    </rPh>
    <rPh sb="51" eb="52">
      <t>ウ</t>
    </rPh>
    <rPh sb="59" eb="61">
      <t>スイゲン</t>
    </rPh>
    <rPh sb="84" eb="86">
      <t>ハギュウ</t>
    </rPh>
    <rPh sb="86" eb="88">
      <t>スイゲン</t>
    </rPh>
    <rPh sb="91" eb="93">
      <t>ドウスイ</t>
    </rPh>
    <rPh sb="93" eb="94">
      <t>カン</t>
    </rPh>
    <rPh sb="95" eb="97">
      <t>ヒサイ</t>
    </rPh>
    <rPh sb="104" eb="106">
      <t>サイガイ</t>
    </rPh>
    <rPh sb="106" eb="108">
      <t>イコウ</t>
    </rPh>
    <rPh sb="108" eb="109">
      <t>ノコ</t>
    </rPh>
    <rPh sb="111" eb="113">
      <t>スイゲン</t>
    </rPh>
    <rPh sb="114" eb="116">
      <t>ツウネン</t>
    </rPh>
    <rPh sb="116" eb="118">
      <t>カドウ</t>
    </rPh>
    <rPh sb="130" eb="132">
      <t>サイガイ</t>
    </rPh>
    <rPh sb="133" eb="134">
      <t>キ</t>
    </rPh>
    <rPh sb="135" eb="137">
      <t>シュスイ</t>
    </rPh>
    <rPh sb="137" eb="139">
      <t>カンキョウ</t>
    </rPh>
    <rPh sb="140" eb="141">
      <t>オオ</t>
    </rPh>
    <rPh sb="143" eb="145">
      <t>ヘンカ</t>
    </rPh>
    <rPh sb="192" eb="196">
      <t>チョウジュミョウカ</t>
    </rPh>
    <rPh sb="197" eb="200">
      <t>タイシンカ</t>
    </rPh>
    <rPh sb="201" eb="203">
      <t>セツビ</t>
    </rPh>
    <rPh sb="203" eb="205">
      <t>コウシン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</si>
</sst>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5"/>
      <color theme="1"/>
      <name val="ＭＳ ゴシック"/>
      <family val="3"/>
      <charset val="128"/>
    </font>
    <font>
      <sz val="10"/>
      <color theme="1"/>
      <name val="ＭＳ ゴシック"/>
      <family val="3"/>
      <charset val="128"/>
    </font>
    <font>
      <sz val="9.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7" fillId="0" borderId="9"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0.65</c:v>
                </c:pt>
                <c:pt idx="1">
                  <c:v>0.66</c:v>
                </c:pt>
                <c:pt idx="2">
                  <c:v>0.33</c:v>
                </c:pt>
                <c:pt idx="3">
                  <c:v>0.04</c:v>
                </c:pt>
                <c:pt idx="4" formatCode="#,##0.00;&quot;△&quot;#,##0.00">
                  <c:v>0</c:v>
                </c:pt>
              </c:numCache>
            </c:numRef>
          </c:val>
          <c:extLst>
            <c:ext xmlns:c16="http://schemas.microsoft.com/office/drawing/2014/chart" uri="{C3380CC4-5D6E-409C-BE32-E72D297353CC}">
              <c16:uniqueId val="{00000000-67BA-492E-A62C-3CB94454A1B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0.4</c:v>
                </c:pt>
                <c:pt idx="2">
                  <c:v>0.36</c:v>
                </c:pt>
                <c:pt idx="3">
                  <c:v>0.56999999999999995</c:v>
                </c:pt>
                <c:pt idx="4">
                  <c:v>0.56000000000000005</c:v>
                </c:pt>
              </c:numCache>
            </c:numRef>
          </c:val>
          <c:smooth val="0"/>
          <c:extLst>
            <c:ext xmlns:c16="http://schemas.microsoft.com/office/drawing/2014/chart" uri="{C3380CC4-5D6E-409C-BE32-E72D297353CC}">
              <c16:uniqueId val="{00000001-67BA-492E-A62C-3CB94454A1B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67.12</c:v>
                </c:pt>
                <c:pt idx="1">
                  <c:v>58.52</c:v>
                </c:pt>
                <c:pt idx="2">
                  <c:v>57.78</c:v>
                </c:pt>
                <c:pt idx="3">
                  <c:v>59.61</c:v>
                </c:pt>
                <c:pt idx="4">
                  <c:v>62.17</c:v>
                </c:pt>
              </c:numCache>
            </c:numRef>
          </c:val>
          <c:extLst>
            <c:ext xmlns:c16="http://schemas.microsoft.com/office/drawing/2014/chart" uri="{C3380CC4-5D6E-409C-BE32-E72D297353CC}">
              <c16:uniqueId val="{00000000-72F4-4B01-A0F1-E09E54A7CF1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49.64</c:v>
                </c:pt>
                <c:pt idx="1">
                  <c:v>49.38</c:v>
                </c:pt>
                <c:pt idx="2">
                  <c:v>50.09</c:v>
                </c:pt>
                <c:pt idx="3">
                  <c:v>50.1</c:v>
                </c:pt>
                <c:pt idx="4">
                  <c:v>49.76</c:v>
                </c:pt>
              </c:numCache>
            </c:numRef>
          </c:val>
          <c:smooth val="0"/>
          <c:extLst>
            <c:ext xmlns:c16="http://schemas.microsoft.com/office/drawing/2014/chart" uri="{C3380CC4-5D6E-409C-BE32-E72D297353CC}">
              <c16:uniqueId val="{00000001-72F4-4B01-A0F1-E09E54A7CF1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75.95</c:v>
                </c:pt>
                <c:pt idx="1">
                  <c:v>81.319999999999993</c:v>
                </c:pt>
                <c:pt idx="2">
                  <c:v>85.05</c:v>
                </c:pt>
                <c:pt idx="3">
                  <c:v>79.47</c:v>
                </c:pt>
                <c:pt idx="4">
                  <c:v>77.38</c:v>
                </c:pt>
              </c:numCache>
            </c:numRef>
          </c:val>
          <c:extLst>
            <c:ext xmlns:c16="http://schemas.microsoft.com/office/drawing/2014/chart" uri="{C3380CC4-5D6E-409C-BE32-E72D297353CC}">
              <c16:uniqueId val="{00000000-0BB3-4E9E-A4FB-85A243B8F40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78.09</c:v>
                </c:pt>
                <c:pt idx="1">
                  <c:v>78.010000000000005</c:v>
                </c:pt>
                <c:pt idx="2">
                  <c:v>77.599999999999994</c:v>
                </c:pt>
                <c:pt idx="3">
                  <c:v>77.3</c:v>
                </c:pt>
                <c:pt idx="4">
                  <c:v>76.64</c:v>
                </c:pt>
              </c:numCache>
            </c:numRef>
          </c:val>
          <c:smooth val="0"/>
          <c:extLst>
            <c:ext xmlns:c16="http://schemas.microsoft.com/office/drawing/2014/chart" uri="{C3380CC4-5D6E-409C-BE32-E72D297353CC}">
              <c16:uniqueId val="{00000001-0BB3-4E9E-A4FB-85A243B8F40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125.44</c:v>
                </c:pt>
                <c:pt idx="1">
                  <c:v>117.12</c:v>
                </c:pt>
                <c:pt idx="2">
                  <c:v>120.62</c:v>
                </c:pt>
                <c:pt idx="3">
                  <c:v>103.08</c:v>
                </c:pt>
                <c:pt idx="4">
                  <c:v>93.82</c:v>
                </c:pt>
              </c:numCache>
            </c:numRef>
          </c:val>
          <c:extLst>
            <c:ext xmlns:c16="http://schemas.microsoft.com/office/drawing/2014/chart" uri="{C3380CC4-5D6E-409C-BE32-E72D297353CC}">
              <c16:uniqueId val="{00000000-6859-4166-8B33-720E5E4D213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104.35</c:v>
                </c:pt>
                <c:pt idx="1">
                  <c:v>105.34</c:v>
                </c:pt>
                <c:pt idx="2">
                  <c:v>105.77</c:v>
                </c:pt>
                <c:pt idx="3">
                  <c:v>104.82</c:v>
                </c:pt>
                <c:pt idx="4">
                  <c:v>106.46</c:v>
                </c:pt>
              </c:numCache>
            </c:numRef>
          </c:val>
          <c:smooth val="0"/>
          <c:extLst>
            <c:ext xmlns:c16="http://schemas.microsoft.com/office/drawing/2014/chart" uri="{C3380CC4-5D6E-409C-BE32-E72D297353CC}">
              <c16:uniqueId val="{00000001-6859-4166-8B33-720E5E4D213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40.270000000000003</c:v>
                </c:pt>
                <c:pt idx="1">
                  <c:v>40.21</c:v>
                </c:pt>
                <c:pt idx="2">
                  <c:v>41.19</c:v>
                </c:pt>
                <c:pt idx="3">
                  <c:v>42.79</c:v>
                </c:pt>
                <c:pt idx="4">
                  <c:v>43.95</c:v>
                </c:pt>
              </c:numCache>
            </c:numRef>
          </c:val>
          <c:extLst>
            <c:ext xmlns:c16="http://schemas.microsoft.com/office/drawing/2014/chart" uri="{C3380CC4-5D6E-409C-BE32-E72D297353CC}">
              <c16:uniqueId val="{00000000-693A-42D6-AF24-47938480AD2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47.31</c:v>
                </c:pt>
                <c:pt idx="1">
                  <c:v>47.5</c:v>
                </c:pt>
                <c:pt idx="2">
                  <c:v>48.41</c:v>
                </c:pt>
                <c:pt idx="3">
                  <c:v>50.02</c:v>
                </c:pt>
                <c:pt idx="4">
                  <c:v>51.38</c:v>
                </c:pt>
              </c:numCache>
            </c:numRef>
          </c:val>
          <c:smooth val="0"/>
          <c:extLst>
            <c:ext xmlns:c16="http://schemas.microsoft.com/office/drawing/2014/chart" uri="{C3380CC4-5D6E-409C-BE32-E72D297353CC}">
              <c16:uniqueId val="{00000001-693A-42D6-AF24-47938480AD2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20.079999999999998</c:v>
                </c:pt>
                <c:pt idx="1">
                  <c:v>18.79</c:v>
                </c:pt>
                <c:pt idx="2">
                  <c:v>16.79</c:v>
                </c:pt>
                <c:pt idx="3">
                  <c:v>18.170000000000002</c:v>
                </c:pt>
                <c:pt idx="4">
                  <c:v>19</c:v>
                </c:pt>
              </c:numCache>
            </c:numRef>
          </c:val>
          <c:extLst>
            <c:ext xmlns:c16="http://schemas.microsoft.com/office/drawing/2014/chart" uri="{C3380CC4-5D6E-409C-BE32-E72D297353CC}">
              <c16:uniqueId val="{00000000-6FE8-4012-BC71-9B94ED43C65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16.77</c:v>
                </c:pt>
                <c:pt idx="1">
                  <c:v>17.399999999999999</c:v>
                </c:pt>
                <c:pt idx="2">
                  <c:v>18.64</c:v>
                </c:pt>
                <c:pt idx="3">
                  <c:v>19.510000000000002</c:v>
                </c:pt>
                <c:pt idx="4">
                  <c:v>21.6</c:v>
                </c:pt>
              </c:numCache>
            </c:numRef>
          </c:val>
          <c:smooth val="0"/>
          <c:extLst>
            <c:ext xmlns:c16="http://schemas.microsoft.com/office/drawing/2014/chart" uri="{C3380CC4-5D6E-409C-BE32-E72D297353CC}">
              <c16:uniqueId val="{00000001-6FE8-4012-BC71-9B94ED43C65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CD3-4845-8AD1-A1EC8BDF49D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21.69</c:v>
                </c:pt>
                <c:pt idx="1">
                  <c:v>24.04</c:v>
                </c:pt>
                <c:pt idx="2">
                  <c:v>28.03</c:v>
                </c:pt>
                <c:pt idx="3">
                  <c:v>26.73</c:v>
                </c:pt>
                <c:pt idx="4">
                  <c:v>27.85</c:v>
                </c:pt>
              </c:numCache>
            </c:numRef>
          </c:val>
          <c:smooth val="0"/>
          <c:extLst>
            <c:ext xmlns:c16="http://schemas.microsoft.com/office/drawing/2014/chart" uri="{C3380CC4-5D6E-409C-BE32-E72D297353CC}">
              <c16:uniqueId val="{00000001-6CD3-4845-8AD1-A1EC8BDF49D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817.48</c:v>
                </c:pt>
                <c:pt idx="1">
                  <c:v>288.33999999999997</c:v>
                </c:pt>
                <c:pt idx="2">
                  <c:v>594.75</c:v>
                </c:pt>
                <c:pt idx="3">
                  <c:v>790.08</c:v>
                </c:pt>
                <c:pt idx="4">
                  <c:v>877.98</c:v>
                </c:pt>
              </c:numCache>
            </c:numRef>
          </c:val>
          <c:extLst>
            <c:ext xmlns:c16="http://schemas.microsoft.com/office/drawing/2014/chart" uri="{C3380CC4-5D6E-409C-BE32-E72D297353CC}">
              <c16:uniqueId val="{00000000-FB76-4C16-ADF5-C3E7D4310D0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301.04000000000002</c:v>
                </c:pt>
                <c:pt idx="1">
                  <c:v>305.08</c:v>
                </c:pt>
                <c:pt idx="2">
                  <c:v>305.33999999999997</c:v>
                </c:pt>
                <c:pt idx="3">
                  <c:v>310.01</c:v>
                </c:pt>
                <c:pt idx="4">
                  <c:v>311.12</c:v>
                </c:pt>
              </c:numCache>
            </c:numRef>
          </c:val>
          <c:smooth val="0"/>
          <c:extLst>
            <c:ext xmlns:c16="http://schemas.microsoft.com/office/drawing/2014/chart" uri="{C3380CC4-5D6E-409C-BE32-E72D297353CC}">
              <c16:uniqueId val="{00000001-FB76-4C16-ADF5-C3E7D4310D0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304.49</c:v>
                </c:pt>
                <c:pt idx="1">
                  <c:v>397.24</c:v>
                </c:pt>
                <c:pt idx="2">
                  <c:v>379.56</c:v>
                </c:pt>
                <c:pt idx="3">
                  <c:v>371.63</c:v>
                </c:pt>
                <c:pt idx="4">
                  <c:v>346.31</c:v>
                </c:pt>
              </c:numCache>
            </c:numRef>
          </c:val>
          <c:extLst>
            <c:ext xmlns:c16="http://schemas.microsoft.com/office/drawing/2014/chart" uri="{C3380CC4-5D6E-409C-BE32-E72D297353CC}">
              <c16:uniqueId val="{00000000-01C2-4642-BD62-F85D90BF98E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551.62</c:v>
                </c:pt>
                <c:pt idx="1">
                  <c:v>585.59</c:v>
                </c:pt>
                <c:pt idx="2">
                  <c:v>561.34</c:v>
                </c:pt>
                <c:pt idx="3">
                  <c:v>538.33000000000004</c:v>
                </c:pt>
                <c:pt idx="4">
                  <c:v>515.14</c:v>
                </c:pt>
              </c:numCache>
            </c:numRef>
          </c:val>
          <c:smooth val="0"/>
          <c:extLst>
            <c:ext xmlns:c16="http://schemas.microsoft.com/office/drawing/2014/chart" uri="{C3380CC4-5D6E-409C-BE32-E72D297353CC}">
              <c16:uniqueId val="{00000001-01C2-4642-BD62-F85D90BF98E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120.45</c:v>
                </c:pt>
                <c:pt idx="1">
                  <c:v>110.65</c:v>
                </c:pt>
                <c:pt idx="2">
                  <c:v>114.57</c:v>
                </c:pt>
                <c:pt idx="3">
                  <c:v>92.3</c:v>
                </c:pt>
                <c:pt idx="4">
                  <c:v>83.7</c:v>
                </c:pt>
              </c:numCache>
            </c:numRef>
          </c:val>
          <c:extLst>
            <c:ext xmlns:c16="http://schemas.microsoft.com/office/drawing/2014/chart" uri="{C3380CC4-5D6E-409C-BE32-E72D297353CC}">
              <c16:uniqueId val="{00000000-11ED-46CC-9903-19AA9F6193C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87.11</c:v>
                </c:pt>
                <c:pt idx="1">
                  <c:v>82.78</c:v>
                </c:pt>
                <c:pt idx="2">
                  <c:v>84.82</c:v>
                </c:pt>
                <c:pt idx="3">
                  <c:v>82.29</c:v>
                </c:pt>
                <c:pt idx="4">
                  <c:v>84.16</c:v>
                </c:pt>
              </c:numCache>
            </c:numRef>
          </c:val>
          <c:smooth val="0"/>
          <c:extLst>
            <c:ext xmlns:c16="http://schemas.microsoft.com/office/drawing/2014/chart" uri="{C3380CC4-5D6E-409C-BE32-E72D297353CC}">
              <c16:uniqueId val="{00000001-11ED-46CC-9903-19AA9F6193C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196.34</c:v>
                </c:pt>
                <c:pt idx="1">
                  <c:v>215.42</c:v>
                </c:pt>
                <c:pt idx="2">
                  <c:v>207.71</c:v>
                </c:pt>
                <c:pt idx="3">
                  <c:v>259.55</c:v>
                </c:pt>
                <c:pt idx="4">
                  <c:v>285.54000000000002</c:v>
                </c:pt>
              </c:numCache>
            </c:numRef>
          </c:val>
          <c:extLst>
            <c:ext xmlns:c16="http://schemas.microsoft.com/office/drawing/2014/chart" uri="{C3380CC4-5D6E-409C-BE32-E72D297353CC}">
              <c16:uniqueId val="{00000000-830B-466B-9941-0BD12E3B7CD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223.98</c:v>
                </c:pt>
                <c:pt idx="1">
                  <c:v>225.09</c:v>
                </c:pt>
                <c:pt idx="2">
                  <c:v>224.82</c:v>
                </c:pt>
                <c:pt idx="3">
                  <c:v>230.85</c:v>
                </c:pt>
                <c:pt idx="4">
                  <c:v>230.21</c:v>
                </c:pt>
              </c:numCache>
            </c:numRef>
          </c:val>
          <c:smooth val="0"/>
          <c:extLst>
            <c:ext xmlns:c16="http://schemas.microsoft.com/office/drawing/2014/chart" uri="{C3380CC4-5D6E-409C-BE32-E72D297353CC}">
              <c16:uniqueId val="{00000001-830B-466B-9941-0BD12E3B7CD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C90" sqref="BC9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山形県　飯豊町</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5"/>
      <c r="D7" s="45"/>
      <c r="E7" s="45"/>
      <c r="F7" s="45"/>
      <c r="G7" s="45"/>
      <c r="H7" s="45"/>
      <c r="I7" s="44" t="s">
        <v>2</v>
      </c>
      <c r="J7" s="45"/>
      <c r="K7" s="45"/>
      <c r="L7" s="45"/>
      <c r="M7" s="45"/>
      <c r="N7" s="45"/>
      <c r="O7" s="69"/>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81" t="s">
        <v>9</v>
      </c>
      <c r="BM7" s="82"/>
      <c r="BN7" s="82"/>
      <c r="BO7" s="82"/>
      <c r="BP7" s="82"/>
      <c r="BQ7" s="82"/>
      <c r="BR7" s="82"/>
      <c r="BS7" s="82"/>
      <c r="BT7" s="82"/>
      <c r="BU7" s="82"/>
      <c r="BV7" s="82"/>
      <c r="BW7" s="82"/>
      <c r="BX7" s="82"/>
      <c r="BY7" s="83"/>
    </row>
    <row r="8" spans="1:78" ht="18.75" customHeight="1" x14ac:dyDescent="0.15">
      <c r="A8" s="2"/>
      <c r="B8" s="74" t="str">
        <f>データ!$I$6</f>
        <v>法適用</v>
      </c>
      <c r="C8" s="75"/>
      <c r="D8" s="75"/>
      <c r="E8" s="75"/>
      <c r="F8" s="75"/>
      <c r="G8" s="75"/>
      <c r="H8" s="75"/>
      <c r="I8" s="74" t="str">
        <f>データ!$J$6</f>
        <v>水道事業</v>
      </c>
      <c r="J8" s="75"/>
      <c r="K8" s="75"/>
      <c r="L8" s="75"/>
      <c r="M8" s="75"/>
      <c r="N8" s="75"/>
      <c r="O8" s="76"/>
      <c r="P8" s="77" t="str">
        <f>データ!$K$6</f>
        <v>末端給水事業</v>
      </c>
      <c r="Q8" s="77"/>
      <c r="R8" s="77"/>
      <c r="S8" s="77"/>
      <c r="T8" s="77"/>
      <c r="U8" s="77"/>
      <c r="V8" s="77"/>
      <c r="W8" s="77" t="str">
        <f>データ!$L$6</f>
        <v>A8</v>
      </c>
      <c r="X8" s="77"/>
      <c r="Y8" s="77"/>
      <c r="Z8" s="77"/>
      <c r="AA8" s="77"/>
      <c r="AB8" s="77"/>
      <c r="AC8" s="77"/>
      <c r="AD8" s="77" t="str">
        <f>データ!$M$6</f>
        <v>非設置</v>
      </c>
      <c r="AE8" s="77"/>
      <c r="AF8" s="77"/>
      <c r="AG8" s="77"/>
      <c r="AH8" s="77"/>
      <c r="AI8" s="77"/>
      <c r="AJ8" s="77"/>
      <c r="AK8" s="2"/>
      <c r="AL8" s="68">
        <f>データ!$R$6</f>
        <v>6398</v>
      </c>
      <c r="AM8" s="68"/>
      <c r="AN8" s="68"/>
      <c r="AO8" s="68"/>
      <c r="AP8" s="68"/>
      <c r="AQ8" s="68"/>
      <c r="AR8" s="68"/>
      <c r="AS8" s="68"/>
      <c r="AT8" s="36">
        <f>データ!$S$6</f>
        <v>329.41</v>
      </c>
      <c r="AU8" s="37"/>
      <c r="AV8" s="37"/>
      <c r="AW8" s="37"/>
      <c r="AX8" s="37"/>
      <c r="AY8" s="37"/>
      <c r="AZ8" s="37"/>
      <c r="BA8" s="37"/>
      <c r="BB8" s="57">
        <f>データ!$T$6</f>
        <v>19.420000000000002</v>
      </c>
      <c r="BC8" s="57"/>
      <c r="BD8" s="57"/>
      <c r="BE8" s="57"/>
      <c r="BF8" s="57"/>
      <c r="BG8" s="57"/>
      <c r="BH8" s="57"/>
      <c r="BI8" s="57"/>
      <c r="BJ8" s="3"/>
      <c r="BK8" s="3"/>
      <c r="BL8" s="70" t="s">
        <v>10</v>
      </c>
      <c r="BM8" s="71"/>
      <c r="BN8" s="72" t="s">
        <v>11</v>
      </c>
      <c r="BO8" s="72"/>
      <c r="BP8" s="72"/>
      <c r="BQ8" s="72"/>
      <c r="BR8" s="72"/>
      <c r="BS8" s="72"/>
      <c r="BT8" s="72"/>
      <c r="BU8" s="72"/>
      <c r="BV8" s="72"/>
      <c r="BW8" s="72"/>
      <c r="BX8" s="72"/>
      <c r="BY8" s="73"/>
    </row>
    <row r="9" spans="1:78" ht="18.75" customHeight="1" x14ac:dyDescent="0.15">
      <c r="A9" s="2"/>
      <c r="B9" s="44" t="s">
        <v>12</v>
      </c>
      <c r="C9" s="45"/>
      <c r="D9" s="45"/>
      <c r="E9" s="45"/>
      <c r="F9" s="45"/>
      <c r="G9" s="45"/>
      <c r="H9" s="45"/>
      <c r="I9" s="44" t="s">
        <v>13</v>
      </c>
      <c r="J9" s="45"/>
      <c r="K9" s="45"/>
      <c r="L9" s="45"/>
      <c r="M9" s="45"/>
      <c r="N9" s="45"/>
      <c r="O9" s="69"/>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7"/>
      <c r="D10" s="37"/>
      <c r="E10" s="37"/>
      <c r="F10" s="37"/>
      <c r="G10" s="37"/>
      <c r="H10" s="37"/>
      <c r="I10" s="36">
        <f>データ!$O$6</f>
        <v>78.39</v>
      </c>
      <c r="J10" s="37"/>
      <c r="K10" s="37"/>
      <c r="L10" s="37"/>
      <c r="M10" s="37"/>
      <c r="N10" s="37"/>
      <c r="O10" s="67"/>
      <c r="P10" s="57">
        <f>データ!$P$6</f>
        <v>98.56</v>
      </c>
      <c r="Q10" s="57"/>
      <c r="R10" s="57"/>
      <c r="S10" s="57"/>
      <c r="T10" s="57"/>
      <c r="U10" s="57"/>
      <c r="V10" s="57"/>
      <c r="W10" s="68">
        <f>データ!$Q$6</f>
        <v>4620</v>
      </c>
      <c r="X10" s="68"/>
      <c r="Y10" s="68"/>
      <c r="Z10" s="68"/>
      <c r="AA10" s="68"/>
      <c r="AB10" s="68"/>
      <c r="AC10" s="68"/>
      <c r="AD10" s="2"/>
      <c r="AE10" s="2"/>
      <c r="AF10" s="2"/>
      <c r="AG10" s="2"/>
      <c r="AH10" s="2"/>
      <c r="AI10" s="2"/>
      <c r="AJ10" s="2"/>
      <c r="AK10" s="2"/>
      <c r="AL10" s="68">
        <f>データ!$U$6</f>
        <v>6248</v>
      </c>
      <c r="AM10" s="68"/>
      <c r="AN10" s="68"/>
      <c r="AO10" s="68"/>
      <c r="AP10" s="68"/>
      <c r="AQ10" s="68"/>
      <c r="AR10" s="68"/>
      <c r="AS10" s="68"/>
      <c r="AT10" s="36">
        <f>データ!$V$6</f>
        <v>41</v>
      </c>
      <c r="AU10" s="37"/>
      <c r="AV10" s="37"/>
      <c r="AW10" s="37"/>
      <c r="AX10" s="37"/>
      <c r="AY10" s="37"/>
      <c r="AZ10" s="37"/>
      <c r="BA10" s="37"/>
      <c r="BB10" s="57">
        <f>データ!$W$6</f>
        <v>152.38999999999999</v>
      </c>
      <c r="BC10" s="57"/>
      <c r="BD10" s="57"/>
      <c r="BE10" s="57"/>
      <c r="BF10" s="57"/>
      <c r="BG10" s="57"/>
      <c r="BH10" s="57"/>
      <c r="BI10" s="57"/>
      <c r="BJ10" s="2"/>
      <c r="BK10" s="2"/>
      <c r="BL10" s="58" t="s">
        <v>21</v>
      </c>
      <c r="BM10" s="59"/>
      <c r="BN10" s="60" t="s">
        <v>22</v>
      </c>
      <c r="BO10" s="60"/>
      <c r="BP10" s="60"/>
      <c r="BQ10" s="60"/>
      <c r="BR10" s="60"/>
      <c r="BS10" s="60"/>
      <c r="BT10" s="60"/>
      <c r="BU10" s="60"/>
      <c r="BV10" s="60"/>
      <c r="BW10" s="60"/>
      <c r="BX10" s="60"/>
      <c r="BY10" s="6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110</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109</v>
      </c>
      <c r="BM47" s="39"/>
      <c r="BN47" s="39"/>
      <c r="BO47" s="39"/>
      <c r="BP47" s="39"/>
      <c r="BQ47" s="39"/>
      <c r="BR47" s="39"/>
      <c r="BS47" s="39"/>
      <c r="BT47" s="39"/>
      <c r="BU47" s="39"/>
      <c r="BV47" s="39"/>
      <c r="BW47" s="39"/>
      <c r="BX47" s="39"/>
      <c r="BY47" s="39"/>
      <c r="BZ47" s="4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1"/>
      <c r="BM67" s="52"/>
      <c r="BN67" s="52"/>
      <c r="BO67" s="52"/>
      <c r="BP67" s="52"/>
      <c r="BQ67" s="52"/>
      <c r="BR67" s="52"/>
      <c r="BS67" s="52"/>
      <c r="BT67" s="52"/>
      <c r="BU67" s="52"/>
      <c r="BV67" s="52"/>
      <c r="BW67" s="52"/>
      <c r="BX67" s="52"/>
      <c r="BY67" s="52"/>
      <c r="BZ67" s="5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1"/>
      <c r="BM68" s="52"/>
      <c r="BN68" s="52"/>
      <c r="BO68" s="52"/>
      <c r="BP68" s="52"/>
      <c r="BQ68" s="52"/>
      <c r="BR68" s="52"/>
      <c r="BS68" s="52"/>
      <c r="BT68" s="52"/>
      <c r="BU68" s="52"/>
      <c r="BV68" s="52"/>
      <c r="BW68" s="52"/>
      <c r="BX68" s="52"/>
      <c r="BY68" s="52"/>
      <c r="BZ68" s="5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1"/>
      <c r="BM69" s="52"/>
      <c r="BN69" s="52"/>
      <c r="BO69" s="52"/>
      <c r="BP69" s="52"/>
      <c r="BQ69" s="52"/>
      <c r="BR69" s="52"/>
      <c r="BS69" s="52"/>
      <c r="BT69" s="52"/>
      <c r="BU69" s="52"/>
      <c r="BV69" s="52"/>
      <c r="BW69" s="52"/>
      <c r="BX69" s="52"/>
      <c r="BY69" s="52"/>
      <c r="BZ69" s="5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1"/>
      <c r="BM70" s="52"/>
      <c r="BN70" s="52"/>
      <c r="BO70" s="52"/>
      <c r="BP70" s="52"/>
      <c r="BQ70" s="52"/>
      <c r="BR70" s="52"/>
      <c r="BS70" s="52"/>
      <c r="BT70" s="52"/>
      <c r="BU70" s="52"/>
      <c r="BV70" s="52"/>
      <c r="BW70" s="52"/>
      <c r="BX70" s="52"/>
      <c r="BY70" s="52"/>
      <c r="BZ70" s="5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1"/>
      <c r="BM71" s="52"/>
      <c r="BN71" s="52"/>
      <c r="BO71" s="52"/>
      <c r="BP71" s="52"/>
      <c r="BQ71" s="52"/>
      <c r="BR71" s="52"/>
      <c r="BS71" s="52"/>
      <c r="BT71" s="52"/>
      <c r="BU71" s="52"/>
      <c r="BV71" s="52"/>
      <c r="BW71" s="52"/>
      <c r="BX71" s="52"/>
      <c r="BY71" s="52"/>
      <c r="BZ71" s="5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1"/>
      <c r="BM72" s="52"/>
      <c r="BN72" s="52"/>
      <c r="BO72" s="52"/>
      <c r="BP72" s="52"/>
      <c r="BQ72" s="52"/>
      <c r="BR72" s="52"/>
      <c r="BS72" s="52"/>
      <c r="BT72" s="52"/>
      <c r="BU72" s="52"/>
      <c r="BV72" s="52"/>
      <c r="BW72" s="52"/>
      <c r="BX72" s="52"/>
      <c r="BY72" s="52"/>
      <c r="BZ72" s="5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1"/>
      <c r="BM73" s="52"/>
      <c r="BN73" s="52"/>
      <c r="BO73" s="52"/>
      <c r="BP73" s="52"/>
      <c r="BQ73" s="52"/>
      <c r="BR73" s="52"/>
      <c r="BS73" s="52"/>
      <c r="BT73" s="52"/>
      <c r="BU73" s="52"/>
      <c r="BV73" s="52"/>
      <c r="BW73" s="52"/>
      <c r="BX73" s="52"/>
      <c r="BY73" s="52"/>
      <c r="BZ73" s="5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1"/>
      <c r="BM74" s="52"/>
      <c r="BN74" s="52"/>
      <c r="BO74" s="52"/>
      <c r="BP74" s="52"/>
      <c r="BQ74" s="52"/>
      <c r="BR74" s="52"/>
      <c r="BS74" s="52"/>
      <c r="BT74" s="52"/>
      <c r="BU74" s="52"/>
      <c r="BV74" s="52"/>
      <c r="BW74" s="52"/>
      <c r="BX74" s="52"/>
      <c r="BY74" s="52"/>
      <c r="BZ74" s="5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1"/>
      <c r="BM75" s="52"/>
      <c r="BN75" s="52"/>
      <c r="BO75" s="52"/>
      <c r="BP75" s="52"/>
      <c r="BQ75" s="52"/>
      <c r="BR75" s="52"/>
      <c r="BS75" s="52"/>
      <c r="BT75" s="52"/>
      <c r="BU75" s="52"/>
      <c r="BV75" s="52"/>
      <c r="BW75" s="52"/>
      <c r="BX75" s="52"/>
      <c r="BY75" s="52"/>
      <c r="BZ75" s="5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1"/>
      <c r="BM76" s="52"/>
      <c r="BN76" s="52"/>
      <c r="BO76" s="52"/>
      <c r="BP76" s="52"/>
      <c r="BQ76" s="52"/>
      <c r="BR76" s="52"/>
      <c r="BS76" s="52"/>
      <c r="BT76" s="52"/>
      <c r="BU76" s="52"/>
      <c r="BV76" s="52"/>
      <c r="BW76" s="52"/>
      <c r="BX76" s="52"/>
      <c r="BY76" s="52"/>
      <c r="BZ76" s="5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1"/>
      <c r="BM77" s="52"/>
      <c r="BN77" s="52"/>
      <c r="BO77" s="52"/>
      <c r="BP77" s="52"/>
      <c r="BQ77" s="52"/>
      <c r="BR77" s="52"/>
      <c r="BS77" s="52"/>
      <c r="BT77" s="52"/>
      <c r="BU77" s="52"/>
      <c r="BV77" s="52"/>
      <c r="BW77" s="52"/>
      <c r="BX77" s="52"/>
      <c r="BY77" s="52"/>
      <c r="BZ77" s="5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1"/>
      <c r="BM78" s="52"/>
      <c r="BN78" s="52"/>
      <c r="BO78" s="52"/>
      <c r="BP78" s="52"/>
      <c r="BQ78" s="52"/>
      <c r="BR78" s="52"/>
      <c r="BS78" s="52"/>
      <c r="BT78" s="52"/>
      <c r="BU78" s="52"/>
      <c r="BV78" s="52"/>
      <c r="BW78" s="52"/>
      <c r="BX78" s="52"/>
      <c r="BY78" s="52"/>
      <c r="BZ78" s="5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1"/>
      <c r="BM79" s="52"/>
      <c r="BN79" s="52"/>
      <c r="BO79" s="52"/>
      <c r="BP79" s="52"/>
      <c r="BQ79" s="52"/>
      <c r="BR79" s="52"/>
      <c r="BS79" s="52"/>
      <c r="BT79" s="52"/>
      <c r="BU79" s="52"/>
      <c r="BV79" s="52"/>
      <c r="BW79" s="52"/>
      <c r="BX79" s="52"/>
      <c r="BY79" s="52"/>
      <c r="BZ79" s="5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1"/>
      <c r="BM80" s="52"/>
      <c r="BN80" s="52"/>
      <c r="BO80" s="52"/>
      <c r="BP80" s="52"/>
      <c r="BQ80" s="52"/>
      <c r="BR80" s="52"/>
      <c r="BS80" s="52"/>
      <c r="BT80" s="52"/>
      <c r="BU80" s="52"/>
      <c r="BV80" s="52"/>
      <c r="BW80" s="52"/>
      <c r="BX80" s="52"/>
      <c r="BY80" s="52"/>
      <c r="BZ80" s="5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1"/>
      <c r="BM81" s="52"/>
      <c r="BN81" s="52"/>
      <c r="BO81" s="52"/>
      <c r="BP81" s="52"/>
      <c r="BQ81" s="52"/>
      <c r="BR81" s="52"/>
      <c r="BS81" s="52"/>
      <c r="BT81" s="52"/>
      <c r="BU81" s="52"/>
      <c r="BV81" s="52"/>
      <c r="BW81" s="52"/>
      <c r="BX81" s="52"/>
      <c r="BY81" s="52"/>
      <c r="BZ81" s="5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4"/>
      <c r="BM82" s="55"/>
      <c r="BN82" s="55"/>
      <c r="BO82" s="55"/>
      <c r="BP82" s="55"/>
      <c r="BQ82" s="55"/>
      <c r="BR82" s="55"/>
      <c r="BS82" s="55"/>
      <c r="BT82" s="55"/>
      <c r="BU82" s="55"/>
      <c r="BV82" s="55"/>
      <c r="BW82" s="55"/>
      <c r="BX82" s="55"/>
      <c r="BY82" s="55"/>
      <c r="BZ82" s="56"/>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MrXYRH3ajUqNUFRI52e2AQpIw+rvIq4EAYGS+fpEuag+ZqHsBqZWkqaaA3JV9tJBwyTq777YDSM9picsu4PdAQ==" saltValue="A4JpQp0c9UPqzWkuxfbdW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15">
      <c r="A4" s="15" t="s">
        <v>53</v>
      </c>
      <c r="B4" s="17"/>
      <c r="C4" s="17"/>
      <c r="D4" s="17"/>
      <c r="E4" s="17"/>
      <c r="F4" s="17"/>
      <c r="G4" s="17"/>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64033</v>
      </c>
      <c r="D6" s="20">
        <f t="shared" si="3"/>
        <v>46</v>
      </c>
      <c r="E6" s="20">
        <f t="shared" si="3"/>
        <v>1</v>
      </c>
      <c r="F6" s="20">
        <f t="shared" si="3"/>
        <v>0</v>
      </c>
      <c r="G6" s="20">
        <f t="shared" si="3"/>
        <v>1</v>
      </c>
      <c r="H6" s="20" t="str">
        <f t="shared" si="3"/>
        <v>山形県　飯豊町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78.39</v>
      </c>
      <c r="P6" s="21">
        <f t="shared" si="3"/>
        <v>98.56</v>
      </c>
      <c r="Q6" s="21">
        <f t="shared" si="3"/>
        <v>4620</v>
      </c>
      <c r="R6" s="21">
        <f t="shared" si="3"/>
        <v>6398</v>
      </c>
      <c r="S6" s="21">
        <f t="shared" si="3"/>
        <v>329.41</v>
      </c>
      <c r="T6" s="21">
        <f t="shared" si="3"/>
        <v>19.420000000000002</v>
      </c>
      <c r="U6" s="21">
        <f t="shared" si="3"/>
        <v>6248</v>
      </c>
      <c r="V6" s="21">
        <f t="shared" si="3"/>
        <v>41</v>
      </c>
      <c r="W6" s="21">
        <f t="shared" si="3"/>
        <v>152.38999999999999</v>
      </c>
      <c r="X6" s="22">
        <f>IF(X7="",NA(),X7)</f>
        <v>125.44</v>
      </c>
      <c r="Y6" s="22">
        <f t="shared" ref="Y6:AG6" si="4">IF(Y7="",NA(),Y7)</f>
        <v>117.12</v>
      </c>
      <c r="Z6" s="22">
        <f t="shared" si="4"/>
        <v>120.62</v>
      </c>
      <c r="AA6" s="22">
        <f t="shared" si="4"/>
        <v>103.08</v>
      </c>
      <c r="AB6" s="22">
        <f t="shared" si="4"/>
        <v>93.82</v>
      </c>
      <c r="AC6" s="22">
        <f t="shared" si="4"/>
        <v>104.35</v>
      </c>
      <c r="AD6" s="22">
        <f t="shared" si="4"/>
        <v>105.34</v>
      </c>
      <c r="AE6" s="22">
        <f t="shared" si="4"/>
        <v>105.77</v>
      </c>
      <c r="AF6" s="22">
        <f t="shared" si="4"/>
        <v>104.82</v>
      </c>
      <c r="AG6" s="22">
        <f t="shared" si="4"/>
        <v>106.46</v>
      </c>
      <c r="AH6" s="21" t="str">
        <f>IF(AH7="","",IF(AH7="-","【-】","【"&amp;SUBSTITUTE(TEXT(AH7,"#,##0.00"),"-","△")&amp;"】"))</f>
        <v>【108.24】</v>
      </c>
      <c r="AI6" s="21">
        <f>IF(AI7="",NA(),AI7)</f>
        <v>0</v>
      </c>
      <c r="AJ6" s="21">
        <f t="shared" ref="AJ6:AR6" si="5">IF(AJ7="",NA(),AJ7)</f>
        <v>0</v>
      </c>
      <c r="AK6" s="21">
        <f t="shared" si="5"/>
        <v>0</v>
      </c>
      <c r="AL6" s="21">
        <f t="shared" si="5"/>
        <v>0</v>
      </c>
      <c r="AM6" s="21">
        <f t="shared" si="5"/>
        <v>0</v>
      </c>
      <c r="AN6" s="22">
        <f t="shared" si="5"/>
        <v>21.69</v>
      </c>
      <c r="AO6" s="22">
        <f t="shared" si="5"/>
        <v>24.04</v>
      </c>
      <c r="AP6" s="22">
        <f t="shared" si="5"/>
        <v>28.03</v>
      </c>
      <c r="AQ6" s="22">
        <f t="shared" si="5"/>
        <v>26.73</v>
      </c>
      <c r="AR6" s="22">
        <f t="shared" si="5"/>
        <v>27.85</v>
      </c>
      <c r="AS6" s="21" t="str">
        <f>IF(AS7="","",IF(AS7="-","【-】","【"&amp;SUBSTITUTE(TEXT(AS7,"#,##0.00"),"-","△")&amp;"】"))</f>
        <v>【1.50】</v>
      </c>
      <c r="AT6" s="22">
        <f>IF(AT7="",NA(),AT7)</f>
        <v>817.48</v>
      </c>
      <c r="AU6" s="22">
        <f t="shared" ref="AU6:BC6" si="6">IF(AU7="",NA(),AU7)</f>
        <v>288.33999999999997</v>
      </c>
      <c r="AV6" s="22">
        <f t="shared" si="6"/>
        <v>594.75</v>
      </c>
      <c r="AW6" s="22">
        <f t="shared" si="6"/>
        <v>790.08</v>
      </c>
      <c r="AX6" s="22">
        <f t="shared" si="6"/>
        <v>877.98</v>
      </c>
      <c r="AY6" s="22">
        <f t="shared" si="6"/>
        <v>301.04000000000002</v>
      </c>
      <c r="AZ6" s="22">
        <f t="shared" si="6"/>
        <v>305.08</v>
      </c>
      <c r="BA6" s="22">
        <f t="shared" si="6"/>
        <v>305.33999999999997</v>
      </c>
      <c r="BB6" s="22">
        <f t="shared" si="6"/>
        <v>310.01</v>
      </c>
      <c r="BC6" s="22">
        <f t="shared" si="6"/>
        <v>311.12</v>
      </c>
      <c r="BD6" s="21" t="str">
        <f>IF(BD7="","",IF(BD7="-","【-】","【"&amp;SUBSTITUTE(TEXT(BD7,"#,##0.00"),"-","△")&amp;"】"))</f>
        <v>【243.36】</v>
      </c>
      <c r="BE6" s="22">
        <f>IF(BE7="",NA(),BE7)</f>
        <v>304.49</v>
      </c>
      <c r="BF6" s="22">
        <f t="shared" ref="BF6:BN6" si="7">IF(BF7="",NA(),BF7)</f>
        <v>397.24</v>
      </c>
      <c r="BG6" s="22">
        <f t="shared" si="7"/>
        <v>379.56</v>
      </c>
      <c r="BH6" s="22">
        <f t="shared" si="7"/>
        <v>371.63</v>
      </c>
      <c r="BI6" s="22">
        <f t="shared" si="7"/>
        <v>346.31</v>
      </c>
      <c r="BJ6" s="22">
        <f t="shared" si="7"/>
        <v>551.62</v>
      </c>
      <c r="BK6" s="22">
        <f t="shared" si="7"/>
        <v>585.59</v>
      </c>
      <c r="BL6" s="22">
        <f t="shared" si="7"/>
        <v>561.34</v>
      </c>
      <c r="BM6" s="22">
        <f t="shared" si="7"/>
        <v>538.33000000000004</v>
      </c>
      <c r="BN6" s="22">
        <f t="shared" si="7"/>
        <v>515.14</v>
      </c>
      <c r="BO6" s="21" t="str">
        <f>IF(BO7="","",IF(BO7="-","【-】","【"&amp;SUBSTITUTE(TEXT(BO7,"#,##0.00"),"-","△")&amp;"】"))</f>
        <v>【265.93】</v>
      </c>
      <c r="BP6" s="22">
        <f>IF(BP7="",NA(),BP7)</f>
        <v>120.45</v>
      </c>
      <c r="BQ6" s="22">
        <f t="shared" ref="BQ6:BY6" si="8">IF(BQ7="",NA(),BQ7)</f>
        <v>110.65</v>
      </c>
      <c r="BR6" s="22">
        <f t="shared" si="8"/>
        <v>114.57</v>
      </c>
      <c r="BS6" s="22">
        <f t="shared" si="8"/>
        <v>92.3</v>
      </c>
      <c r="BT6" s="22">
        <f t="shared" si="8"/>
        <v>83.7</v>
      </c>
      <c r="BU6" s="22">
        <f t="shared" si="8"/>
        <v>87.11</v>
      </c>
      <c r="BV6" s="22">
        <f t="shared" si="8"/>
        <v>82.78</v>
      </c>
      <c r="BW6" s="22">
        <f t="shared" si="8"/>
        <v>84.82</v>
      </c>
      <c r="BX6" s="22">
        <f t="shared" si="8"/>
        <v>82.29</v>
      </c>
      <c r="BY6" s="22">
        <f t="shared" si="8"/>
        <v>84.16</v>
      </c>
      <c r="BZ6" s="21" t="str">
        <f>IF(BZ7="","",IF(BZ7="-","【-】","【"&amp;SUBSTITUTE(TEXT(BZ7,"#,##0.00"),"-","△")&amp;"】"))</f>
        <v>【97.82】</v>
      </c>
      <c r="CA6" s="22">
        <f>IF(CA7="",NA(),CA7)</f>
        <v>196.34</v>
      </c>
      <c r="CB6" s="22">
        <f t="shared" ref="CB6:CJ6" si="9">IF(CB7="",NA(),CB7)</f>
        <v>215.42</v>
      </c>
      <c r="CC6" s="22">
        <f t="shared" si="9"/>
        <v>207.71</v>
      </c>
      <c r="CD6" s="22">
        <f t="shared" si="9"/>
        <v>259.55</v>
      </c>
      <c r="CE6" s="22">
        <f t="shared" si="9"/>
        <v>285.54000000000002</v>
      </c>
      <c r="CF6" s="22">
        <f t="shared" si="9"/>
        <v>223.98</v>
      </c>
      <c r="CG6" s="22">
        <f t="shared" si="9"/>
        <v>225.09</v>
      </c>
      <c r="CH6" s="22">
        <f t="shared" si="9"/>
        <v>224.82</v>
      </c>
      <c r="CI6" s="22">
        <f t="shared" si="9"/>
        <v>230.85</v>
      </c>
      <c r="CJ6" s="22">
        <f t="shared" si="9"/>
        <v>230.21</v>
      </c>
      <c r="CK6" s="21" t="str">
        <f>IF(CK7="","",IF(CK7="-","【-】","【"&amp;SUBSTITUTE(TEXT(CK7,"#,##0.00"),"-","△")&amp;"】"))</f>
        <v>【177.56】</v>
      </c>
      <c r="CL6" s="22">
        <f>IF(CL7="",NA(),CL7)</f>
        <v>67.12</v>
      </c>
      <c r="CM6" s="22">
        <f t="shared" ref="CM6:CU6" si="10">IF(CM7="",NA(),CM7)</f>
        <v>58.52</v>
      </c>
      <c r="CN6" s="22">
        <f t="shared" si="10"/>
        <v>57.78</v>
      </c>
      <c r="CO6" s="22">
        <f t="shared" si="10"/>
        <v>59.61</v>
      </c>
      <c r="CP6" s="22">
        <f t="shared" si="10"/>
        <v>62.17</v>
      </c>
      <c r="CQ6" s="22">
        <f t="shared" si="10"/>
        <v>49.64</v>
      </c>
      <c r="CR6" s="22">
        <f t="shared" si="10"/>
        <v>49.38</v>
      </c>
      <c r="CS6" s="22">
        <f t="shared" si="10"/>
        <v>50.09</v>
      </c>
      <c r="CT6" s="22">
        <f t="shared" si="10"/>
        <v>50.1</v>
      </c>
      <c r="CU6" s="22">
        <f t="shared" si="10"/>
        <v>49.76</v>
      </c>
      <c r="CV6" s="21" t="str">
        <f>IF(CV7="","",IF(CV7="-","【-】","【"&amp;SUBSTITUTE(TEXT(CV7,"#,##0.00"),"-","△")&amp;"】"))</f>
        <v>【59.81】</v>
      </c>
      <c r="CW6" s="22">
        <f>IF(CW7="",NA(),CW7)</f>
        <v>75.95</v>
      </c>
      <c r="CX6" s="22">
        <f t="shared" ref="CX6:DF6" si="11">IF(CX7="",NA(),CX7)</f>
        <v>81.319999999999993</v>
      </c>
      <c r="CY6" s="22">
        <f t="shared" si="11"/>
        <v>85.05</v>
      </c>
      <c r="CZ6" s="22">
        <f t="shared" si="11"/>
        <v>79.47</v>
      </c>
      <c r="DA6" s="22">
        <f t="shared" si="11"/>
        <v>77.38</v>
      </c>
      <c r="DB6" s="22">
        <f t="shared" si="11"/>
        <v>78.09</v>
      </c>
      <c r="DC6" s="22">
        <f t="shared" si="11"/>
        <v>78.010000000000005</v>
      </c>
      <c r="DD6" s="22">
        <f t="shared" si="11"/>
        <v>77.599999999999994</v>
      </c>
      <c r="DE6" s="22">
        <f t="shared" si="11"/>
        <v>77.3</v>
      </c>
      <c r="DF6" s="22">
        <f t="shared" si="11"/>
        <v>76.64</v>
      </c>
      <c r="DG6" s="21" t="str">
        <f>IF(DG7="","",IF(DG7="-","【-】","【"&amp;SUBSTITUTE(TEXT(DG7,"#,##0.00"),"-","△")&amp;"】"))</f>
        <v>【89.42】</v>
      </c>
      <c r="DH6" s="22">
        <f>IF(DH7="",NA(),DH7)</f>
        <v>40.270000000000003</v>
      </c>
      <c r="DI6" s="22">
        <f t="shared" ref="DI6:DQ6" si="12">IF(DI7="",NA(),DI7)</f>
        <v>40.21</v>
      </c>
      <c r="DJ6" s="22">
        <f t="shared" si="12"/>
        <v>41.19</v>
      </c>
      <c r="DK6" s="22">
        <f t="shared" si="12"/>
        <v>42.79</v>
      </c>
      <c r="DL6" s="22">
        <f t="shared" si="12"/>
        <v>43.95</v>
      </c>
      <c r="DM6" s="22">
        <f t="shared" si="12"/>
        <v>47.31</v>
      </c>
      <c r="DN6" s="22">
        <f t="shared" si="12"/>
        <v>47.5</v>
      </c>
      <c r="DO6" s="22">
        <f t="shared" si="12"/>
        <v>48.41</v>
      </c>
      <c r="DP6" s="22">
        <f t="shared" si="12"/>
        <v>50.02</v>
      </c>
      <c r="DQ6" s="22">
        <f t="shared" si="12"/>
        <v>51.38</v>
      </c>
      <c r="DR6" s="21" t="str">
        <f>IF(DR7="","",IF(DR7="-","【-】","【"&amp;SUBSTITUTE(TEXT(DR7,"#,##0.00"),"-","△")&amp;"】"))</f>
        <v>【52.02】</v>
      </c>
      <c r="DS6" s="22">
        <f>IF(DS7="",NA(),DS7)</f>
        <v>20.079999999999998</v>
      </c>
      <c r="DT6" s="22">
        <f t="shared" ref="DT6:EB6" si="13">IF(DT7="",NA(),DT7)</f>
        <v>18.79</v>
      </c>
      <c r="DU6" s="22">
        <f t="shared" si="13"/>
        <v>16.79</v>
      </c>
      <c r="DV6" s="22">
        <f t="shared" si="13"/>
        <v>18.170000000000002</v>
      </c>
      <c r="DW6" s="22">
        <f t="shared" si="13"/>
        <v>19</v>
      </c>
      <c r="DX6" s="22">
        <f t="shared" si="13"/>
        <v>16.77</v>
      </c>
      <c r="DY6" s="22">
        <f t="shared" si="13"/>
        <v>17.399999999999999</v>
      </c>
      <c r="DZ6" s="22">
        <f t="shared" si="13"/>
        <v>18.64</v>
      </c>
      <c r="EA6" s="22">
        <f t="shared" si="13"/>
        <v>19.510000000000002</v>
      </c>
      <c r="EB6" s="22">
        <f t="shared" si="13"/>
        <v>21.6</v>
      </c>
      <c r="EC6" s="21" t="str">
        <f>IF(EC7="","",IF(EC7="-","【-】","【"&amp;SUBSTITUTE(TEXT(EC7,"#,##0.00"),"-","△")&amp;"】"))</f>
        <v>【25.37】</v>
      </c>
      <c r="ED6" s="22">
        <f>IF(ED7="",NA(),ED7)</f>
        <v>0.65</v>
      </c>
      <c r="EE6" s="22">
        <f t="shared" ref="EE6:EM6" si="14">IF(EE7="",NA(),EE7)</f>
        <v>0.66</v>
      </c>
      <c r="EF6" s="22">
        <f t="shared" si="14"/>
        <v>0.33</v>
      </c>
      <c r="EG6" s="22">
        <f t="shared" si="14"/>
        <v>0.04</v>
      </c>
      <c r="EH6" s="21">
        <f t="shared" si="14"/>
        <v>0</v>
      </c>
      <c r="EI6" s="22">
        <f t="shared" si="14"/>
        <v>0.47</v>
      </c>
      <c r="EJ6" s="22">
        <f t="shared" si="14"/>
        <v>0.4</v>
      </c>
      <c r="EK6" s="22">
        <f t="shared" si="14"/>
        <v>0.36</v>
      </c>
      <c r="EL6" s="22">
        <f t="shared" si="14"/>
        <v>0.56999999999999995</v>
      </c>
      <c r="EM6" s="22">
        <f t="shared" si="14"/>
        <v>0.56000000000000005</v>
      </c>
      <c r="EN6" s="21" t="str">
        <f>IF(EN7="","",IF(EN7="-","【-】","【"&amp;SUBSTITUTE(TEXT(EN7,"#,##0.00"),"-","△")&amp;"】"))</f>
        <v>【0.62】</v>
      </c>
    </row>
    <row r="7" spans="1:144" s="23" customFormat="1" x14ac:dyDescent="0.15">
      <c r="A7" s="15"/>
      <c r="B7" s="24">
        <v>2023</v>
      </c>
      <c r="C7" s="24">
        <v>64033</v>
      </c>
      <c r="D7" s="24">
        <v>46</v>
      </c>
      <c r="E7" s="24">
        <v>1</v>
      </c>
      <c r="F7" s="24">
        <v>0</v>
      </c>
      <c r="G7" s="24">
        <v>1</v>
      </c>
      <c r="H7" s="24" t="s">
        <v>93</v>
      </c>
      <c r="I7" s="24" t="s">
        <v>94</v>
      </c>
      <c r="J7" s="24" t="s">
        <v>95</v>
      </c>
      <c r="K7" s="24" t="s">
        <v>96</v>
      </c>
      <c r="L7" s="24" t="s">
        <v>97</v>
      </c>
      <c r="M7" s="24" t="s">
        <v>98</v>
      </c>
      <c r="N7" s="25" t="s">
        <v>99</v>
      </c>
      <c r="O7" s="25">
        <v>78.39</v>
      </c>
      <c r="P7" s="25">
        <v>98.56</v>
      </c>
      <c r="Q7" s="25">
        <v>4620</v>
      </c>
      <c r="R7" s="25">
        <v>6398</v>
      </c>
      <c r="S7" s="25">
        <v>329.41</v>
      </c>
      <c r="T7" s="25">
        <v>19.420000000000002</v>
      </c>
      <c r="U7" s="25">
        <v>6248</v>
      </c>
      <c r="V7" s="25">
        <v>41</v>
      </c>
      <c r="W7" s="25">
        <v>152.38999999999999</v>
      </c>
      <c r="X7" s="25">
        <v>125.44</v>
      </c>
      <c r="Y7" s="25">
        <v>117.12</v>
      </c>
      <c r="Z7" s="25">
        <v>120.62</v>
      </c>
      <c r="AA7" s="25">
        <v>103.08</v>
      </c>
      <c r="AB7" s="25">
        <v>93.82</v>
      </c>
      <c r="AC7" s="25">
        <v>104.35</v>
      </c>
      <c r="AD7" s="25">
        <v>105.34</v>
      </c>
      <c r="AE7" s="25">
        <v>105.77</v>
      </c>
      <c r="AF7" s="25">
        <v>104.82</v>
      </c>
      <c r="AG7" s="25">
        <v>106.46</v>
      </c>
      <c r="AH7" s="25">
        <v>108.24</v>
      </c>
      <c r="AI7" s="25">
        <v>0</v>
      </c>
      <c r="AJ7" s="25">
        <v>0</v>
      </c>
      <c r="AK7" s="25">
        <v>0</v>
      </c>
      <c r="AL7" s="25">
        <v>0</v>
      </c>
      <c r="AM7" s="25">
        <v>0</v>
      </c>
      <c r="AN7" s="25">
        <v>21.69</v>
      </c>
      <c r="AO7" s="25">
        <v>24.04</v>
      </c>
      <c r="AP7" s="25">
        <v>28.03</v>
      </c>
      <c r="AQ7" s="25">
        <v>26.73</v>
      </c>
      <c r="AR7" s="25">
        <v>27.85</v>
      </c>
      <c r="AS7" s="25">
        <v>1.5</v>
      </c>
      <c r="AT7" s="25">
        <v>817.48</v>
      </c>
      <c r="AU7" s="25">
        <v>288.33999999999997</v>
      </c>
      <c r="AV7" s="25">
        <v>594.75</v>
      </c>
      <c r="AW7" s="25">
        <v>790.08</v>
      </c>
      <c r="AX7" s="25">
        <v>877.98</v>
      </c>
      <c r="AY7" s="25">
        <v>301.04000000000002</v>
      </c>
      <c r="AZ7" s="25">
        <v>305.08</v>
      </c>
      <c r="BA7" s="25">
        <v>305.33999999999997</v>
      </c>
      <c r="BB7" s="25">
        <v>310.01</v>
      </c>
      <c r="BC7" s="25">
        <v>311.12</v>
      </c>
      <c r="BD7" s="25">
        <v>243.36</v>
      </c>
      <c r="BE7" s="25">
        <v>304.49</v>
      </c>
      <c r="BF7" s="25">
        <v>397.24</v>
      </c>
      <c r="BG7" s="25">
        <v>379.56</v>
      </c>
      <c r="BH7" s="25">
        <v>371.63</v>
      </c>
      <c r="BI7" s="25">
        <v>346.31</v>
      </c>
      <c r="BJ7" s="25">
        <v>551.62</v>
      </c>
      <c r="BK7" s="25">
        <v>585.59</v>
      </c>
      <c r="BL7" s="25">
        <v>561.34</v>
      </c>
      <c r="BM7" s="25">
        <v>538.33000000000004</v>
      </c>
      <c r="BN7" s="25">
        <v>515.14</v>
      </c>
      <c r="BO7" s="25">
        <v>265.93</v>
      </c>
      <c r="BP7" s="25">
        <v>120.45</v>
      </c>
      <c r="BQ7" s="25">
        <v>110.65</v>
      </c>
      <c r="BR7" s="25">
        <v>114.57</v>
      </c>
      <c r="BS7" s="25">
        <v>92.3</v>
      </c>
      <c r="BT7" s="25">
        <v>83.7</v>
      </c>
      <c r="BU7" s="25">
        <v>87.11</v>
      </c>
      <c r="BV7" s="25">
        <v>82.78</v>
      </c>
      <c r="BW7" s="25">
        <v>84.82</v>
      </c>
      <c r="BX7" s="25">
        <v>82.29</v>
      </c>
      <c r="BY7" s="25">
        <v>84.16</v>
      </c>
      <c r="BZ7" s="25">
        <v>97.82</v>
      </c>
      <c r="CA7" s="25">
        <v>196.34</v>
      </c>
      <c r="CB7" s="25">
        <v>215.42</v>
      </c>
      <c r="CC7" s="25">
        <v>207.71</v>
      </c>
      <c r="CD7" s="25">
        <v>259.55</v>
      </c>
      <c r="CE7" s="25">
        <v>285.54000000000002</v>
      </c>
      <c r="CF7" s="25">
        <v>223.98</v>
      </c>
      <c r="CG7" s="25">
        <v>225.09</v>
      </c>
      <c r="CH7" s="25">
        <v>224.82</v>
      </c>
      <c r="CI7" s="25">
        <v>230.85</v>
      </c>
      <c r="CJ7" s="25">
        <v>230.21</v>
      </c>
      <c r="CK7" s="25">
        <v>177.56</v>
      </c>
      <c r="CL7" s="25">
        <v>67.12</v>
      </c>
      <c r="CM7" s="25">
        <v>58.52</v>
      </c>
      <c r="CN7" s="25">
        <v>57.78</v>
      </c>
      <c r="CO7" s="25">
        <v>59.61</v>
      </c>
      <c r="CP7" s="25">
        <v>62.17</v>
      </c>
      <c r="CQ7" s="25">
        <v>49.64</v>
      </c>
      <c r="CR7" s="25">
        <v>49.38</v>
      </c>
      <c r="CS7" s="25">
        <v>50.09</v>
      </c>
      <c r="CT7" s="25">
        <v>50.1</v>
      </c>
      <c r="CU7" s="25">
        <v>49.76</v>
      </c>
      <c r="CV7" s="25">
        <v>59.81</v>
      </c>
      <c r="CW7" s="25">
        <v>75.95</v>
      </c>
      <c r="CX7" s="25">
        <v>81.319999999999993</v>
      </c>
      <c r="CY7" s="25">
        <v>85.05</v>
      </c>
      <c r="CZ7" s="25">
        <v>79.47</v>
      </c>
      <c r="DA7" s="25">
        <v>77.38</v>
      </c>
      <c r="DB7" s="25">
        <v>78.09</v>
      </c>
      <c r="DC7" s="25">
        <v>78.010000000000005</v>
      </c>
      <c r="DD7" s="25">
        <v>77.599999999999994</v>
      </c>
      <c r="DE7" s="25">
        <v>77.3</v>
      </c>
      <c r="DF7" s="25">
        <v>76.64</v>
      </c>
      <c r="DG7" s="25">
        <v>89.42</v>
      </c>
      <c r="DH7" s="25">
        <v>40.270000000000003</v>
      </c>
      <c r="DI7" s="25">
        <v>40.21</v>
      </c>
      <c r="DJ7" s="25">
        <v>41.19</v>
      </c>
      <c r="DK7" s="25">
        <v>42.79</v>
      </c>
      <c r="DL7" s="25">
        <v>43.95</v>
      </c>
      <c r="DM7" s="25">
        <v>47.31</v>
      </c>
      <c r="DN7" s="25">
        <v>47.5</v>
      </c>
      <c r="DO7" s="25">
        <v>48.41</v>
      </c>
      <c r="DP7" s="25">
        <v>50.02</v>
      </c>
      <c r="DQ7" s="25">
        <v>51.38</v>
      </c>
      <c r="DR7" s="25">
        <v>52.02</v>
      </c>
      <c r="DS7" s="25">
        <v>20.079999999999998</v>
      </c>
      <c r="DT7" s="25">
        <v>18.79</v>
      </c>
      <c r="DU7" s="25">
        <v>16.79</v>
      </c>
      <c r="DV7" s="25">
        <v>18.170000000000002</v>
      </c>
      <c r="DW7" s="25">
        <v>19</v>
      </c>
      <c r="DX7" s="25">
        <v>16.77</v>
      </c>
      <c r="DY7" s="25">
        <v>17.399999999999999</v>
      </c>
      <c r="DZ7" s="25">
        <v>18.64</v>
      </c>
      <c r="EA7" s="25">
        <v>19.510000000000002</v>
      </c>
      <c r="EB7" s="25">
        <v>21.6</v>
      </c>
      <c r="EC7" s="25">
        <v>25.37</v>
      </c>
      <c r="ED7" s="25">
        <v>0.65</v>
      </c>
      <c r="EE7" s="25">
        <v>0.66</v>
      </c>
      <c r="EF7" s="25">
        <v>0.33</v>
      </c>
      <c r="EG7" s="25">
        <v>0.04</v>
      </c>
      <c r="EH7" s="25">
        <v>0</v>
      </c>
      <c r="EI7" s="25">
        <v>0.47</v>
      </c>
      <c r="EJ7" s="25">
        <v>0.4</v>
      </c>
      <c r="EK7" s="25">
        <v>0.36</v>
      </c>
      <c r="EL7" s="25">
        <v>0.56999999999999995</v>
      </c>
      <c r="EM7" s="25">
        <v>0.56000000000000005</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髙橋裕東</cp:lastModifiedBy>
  <dcterms:modified xsi:type="dcterms:W3CDTF">2025-03-03T07:51:01Z</dcterms:modified>
</cp:coreProperties>
</file>