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shichoson\★理財係\髙橋ゆう(と)\経営比較分析表\水道\"/>
    </mc:Choice>
  </mc:AlternateContent>
  <workbookProtection workbookAlgorithmName="SHA-512" workbookHashValue="oNAu9hBa8i04XvpjrpaqPGbBjeKQxl5whGfFHX28KunAPFTUJqBmvhvCGzkY46QCC7O1q7P+lwN7WbNRS8wb/A==" workbookSaltValue="xODyAn+zg1NrpOs6moI3Vw==" workbookSpinCount="100000" lockStructure="1"/>
  <bookViews>
    <workbookView xWindow="0" yWindow="0" windowWidth="28800" windowHeight="12210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<sst xmlns="http://schemas.openxmlformats.org/spreadsheetml/2006/main" count="231" uniqueCount="113">
  <si>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</si>
  <si>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</si>
  <si>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</si>
  <si>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</si>
  <si>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</si>
  <si>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</si>
  <si>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</si>
  <si>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</si>
  <si>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</si>
  <si>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</si>
  <si>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</si>
  <si>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</si>
  <si>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</si>
  <si>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</si>
  <si>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</si>
  <si>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</si>
  <si>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</si>
  <si>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</si>
  <si>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</si>
  <si>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</si>
  <si>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</si>
  <si>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</si>
  <si>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</si>
  <si>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</si>
  <si>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</si>
  <si>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</si>
  <si>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</si>
  <si>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</si>
  <si>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</si>
  <si>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</si>
  <si>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</si>
  <si>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</si>
  <si>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</si>
  <si>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</si>
  <si>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</si>
  <si>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</si>
  <si>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</si>
  <si>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</si>
  <si>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</si>
  <si>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</si>
  <si>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</si>
  <si>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</si>
  <si>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</si>
  <si>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</si>
  <si>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</si>
  <si>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</si>
  <si>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</si>
  <si>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</si>
  <si>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</si>
  <si>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</si>
  <si>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</si>
  <si>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</si>
  <si>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</si>
  <si>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</si>
  <si>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</si>
  <si>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</si>
  <si>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</si>
  <si>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</si>
  <si>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</si>
  <si>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</si>
  <si>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</si>
  <si>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</si>
  <si>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</si>
  <si>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</si>
  <si>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</si>
  <si>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</si>
  <si>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</si>
  <si>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</si>
  <si>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</si>
  <si>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</si>
  <si>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</si>
  <si>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</si>
  <si>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</si>
  <si>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</si>
  <si>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</si>
  <si>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</si>
  <si>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</si>
  <si>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</si>
  <si>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</si>
  <si>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</si>
  <si>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</si>
  <si>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</si>
  <si>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</si>
  <si>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</si>
  <si>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</si>
  <si>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</si>
  <si>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</si>
  <si>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</si>
  <si>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</si>
  <si>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</si>
  <si>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</si>
  <si>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</si>
  <si>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最上川中部水道企業団</t>
  </si>
  <si>
    <t>法適用</t>
  </si>
  <si>
    <t>水道事業</t>
  </si>
  <si>
    <t>末端給水事業</t>
  </si>
  <si>
    <t>A6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</si>
  <si>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</si>
  <si>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</si>
  <si>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</si>
  <si>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</si>
  <si>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</si>
  <si>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</si>
  <si>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</si>
  <si>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</si>
  <si>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</si>
  <si>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</si>
  <si>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</si>
  <si>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</si>
  <si>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</si>
  <si>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5年度決算においても経常収支比率等が前年同の水準を保ち、健全経営を維持できてはいるが、管路・施設の老朽化・維持管理費の増加等、課題が山積みである。現状においては各事業計画に基づき管路更新・施設の修繕等を行っているが、現状に鑑み短いスパンで事業計画の見直し等も検討し、適切に対処していく必要がある。
　また、これらの課題に対処するため、広域化や施設の共同化なども検討し、経営基盤の強化を図っていく。</t>
    <rPh sb="1" eb="3">
      <t>レイワ</t>
    </rPh>
    <rPh sb="4" eb="6">
      <t>ネンド</t>
    </rPh>
    <rPh sb="6" eb="8">
      <t>ケッサン</t>
    </rPh>
    <rPh sb="13" eb="19">
      <t>ケイジョウシュウシヒリツ</t>
    </rPh>
    <rPh sb="19" eb="20">
      <t>トウ</t>
    </rPh>
    <rPh sb="21" eb="24">
      <t>ゼンネンドウ</t>
    </rPh>
    <rPh sb="25" eb="27">
      <t>スイジュン</t>
    </rPh>
    <rPh sb="28" eb="29">
      <t>タモ</t>
    </rPh>
    <rPh sb="31" eb="33">
      <t>ケンゼン</t>
    </rPh>
    <rPh sb="33" eb="35">
      <t>ケイエイ</t>
    </rPh>
    <rPh sb="36" eb="38">
      <t>イジ</t>
    </rPh>
    <rPh sb="46" eb="48">
      <t>カンロ</t>
    </rPh>
    <rPh sb="49" eb="51">
      <t>シセツ</t>
    </rPh>
    <rPh sb="52" eb="55">
      <t>ロウキュウカ</t>
    </rPh>
    <rPh sb="56" eb="61">
      <t>イジカンリヒ</t>
    </rPh>
    <rPh sb="62" eb="65">
      <t>ゾウカトウ</t>
    </rPh>
    <rPh sb="66" eb="68">
      <t>カダイ</t>
    </rPh>
    <rPh sb="69" eb="71">
      <t>ヤマヅ</t>
    </rPh>
    <rPh sb="76" eb="78">
      <t>ゲンジョウ</t>
    </rPh>
    <rPh sb="83" eb="88">
      <t>カクジギョウケイカク</t>
    </rPh>
    <rPh sb="89" eb="90">
      <t>モト</t>
    </rPh>
    <rPh sb="92" eb="96">
      <t>カンロコウシン</t>
    </rPh>
    <rPh sb="97" eb="99">
      <t>シセツ</t>
    </rPh>
    <rPh sb="100" eb="103">
      <t>シュウゼントウ</t>
    </rPh>
    <rPh sb="104" eb="105">
      <t>オコナ</t>
    </rPh>
    <rPh sb="111" eb="113">
      <t>ゲンジョウ</t>
    </rPh>
    <rPh sb="114" eb="115">
      <t>カンガ</t>
    </rPh>
    <rPh sb="116" eb="117">
      <t>ミジカ</t>
    </rPh>
    <rPh sb="122" eb="126">
      <t>ジギョウケイカク</t>
    </rPh>
    <rPh sb="127" eb="129">
      <t>ミナオ</t>
    </rPh>
    <rPh sb="130" eb="131">
      <t>トウ</t>
    </rPh>
    <rPh sb="132" eb="134">
      <t>ケントウ</t>
    </rPh>
    <rPh sb="136" eb="138">
      <t>テキセツ</t>
    </rPh>
    <rPh sb="160" eb="162">
      <t>カダイ</t>
    </rPh>
    <rPh sb="163" eb="165">
      <t>タイショ</t>
    </rPh>
    <rPh sb="170" eb="173">
      <t>コウイキカ</t>
    </rPh>
    <rPh sb="174" eb="176">
      <t>シセツ</t>
    </rPh>
    <rPh sb="177" eb="179">
      <t>キョウドウ</t>
    </rPh>
    <rPh sb="179" eb="180">
      <t>バ</t>
    </rPh>
    <rPh sb="183" eb="185">
      <t>ケントウ</t>
    </rPh>
    <rPh sb="195" eb="196">
      <t>ハカ</t>
    </rPh>
    <phoneticPr fontId="4"/>
  </si>
  <si>
    <t xml:space="preserve"> 令和5年度においても、経常収支比率は100%を超えており、累積欠損比率もないため健全経営を維持できている。前年度に比べ6.4ポイント上昇していることから、費用削減等に努めた結果である。
　流動比率については未払費用を極力抑える方針であるため、前年度に比べ239.9ポイント上昇し、引き続き現・預金は十分に確保されている。
　企業債残高対給水収益比率は、新規借入がなく、年々企業債の償還が進んでいるため全国平均・類似団体数値と比べ低い状況である。今後、施設更新需要に併せ借入を適宜検討していく。
　料金回収率は引き続き100%を超え、料金収入は確保できているが、給水原価が年々増加傾向にあり、維持管理費等が検討課題であるが、優先順位を考慮しながら適切に対処していく。
　施設利用率についてはほぼ横ばいの傾向だが、類似団体等に比べ低い状況である。施設の更新時期にあわせてダウンサイジングも検討していく。
　有収率については昨年度と比べ0.33ポイント低下したが、同程度の数値を維持できている。</t>
    <rPh sb="1" eb="3">
      <t>レイワ</t>
    </rPh>
    <rPh sb="4" eb="6">
      <t>ネンド</t>
    </rPh>
    <rPh sb="12" eb="18">
      <t>ケイジョウシュウシヒリツ</t>
    </rPh>
    <rPh sb="22" eb="25">
      <t>パーセントヲコ</t>
    </rPh>
    <rPh sb="30" eb="36">
      <t>ルイセキケッソンヒリツ</t>
    </rPh>
    <rPh sb="41" eb="45">
      <t>ケンゼンケイエイ</t>
    </rPh>
    <rPh sb="46" eb="48">
      <t>イジ</t>
    </rPh>
    <rPh sb="54" eb="57">
      <t>ゼンネンド</t>
    </rPh>
    <rPh sb="58" eb="59">
      <t>クラ</t>
    </rPh>
    <rPh sb="67" eb="69">
      <t>ジョウショウ</t>
    </rPh>
    <rPh sb="78" eb="83">
      <t>ヒヨウサクゲントウ</t>
    </rPh>
    <rPh sb="84" eb="85">
      <t>ツト</t>
    </rPh>
    <rPh sb="87" eb="89">
      <t>ケッカ</t>
    </rPh>
    <rPh sb="95" eb="99">
      <t>リュウドウヒリツ</t>
    </rPh>
    <rPh sb="104" eb="108">
      <t>ミバライヒヨウ</t>
    </rPh>
    <rPh sb="109" eb="112">
      <t>キョクリョクオサ</t>
    </rPh>
    <rPh sb="114" eb="116">
      <t>ホウシン</t>
    </rPh>
    <rPh sb="122" eb="125">
      <t>ゼンネンド</t>
    </rPh>
    <rPh sb="126" eb="127">
      <t>クラ</t>
    </rPh>
    <rPh sb="137" eb="139">
      <t>ジョウショウ</t>
    </rPh>
    <rPh sb="141" eb="142">
      <t>ヒ</t>
    </rPh>
    <rPh sb="143" eb="144">
      <t>ツヅ</t>
    </rPh>
    <rPh sb="145" eb="146">
      <t>ゲン</t>
    </rPh>
    <rPh sb="147" eb="149">
      <t>ヨキン</t>
    </rPh>
    <rPh sb="150" eb="152">
      <t>ジュウブン</t>
    </rPh>
    <rPh sb="153" eb="155">
      <t>カクホ</t>
    </rPh>
    <rPh sb="163" eb="168">
      <t>キギョウサイザンダカ</t>
    </rPh>
    <rPh sb="168" eb="169">
      <t>ツイ</t>
    </rPh>
    <rPh sb="169" eb="175">
      <t>キュウスイシュウエキヒリツ</t>
    </rPh>
    <rPh sb="177" eb="180">
      <t>シンキカ</t>
    </rPh>
    <rPh sb="180" eb="181">
      <t>イ</t>
    </rPh>
    <rPh sb="185" eb="187">
      <t>ネンネン</t>
    </rPh>
    <rPh sb="187" eb="190">
      <t>キギョウサイ</t>
    </rPh>
    <rPh sb="191" eb="193">
      <t>ショウカン</t>
    </rPh>
    <rPh sb="194" eb="195">
      <t>スス</t>
    </rPh>
    <rPh sb="201" eb="205">
      <t>ゼンコクヘイキン</t>
    </rPh>
    <rPh sb="206" eb="212">
      <t>ルイジダンタイスウチ</t>
    </rPh>
    <rPh sb="213" eb="214">
      <t>クラ</t>
    </rPh>
    <rPh sb="215" eb="216">
      <t>ヒク</t>
    </rPh>
    <rPh sb="217" eb="219">
      <t>ジョウキョウ</t>
    </rPh>
    <rPh sb="223" eb="225">
      <t>コンゴ</t>
    </rPh>
    <rPh sb="226" eb="230">
      <t>シセツコウシン</t>
    </rPh>
    <rPh sb="230" eb="232">
      <t>ジュヨウ</t>
    </rPh>
    <rPh sb="233" eb="234">
      <t>アワ</t>
    </rPh>
    <rPh sb="235" eb="236">
      <t>カ</t>
    </rPh>
    <rPh sb="236" eb="237">
      <t>イ</t>
    </rPh>
    <rPh sb="238" eb="242">
      <t>テキギケントウ</t>
    </rPh>
    <rPh sb="249" eb="254">
      <t>リョウキンカイシュウリツ</t>
    </rPh>
    <rPh sb="255" eb="256">
      <t>ヒ</t>
    </rPh>
    <rPh sb="257" eb="258">
      <t>ツヅ</t>
    </rPh>
    <rPh sb="264" eb="265">
      <t>コ</t>
    </rPh>
    <rPh sb="267" eb="271">
      <t>リョウキンシュウニュウ</t>
    </rPh>
    <rPh sb="272" eb="274">
      <t>カクホ</t>
    </rPh>
    <rPh sb="281" eb="285">
      <t>キュウスイゲンカ</t>
    </rPh>
    <rPh sb="286" eb="288">
      <t>ネンネン</t>
    </rPh>
    <rPh sb="288" eb="292">
      <t>ゾウカケイコウ</t>
    </rPh>
    <rPh sb="296" eb="301">
      <t>イジカンリヒ</t>
    </rPh>
    <rPh sb="301" eb="302">
      <t>トウ</t>
    </rPh>
    <rPh sb="303" eb="307">
      <t>ケントウカダイ</t>
    </rPh>
    <rPh sb="312" eb="316">
      <t>ユウセンジュンイ</t>
    </rPh>
    <rPh sb="317" eb="319">
      <t>コウリョ</t>
    </rPh>
    <rPh sb="323" eb="325">
      <t>テキセツ</t>
    </rPh>
    <rPh sb="326" eb="328">
      <t>タイショ</t>
    </rPh>
    <rPh sb="335" eb="340">
      <t>シセツリヨウリツ</t>
    </rPh>
    <rPh sb="347" eb="348">
      <t>ヨコ</t>
    </rPh>
    <rPh sb="351" eb="353">
      <t>ケイコウ</t>
    </rPh>
    <rPh sb="356" eb="361">
      <t>ルイジダンタイトウ</t>
    </rPh>
    <rPh sb="362" eb="363">
      <t>クラ</t>
    </rPh>
    <rPh sb="364" eb="365">
      <t>ヒク</t>
    </rPh>
    <rPh sb="366" eb="368">
      <t>ジョウキョウ</t>
    </rPh>
    <rPh sb="372" eb="374">
      <t>シセツ</t>
    </rPh>
    <rPh sb="375" eb="379">
      <t>コウシンジキ</t>
    </rPh>
    <rPh sb="393" eb="395">
      <t>ケントウ</t>
    </rPh>
    <rPh sb="402" eb="405">
      <t>ユウシュウリツ</t>
    </rPh>
    <rPh sb="410" eb="413">
      <t>サクネンド</t>
    </rPh>
    <rPh sb="414" eb="415">
      <t>クラ</t>
    </rPh>
    <rPh sb="424" eb="426">
      <t>テイカ</t>
    </rPh>
    <rPh sb="430" eb="433">
      <t>ドウテイド</t>
    </rPh>
    <rPh sb="434" eb="436">
      <t>スウチ</t>
    </rPh>
    <rPh sb="437" eb="439">
      <t>イジ</t>
    </rPh>
    <phoneticPr fontId="4"/>
  </si>
  <si>
    <t>　有形固定資産減価償却率は、今年度微減したものの、全国平均・類似団体の数値より超えており、施設更新等が課題である。
　管路経年化率については、前年比10.99ポイント上昇した。これは令和5年度において耐用年数に達した配水管が増加したためである。上記の有形固定資産減価償却率と併せ、老朽化が顕著であることから、適切な管路・施設更新が必要である。</t>
    <rPh sb="1" eb="12">
      <t>ユウケイコテイシサンゲンカショウキャクリツ</t>
    </rPh>
    <rPh sb="14" eb="17">
      <t>コンネンド</t>
    </rPh>
    <rPh sb="17" eb="19">
      <t>ビゲン</t>
    </rPh>
    <rPh sb="25" eb="29">
      <t>ゼンコクヘイキン</t>
    </rPh>
    <rPh sb="30" eb="34">
      <t>ルイジダンタイ</t>
    </rPh>
    <rPh sb="35" eb="37">
      <t>スウチ</t>
    </rPh>
    <rPh sb="39" eb="40">
      <t>コ</t>
    </rPh>
    <rPh sb="45" eb="50">
      <t>シセツコウシントウ</t>
    </rPh>
    <rPh sb="51" eb="53">
      <t>カダイ</t>
    </rPh>
    <rPh sb="59" eb="65">
      <t>カンロケイネンカリツ</t>
    </rPh>
    <rPh sb="71" eb="74">
      <t>ゼンネンヒ</t>
    </rPh>
    <rPh sb="91" eb="93">
      <t>レイワ</t>
    </rPh>
    <rPh sb="94" eb="96">
      <t>ネンド</t>
    </rPh>
    <rPh sb="100" eb="104">
      <t>タイヨウネンスウ</t>
    </rPh>
    <rPh sb="105" eb="106">
      <t>タッ</t>
    </rPh>
    <rPh sb="108" eb="111">
      <t>ハイスイカン</t>
    </rPh>
    <rPh sb="122" eb="124">
      <t>ジョウキ</t>
    </rPh>
    <rPh sb="137" eb="138">
      <t>アワ</t>
    </rPh>
    <rPh sb="140" eb="143">
      <t>ロウキュウカ</t>
    </rPh>
    <rPh sb="144" eb="146">
      <t>ケンチョ</t>
    </rPh>
    <rPh sb="154" eb="156">
      <t>テキセツ</t>
    </rPh>
    <rPh sb="165" eb="16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</si>
</sst>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1.1200000000000001</c:v>
                </c:pt>
                <c:pt idx="1">
                  <c:v>0.79</c:v>
                </c:pt>
                <c:pt idx="2">
                  <c:v>0.56999999999999995</c:v>
                </c:pt>
                <c:pt idx="3">
                  <c:v>1.18</c:v>
                </c:pt>
                <c:pt idx="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1-4918-ACA9-78E26A439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91960"/>
        <c:axId val="39128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1-4918-ACA9-78E26A439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91960"/>
        <c:axId val="391288824"/>
      </c:lineChart>
      <c:dateAx>
        <c:axId val="391291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91288824"/>
        <c:crosses val="autoZero"/>
        <c:auto val="1"/>
        <c:lblOffset val="100"/>
        <c:baseTimeUnit val="years"/>
      </c:dateAx>
      <c:valAx>
        <c:axId val="39128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9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49.86</c:v>
                </c:pt>
                <c:pt idx="1">
                  <c:v>47.34</c:v>
                </c:pt>
                <c:pt idx="2">
                  <c:v>46.32</c:v>
                </c:pt>
                <c:pt idx="3">
                  <c:v>46.19</c:v>
                </c:pt>
                <c:pt idx="4">
                  <c:v>45.97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E-4427-A8EF-BE17A85EF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97824"/>
        <c:axId val="44839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E-4427-A8EF-BE17A85EF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97824"/>
        <c:axId val="448390768"/>
      </c:lineChart>
      <c:dateAx>
        <c:axId val="448397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390768"/>
        <c:crosses val="autoZero"/>
        <c:auto val="1"/>
        <c:lblOffset val="100"/>
        <c:baseTimeUnit val="years"/>
      </c:dateAx>
      <c:valAx>
        <c:axId val="44839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3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84.97</c:v>
                </c:pt>
                <c:pt idx="1">
                  <c:v>89.23</c:v>
                </c:pt>
                <c:pt idx="2">
                  <c:v>89.88</c:v>
                </c:pt>
                <c:pt idx="3">
                  <c:v>88.82</c:v>
                </c:pt>
                <c:pt idx="4">
                  <c:v>88.49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E-47DC-8ACE-3100FE06F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91944"/>
        <c:axId val="44839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E-47DC-8ACE-3100FE06F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91944"/>
        <c:axId val="448392728"/>
      </c:lineChart>
      <c:dateAx>
        <c:axId val="4483919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392728"/>
        <c:crosses val="autoZero"/>
        <c:auto val="1"/>
        <c:lblOffset val="100"/>
        <c:baseTimeUnit val="years"/>
      </c:dateAx>
      <c:valAx>
        <c:axId val="44839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391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125.33</c:v>
                </c:pt>
                <c:pt idx="1">
                  <c:v>123.15</c:v>
                </c:pt>
                <c:pt idx="2">
                  <c:v>124.03</c:v>
                </c:pt>
                <c:pt idx="3">
                  <c:v>115.01</c:v>
                </c:pt>
                <c:pt idx="4">
                  <c:v>121.41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8-4CFD-A1A1-0F52F228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87256"/>
        <c:axId val="39128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8-4CFD-A1A1-0F52F228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87256"/>
        <c:axId val="391289608"/>
      </c:lineChart>
      <c:dateAx>
        <c:axId val="3912872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91289608"/>
        <c:crosses val="autoZero"/>
        <c:auto val="1"/>
        <c:lblOffset val="100"/>
        <c:baseTimeUnit val="years"/>
      </c:dateAx>
      <c:valAx>
        <c:axId val="39128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8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57.92</c:v>
                </c:pt>
                <c:pt idx="1">
                  <c:v>58.11</c:v>
                </c:pt>
                <c:pt idx="2">
                  <c:v>58.66</c:v>
                </c:pt>
                <c:pt idx="3">
                  <c:v>59.83</c:v>
                </c:pt>
                <c:pt idx="4">
                  <c:v>57.89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2-49AF-A16B-FB715D77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87648"/>
        <c:axId val="39128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2-49AF-A16B-FB715D77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87648"/>
        <c:axId val="391288040"/>
      </c:lineChart>
      <c:dateAx>
        <c:axId val="3912876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91288040"/>
        <c:crosses val="autoZero"/>
        <c:auto val="1"/>
        <c:lblOffset val="100"/>
        <c:baseTimeUnit val="years"/>
      </c:dateAx>
      <c:valAx>
        <c:axId val="39128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8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14.45</c:v>
                </c:pt>
                <c:pt idx="1">
                  <c:v>16.079999999999998</c:v>
                </c:pt>
                <c:pt idx="2">
                  <c:v>20.52</c:v>
                </c:pt>
                <c:pt idx="3">
                  <c:v>23.6</c:v>
                </c:pt>
                <c:pt idx="4">
                  <c:v>34.590000000000003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9-4CD2-AB12-979158E50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35120"/>
        <c:axId val="44853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9-4CD2-AB12-979158E50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35120"/>
        <c:axId val="448533944"/>
      </c:lineChart>
      <c:dateAx>
        <c:axId val="4485351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533944"/>
        <c:crosses val="autoZero"/>
        <c:auto val="1"/>
        <c:lblOffset val="100"/>
        <c:baseTimeUnit val="years"/>
      </c:dateAx>
      <c:valAx>
        <c:axId val="44853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3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C-4B74-B8FC-001FD998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33160"/>
        <c:axId val="44853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C-4B74-B8FC-001FD998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33160"/>
        <c:axId val="448535512"/>
      </c:lineChart>
      <c:dateAx>
        <c:axId val="4485331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535512"/>
        <c:crosses val="autoZero"/>
        <c:auto val="1"/>
        <c:lblOffset val="100"/>
        <c:baseTimeUnit val="years"/>
      </c:dateAx>
      <c:valAx>
        <c:axId val="448535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3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1289.21</c:v>
                </c:pt>
                <c:pt idx="1">
                  <c:v>1171.45</c:v>
                </c:pt>
                <c:pt idx="2">
                  <c:v>798.77</c:v>
                </c:pt>
                <c:pt idx="3">
                  <c:v>670.19</c:v>
                </c:pt>
                <c:pt idx="4">
                  <c:v>910.09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7-42EF-AEF6-0FB2DE59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32768"/>
        <c:axId val="44853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7-42EF-AEF6-0FB2DE59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32768"/>
        <c:axId val="448531592"/>
      </c:lineChart>
      <c:dateAx>
        <c:axId val="44853276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531592"/>
        <c:crosses val="autoZero"/>
        <c:auto val="1"/>
        <c:lblOffset val="100"/>
        <c:baseTimeUnit val="years"/>
      </c:dateAx>
      <c:valAx>
        <c:axId val="448531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3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96.9</c:v>
                </c:pt>
                <c:pt idx="1">
                  <c:v>89.13</c:v>
                </c:pt>
                <c:pt idx="2">
                  <c:v>81.790000000000006</c:v>
                </c:pt>
                <c:pt idx="3">
                  <c:v>74.17</c:v>
                </c:pt>
                <c:pt idx="4">
                  <c:v>65.459999999999994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9-4813-AD88-D0128A96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28456"/>
        <c:axId val="44853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9-4813-AD88-D0128A96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28456"/>
        <c:axId val="448533552"/>
      </c:lineChart>
      <c:dateAx>
        <c:axId val="448528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533552"/>
        <c:crosses val="autoZero"/>
        <c:auto val="1"/>
        <c:lblOffset val="100"/>
        <c:baseTimeUnit val="years"/>
      </c:dateAx>
      <c:valAx>
        <c:axId val="44853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28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119.47</c:v>
                </c:pt>
                <c:pt idx="1">
                  <c:v>116.93</c:v>
                </c:pt>
                <c:pt idx="2">
                  <c:v>117.97</c:v>
                </c:pt>
                <c:pt idx="3">
                  <c:v>109.81</c:v>
                </c:pt>
                <c:pt idx="4">
                  <c:v>111.21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C1E-BA04-F6E70A11A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30024"/>
        <c:axId val="44853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6-4C1E-BA04-F6E70A11A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30024"/>
        <c:axId val="448530808"/>
      </c:lineChart>
      <c:dateAx>
        <c:axId val="4485300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48530808"/>
        <c:crosses val="autoZero"/>
        <c:auto val="1"/>
        <c:lblOffset val="100"/>
        <c:baseTimeUnit val="years"/>
      </c:dateAx>
      <c:valAx>
        <c:axId val="44853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3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192.02</c:v>
                </c:pt>
                <c:pt idx="1">
                  <c:v>196.45</c:v>
                </c:pt>
                <c:pt idx="2">
                  <c:v>195.05</c:v>
                </c:pt>
                <c:pt idx="3">
                  <c:v>209.7</c:v>
                </c:pt>
                <c:pt idx="4">
                  <c:v>207.46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4-461C-B511-535ADE84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93136"/>
        <c:axId val="39129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4-461C-B511-535ADE84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93136"/>
        <c:axId val="391293528"/>
      </c:lineChart>
      <c:dateAx>
        <c:axId val="3912931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91293528"/>
        <c:crosses val="autoZero"/>
        <c:auto val="1"/>
        <c:lblOffset val="100"/>
        <c:baseTimeUnit val="years"/>
      </c:dateAx>
      <c:valAx>
        <c:axId val="39129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9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AD8" sqref="AD8:AJ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山形県　最上川中部水道企業団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A6</v>
      </c>
      <c r="X8" s="43"/>
      <c r="Y8" s="43"/>
      <c r="Z8" s="43"/>
      <c r="AA8" s="43"/>
      <c r="AB8" s="43"/>
      <c r="AC8" s="43"/>
      <c r="AD8" s="43" t="str">
        <f>データ!$M$6</f>
        <v>民間企業出身</v>
      </c>
      <c r="AE8" s="43"/>
      <c r="AF8" s="43"/>
      <c r="AG8" s="43"/>
      <c r="AH8" s="43"/>
      <c r="AI8" s="43"/>
      <c r="AJ8" s="43"/>
      <c r="AK8" s="2"/>
      <c r="AL8" s="44" t="str">
        <f>データ!$R$6</f>
        <v>-</v>
      </c>
      <c r="AM8" s="44"/>
      <c r="AN8" s="44"/>
      <c r="AO8" s="44"/>
      <c r="AP8" s="44"/>
      <c r="AQ8" s="44"/>
      <c r="AR8" s="44"/>
      <c r="AS8" s="44"/>
      <c r="AT8" s="45" t="str">
        <f>データ!$S$6</f>
        <v>-</v>
      </c>
      <c r="AU8" s="46"/>
      <c r="AV8" s="46"/>
      <c r="AW8" s="46"/>
      <c r="AX8" s="46"/>
      <c r="AY8" s="46"/>
      <c r="AZ8" s="46"/>
      <c r="BA8" s="46"/>
      <c r="BB8" s="47" t="str">
        <f>データ!$T$6</f>
        <v>-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86.99</v>
      </c>
      <c r="J10" s="46"/>
      <c r="K10" s="46"/>
      <c r="L10" s="46"/>
      <c r="M10" s="46"/>
      <c r="N10" s="46"/>
      <c r="O10" s="80"/>
      <c r="P10" s="47">
        <f>データ!$P$6</f>
        <v>99.99</v>
      </c>
      <c r="Q10" s="47"/>
      <c r="R10" s="47"/>
      <c r="S10" s="47"/>
      <c r="T10" s="47"/>
      <c r="U10" s="47"/>
      <c r="V10" s="47"/>
      <c r="W10" s="44">
        <f>データ!$Q$6</f>
        <v>4700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25140</v>
      </c>
      <c r="AM10" s="44"/>
      <c r="AN10" s="44"/>
      <c r="AO10" s="44"/>
      <c r="AP10" s="44"/>
      <c r="AQ10" s="44"/>
      <c r="AR10" s="44"/>
      <c r="AS10" s="44"/>
      <c r="AT10" s="45">
        <f>データ!$V$6</f>
        <v>41.32</v>
      </c>
      <c r="AU10" s="46"/>
      <c r="AV10" s="46"/>
      <c r="AW10" s="46"/>
      <c r="AX10" s="46"/>
      <c r="AY10" s="46"/>
      <c r="AZ10" s="46"/>
      <c r="BA10" s="46"/>
      <c r="BB10" s="47">
        <f>データ!$W$6</f>
        <v>608.41999999999996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110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oXR+cZcCfHgmmoOnmOhsA/jeGp6NYscvqf/IRlHea9Y70F+62UGtLypkBfUKsLYnwGjRikxVF6d+42+g5Y4A1A==" saltValue="SezgDVXPjswEwEad9pHe4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27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53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54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55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56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57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58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59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60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61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62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63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2023</v>
      </c>
      <c r="C6" s="20">
        <f t="shared" ref="C6:W6" si="3">C7</f>
        <v>69027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最上川中部水道企業団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民間企業出身</v>
      </c>
      <c r="N6" s="21" t="str">
        <f t="shared" si="3"/>
        <v>-</v>
      </c>
      <c r="O6" s="21">
        <f t="shared" si="3"/>
        <v>86.99</v>
      </c>
      <c r="P6" s="21">
        <f t="shared" si="3"/>
        <v>99.99</v>
      </c>
      <c r="Q6" s="21">
        <f t="shared" si="3"/>
        <v>4700</v>
      </c>
      <c r="R6" s="21" t="str">
        <f t="shared" si="3"/>
        <v>-</v>
      </c>
      <c r="S6" s="21" t="str">
        <f t="shared" si="3"/>
        <v>-</v>
      </c>
      <c r="T6" s="21" t="str">
        <f t="shared" si="3"/>
        <v>-</v>
      </c>
      <c r="U6" s="21">
        <f t="shared" si="3"/>
        <v>25140</v>
      </c>
      <c r="V6" s="21">
        <f t="shared" si="3"/>
        <v>41.32</v>
      </c>
      <c r="W6" s="21">
        <f t="shared" si="3"/>
        <v>608.41999999999996</v>
      </c>
      <c r="X6" s="22">
        <f>IF(X7="",NA(),X7)</f>
        <v>125.33</v>
      </c>
      <c r="Y6" s="22">
        <f t="shared" ref="Y6:AG6" si="4">IF(Y7="",NA(),Y7)</f>
        <v>123.15</v>
      </c>
      <c r="Z6" s="22">
        <f t="shared" si="4"/>
        <v>124.03</v>
      </c>
      <c r="AA6" s="22">
        <f t="shared" si="4"/>
        <v>115.01</v>
      </c>
      <c r="AB6" s="22">
        <f t="shared" si="4"/>
        <v>121.41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1289.21</v>
      </c>
      <c r="AU6" s="22">
        <f t="shared" ref="AU6:BC6" si="6">IF(AU7="",NA(),AU7)</f>
        <v>1171.45</v>
      </c>
      <c r="AV6" s="22">
        <f t="shared" si="6"/>
        <v>798.77</v>
      </c>
      <c r="AW6" s="22">
        <f t="shared" si="6"/>
        <v>670.19</v>
      </c>
      <c r="AX6" s="22">
        <f t="shared" si="6"/>
        <v>910.09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96.9</v>
      </c>
      <c r="BF6" s="22">
        <f t="shared" ref="BF6:BN6" si="7">IF(BF7="",NA(),BF7)</f>
        <v>89.13</v>
      </c>
      <c r="BG6" s="22">
        <f t="shared" si="7"/>
        <v>81.790000000000006</v>
      </c>
      <c r="BH6" s="22">
        <f t="shared" si="7"/>
        <v>74.17</v>
      </c>
      <c r="BI6" s="22">
        <f t="shared" si="7"/>
        <v>65.459999999999994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119.47</v>
      </c>
      <c r="BQ6" s="22">
        <f t="shared" ref="BQ6:BY6" si="8">IF(BQ7="",NA(),BQ7)</f>
        <v>116.93</v>
      </c>
      <c r="BR6" s="22">
        <f t="shared" si="8"/>
        <v>117.97</v>
      </c>
      <c r="BS6" s="22">
        <f t="shared" si="8"/>
        <v>109.81</v>
      </c>
      <c r="BT6" s="22">
        <f t="shared" si="8"/>
        <v>111.21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192.02</v>
      </c>
      <c r="CB6" s="22">
        <f t="shared" ref="CB6:CJ6" si="9">IF(CB7="",NA(),CB7)</f>
        <v>196.45</v>
      </c>
      <c r="CC6" s="22">
        <f t="shared" si="9"/>
        <v>195.05</v>
      </c>
      <c r="CD6" s="22">
        <f t="shared" si="9"/>
        <v>209.7</v>
      </c>
      <c r="CE6" s="22">
        <f t="shared" si="9"/>
        <v>207.46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49.86</v>
      </c>
      <c r="CM6" s="22">
        <f t="shared" ref="CM6:CU6" si="10">IF(CM7="",NA(),CM7)</f>
        <v>47.34</v>
      </c>
      <c r="CN6" s="22">
        <f t="shared" si="10"/>
        <v>46.32</v>
      </c>
      <c r="CO6" s="22">
        <f t="shared" si="10"/>
        <v>46.19</v>
      </c>
      <c r="CP6" s="22">
        <f t="shared" si="10"/>
        <v>45.97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84.97</v>
      </c>
      <c r="CX6" s="22">
        <f t="shared" ref="CX6:DF6" si="11">IF(CX7="",NA(),CX7)</f>
        <v>89.23</v>
      </c>
      <c r="CY6" s="22">
        <f t="shared" si="11"/>
        <v>89.88</v>
      </c>
      <c r="CZ6" s="22">
        <f t="shared" si="11"/>
        <v>88.82</v>
      </c>
      <c r="DA6" s="22">
        <f t="shared" si="11"/>
        <v>88.49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57.92</v>
      </c>
      <c r="DI6" s="22">
        <f t="shared" ref="DI6:DQ6" si="12">IF(DI7="",NA(),DI7)</f>
        <v>58.11</v>
      </c>
      <c r="DJ6" s="22">
        <f t="shared" si="12"/>
        <v>58.66</v>
      </c>
      <c r="DK6" s="22">
        <f t="shared" si="12"/>
        <v>59.83</v>
      </c>
      <c r="DL6" s="22">
        <f t="shared" si="12"/>
        <v>57.89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14.45</v>
      </c>
      <c r="DT6" s="22">
        <f t="shared" ref="DT6:EB6" si="13">IF(DT7="",NA(),DT7)</f>
        <v>16.079999999999998</v>
      </c>
      <c r="DU6" s="22">
        <f t="shared" si="13"/>
        <v>20.52</v>
      </c>
      <c r="DV6" s="22">
        <f t="shared" si="13"/>
        <v>23.6</v>
      </c>
      <c r="DW6" s="22">
        <f t="shared" si="13"/>
        <v>34.590000000000003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1.1200000000000001</v>
      </c>
      <c r="EE6" s="22">
        <f t="shared" ref="EE6:EM6" si="14">IF(EE7="",NA(),EE7)</f>
        <v>0.79</v>
      </c>
      <c r="EF6" s="22">
        <f t="shared" si="14"/>
        <v>0.56999999999999995</v>
      </c>
      <c r="EG6" s="22">
        <f t="shared" si="14"/>
        <v>1.18</v>
      </c>
      <c r="EH6" s="22">
        <f t="shared" si="14"/>
        <v>0.27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69027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86.99</v>
      </c>
      <c r="P7" s="25">
        <v>99.99</v>
      </c>
      <c r="Q7" s="25">
        <v>4700</v>
      </c>
      <c r="R7" s="25" t="s">
        <v>98</v>
      </c>
      <c r="S7" s="25" t="s">
        <v>98</v>
      </c>
      <c r="T7" s="25" t="s">
        <v>98</v>
      </c>
      <c r="U7" s="25">
        <v>25140</v>
      </c>
      <c r="V7" s="25">
        <v>41.32</v>
      </c>
      <c r="W7" s="25">
        <v>608.41999999999996</v>
      </c>
      <c r="X7" s="25">
        <v>125.33</v>
      </c>
      <c r="Y7" s="25">
        <v>123.15</v>
      </c>
      <c r="Z7" s="25">
        <v>124.03</v>
      </c>
      <c r="AA7" s="25">
        <v>115.01</v>
      </c>
      <c r="AB7" s="25">
        <v>121.41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1289.21</v>
      </c>
      <c r="AU7" s="25">
        <v>1171.45</v>
      </c>
      <c r="AV7" s="25">
        <v>798.77</v>
      </c>
      <c r="AW7" s="25">
        <v>670.19</v>
      </c>
      <c r="AX7" s="25">
        <v>910.09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96.9</v>
      </c>
      <c r="BF7" s="25">
        <v>89.13</v>
      </c>
      <c r="BG7" s="25">
        <v>81.790000000000006</v>
      </c>
      <c r="BH7" s="25">
        <v>74.17</v>
      </c>
      <c r="BI7" s="25">
        <v>65.459999999999994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119.47</v>
      </c>
      <c r="BQ7" s="25">
        <v>116.93</v>
      </c>
      <c r="BR7" s="25">
        <v>117.97</v>
      </c>
      <c r="BS7" s="25">
        <v>109.81</v>
      </c>
      <c r="BT7" s="25">
        <v>111.21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192.02</v>
      </c>
      <c r="CB7" s="25">
        <v>196.45</v>
      </c>
      <c r="CC7" s="25">
        <v>195.05</v>
      </c>
      <c r="CD7" s="25">
        <v>209.7</v>
      </c>
      <c r="CE7" s="25">
        <v>207.46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49.86</v>
      </c>
      <c r="CM7" s="25">
        <v>47.34</v>
      </c>
      <c r="CN7" s="25">
        <v>46.32</v>
      </c>
      <c r="CO7" s="25">
        <v>46.19</v>
      </c>
      <c r="CP7" s="25">
        <v>45.97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84.97</v>
      </c>
      <c r="CX7" s="25">
        <v>89.23</v>
      </c>
      <c r="CY7" s="25">
        <v>89.88</v>
      </c>
      <c r="CZ7" s="25">
        <v>88.82</v>
      </c>
      <c r="DA7" s="25">
        <v>88.49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57.92</v>
      </c>
      <c r="DI7" s="25">
        <v>58.11</v>
      </c>
      <c r="DJ7" s="25">
        <v>58.66</v>
      </c>
      <c r="DK7" s="25">
        <v>59.83</v>
      </c>
      <c r="DL7" s="25">
        <v>57.89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14.45</v>
      </c>
      <c r="DT7" s="25">
        <v>16.079999999999998</v>
      </c>
      <c r="DU7" s="25">
        <v>20.52</v>
      </c>
      <c r="DV7" s="25">
        <v>23.6</v>
      </c>
      <c r="DW7" s="25">
        <v>34.590000000000003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1.1200000000000001</v>
      </c>
      <c r="EE7" s="25">
        <v>0.79</v>
      </c>
      <c r="EF7" s="25">
        <v>0.56999999999999995</v>
      </c>
      <c r="EG7" s="25">
        <v>1.18</v>
      </c>
      <c r="EH7" s="25">
        <v>0.27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髙橋裕東</cp:lastModifiedBy>
  <dcterms:modified xsi:type="dcterms:W3CDTF">2025-03-03T07:51:51Z</dcterms:modified>
</cp:coreProperties>
</file>