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20376" yWindow="-120"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U37" i="10"/>
  <c r="C37" i="10"/>
  <c r="BE36" i="10"/>
  <c r="C36" i="10"/>
  <c r="CO34" i="10"/>
  <c r="CO35" i="10" s="1"/>
  <c r="CO36" i="10" s="1"/>
  <c r="CO37" i="10" s="1"/>
  <c r="CO38" i="10" s="1"/>
  <c r="CO39" i="10" s="1"/>
  <c r="CO40" i="10" s="1"/>
  <c r="BW34" i="10"/>
  <c r="BW35" i="10" s="1"/>
  <c r="BW36" i="10" s="1"/>
  <c r="BW37" i="10" s="1"/>
  <c r="BW38" i="10" s="1"/>
  <c r="BW39"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alcChain>
</file>

<file path=xl/sharedStrings.xml><?xml version="1.0" encoding="utf-8"?>
<sst xmlns="http://schemas.openxmlformats.org/spreadsheetml/2006/main" count="1066" uniqueCount="571">
  <si>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</si>
  <si>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</si>
  <si>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</si>
  <si>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</si>
  <si>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</si>
  <si>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</si>
  <si>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</si>
  <si>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</si>
  <si>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</si>
  <si>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</si>
  <si>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</si>
  <si>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</si>
  <si>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</si>
  <si>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</si>
  <si>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</si>
  <si>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</si>
  <si>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</si>
  <si>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</si>
  <si>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</si>
  <si>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</si>
  <si>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</si>
  <si>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</si>
  <si>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</si>
  <si>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</si>
  <si>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</si>
  <si>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</si>
  <si>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</si>
  <si>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</si>
  <si>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</si>
  <si>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</si>
  <si>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</si>
  <si>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</si>
  <si>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</si>
  <si>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</si>
  <si>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</si>
  <si>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</si>
  <si>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</si>
  <si>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</si>
  <si>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</si>
  <si>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</si>
  <si>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</si>
  <si>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</si>
  <si>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</si>
  <si>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</si>
  <si>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</si>
  <si>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</si>
  <si>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</si>
  <si>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</si>
  <si>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</si>
  <si>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</si>
  <si>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</si>
  <si>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</si>
  <si>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</si>
  <si>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</si>
  <si>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</si>
  <si>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</si>
  <si>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</si>
  <si>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</si>
  <si>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</si>
  <si>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</si>
  <si>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</si>
  <si>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</si>
  <si>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</si>
  <si>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</si>
  <si>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</si>
  <si>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</si>
  <si>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</si>
  <si>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</si>
  <si>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</si>
  <si>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</si>
  <si>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</si>
  <si>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</si>
  <si>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</si>
  <si>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</si>
  <si>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</si>
  <si>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</si>
  <si>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</si>
  <si>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</si>
  <si>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</si>
  <si>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</si>
  <si>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</si>
  <si>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</si>
  <si>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</si>
  <si>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</si>
  <si>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</si>
  <si>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</si>
  <si>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</si>
  <si>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</si>
  <si>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</si>
  <si>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</si>
  <si>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</si>
  <si>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</si>
  <si>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</si>
  <si>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</si>
  <si>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米沢市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</si>
  <si>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</si>
  <si>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</si>
  <si>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</si>
  <si>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</si>
  <si>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</si>
  <si>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</si>
  <si>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</si>
  <si>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</si>
  <si>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</si>
  <si>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</si>
  <si>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</si>
  <si>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</si>
  <si>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</si>
  <si>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</si>
  <si>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</si>
  <si>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</si>
  <si>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</si>
  <si>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</si>
  <si>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</si>
  <si>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</si>
  <si>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</si>
  <si>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</si>
  <si>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</si>
  <si>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</si>
  <si>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</si>
  <si>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</si>
  <si>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</si>
  <si>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</si>
  <si>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</si>
  <si>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</si>
  <si>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</si>
  <si>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</si>
  <si>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</si>
  <si>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</si>
  <si>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</si>
  <si>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</si>
  <si>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</si>
  <si>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</si>
  <si>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</si>
  <si>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</si>
  <si>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</si>
  <si>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</si>
  <si>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</si>
  <si>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</si>
  <si>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</si>
  <si>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</si>
  <si>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</si>
  <si>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</si>
  <si>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</si>
  <si>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</si>
  <si>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</si>
  <si>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</si>
  <si>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</si>
  <si>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</si>
  <si>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</si>
  <si>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</si>
  <si>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</si>
  <si>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</si>
  <si>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</si>
  <si>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</si>
  <si>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</si>
  <si>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</si>
  <si>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</si>
  <si>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</si>
  <si>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</si>
  <si>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</si>
  <si>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</si>
  <si>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</si>
  <si>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</si>
  <si>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</si>
  <si>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</si>
  <si>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</si>
  <si>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</si>
  <si>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</si>
  <si>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</si>
  <si>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</si>
  <si>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</si>
  <si>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</si>
  <si>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</si>
  <si>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</si>
  <si>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</si>
  <si>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</si>
  <si>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</si>
  <si>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</si>
  <si>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</si>
  <si>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</si>
  <si>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</si>
  <si>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</si>
  <si>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</si>
  <si>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</si>
  <si>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</si>
  <si>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</si>
  <si>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</si>
  <si>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</si>
  <si>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</si>
  <si>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</si>
  <si>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</si>
  <si>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</si>
  <si>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</si>
  <si>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</si>
  <si>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</si>
  <si>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</si>
  <si>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</si>
  <si>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</si>
  <si>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</si>
  <si>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</si>
  <si>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</si>
  <si>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</si>
  <si>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山形県米沢市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</si>
  <si>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</si>
  <si>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</si>
  <si>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</si>
  <si>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</si>
  <si>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</si>
  <si>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</si>
  <si>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</si>
  <si>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</si>
  <si>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</si>
  <si>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</si>
  <si>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</si>
  <si>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</si>
  <si>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</si>
  <si>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</si>
  <si>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</si>
  <si>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</si>
  <si>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</si>
  <si>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</si>
  <si>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</si>
  <si>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</si>
  <si>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</si>
  <si>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</si>
  <si>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</si>
  <si>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</si>
  <si>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</si>
  <si>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</si>
  <si>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</si>
  <si>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</si>
  <si>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</si>
  <si>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</si>
  <si>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</si>
  <si>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</si>
  <si>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</si>
  <si>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</si>
  <si>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</si>
  <si>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</si>
  <si>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</si>
  <si>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</si>
  <si>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</si>
  <si>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</si>
  <si>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</si>
  <si>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</si>
  <si>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</si>
  <si>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</si>
  <si>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</si>
  <si>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</si>
  <si>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</si>
  <si>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</si>
  <si>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</si>
  <si>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</si>
  <si>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</si>
  <si>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</si>
  <si>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</si>
  <si>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</si>
  <si>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</si>
  <si>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</si>
  <si>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</si>
  <si>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</si>
  <si>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</si>
  <si>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</si>
  <si>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</si>
  <si>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</si>
  <si>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</si>
  <si>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</si>
  <si>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</si>
  <si>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</si>
  <si>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</si>
  <si>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</si>
  <si>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</si>
  <si>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</si>
  <si>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</si>
  <si>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</si>
  <si>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</si>
  <si>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</si>
  <si>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</si>
  <si>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</si>
  <si>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</si>
  <si>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</si>
  <si>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</si>
  <si>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</si>
  <si>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</si>
  <si>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</si>
  <si>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</si>
  <si>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</si>
  <si>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</si>
  <si>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</si>
  <si>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</si>
  <si>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</si>
  <si>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</si>
  <si>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</si>
  <si>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</si>
  <si>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</si>
  <si>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</si>
  <si>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</si>
  <si>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</si>
  <si>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</si>
  <si>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</si>
  <si>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</si>
  <si>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</si>
  <si>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</si>
  <si>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</si>
  <si>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</si>
  <si>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</si>
  <si>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</si>
  <si>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</si>
  <si>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</si>
  <si>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</si>
  <si>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</si>
  <si>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</si>
  <si>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</si>
  <si>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</si>
  <si>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</si>
  <si>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</si>
  <si>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</si>
  <si>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</si>
  <si>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</si>
  <si>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</si>
  <si>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</si>
  <si>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</si>
  <si>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</si>
  <si>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</si>
  <si>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</si>
  <si>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</si>
  <si>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</si>
  <si>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</si>
  <si>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</si>
  <si>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</si>
  <si>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</si>
  <si>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</si>
  <si>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</si>
  <si>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</si>
  <si>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</si>
  <si>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</si>
  <si>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</si>
  <si>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</si>
  <si>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</si>
  <si>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</si>
  <si>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</si>
  <si>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</si>
  <si>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</si>
  <si>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</si>
  <si>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</si>
  <si>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</si>
  <si>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</si>
  <si>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</si>
  <si>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</si>
  <si>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</si>
  <si>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</si>
  <si>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</si>
  <si>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</si>
  <si>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山形県米沢市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</si>
  <si>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</si>
  <si>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</si>
  <si>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</si>
  <si>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</si>
  <si>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</si>
  <si>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</si>
  <si>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</si>
  <si>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</si>
  <si>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</si>
  <si>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</si>
  <si>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</si>
  <si>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</si>
  <si>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</si>
  <si>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</si>
  <si>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</si>
  <si>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</si>
  <si>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</si>
  <si>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</si>
  <si>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</si>
  <si>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</si>
  <si>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米沢市物品調達費特別会計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</si>
  <si>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</si>
  <si>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</si>
  <si>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</si>
  <si>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</si>
  <si>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</si>
  <si>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</si>
  <si>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</si>
  <si>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</si>
  <si>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</si>
  <si>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</si>
  <si>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</si>
  <si>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</si>
  <si>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</si>
  <si>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米沢市国民健康保険事業勘定特別会計</t>
    <phoneticPr fontId="5"/>
  </si>
  <si>
    <t>米沢市介護保険事業勘定特別会計</t>
    <phoneticPr fontId="5"/>
  </si>
  <si>
    <t>米沢市後期高齢者医療費特別会計</t>
    <phoneticPr fontId="5"/>
  </si>
  <si>
    <t>米沢市水道事業会計</t>
    <phoneticPr fontId="5"/>
  </si>
  <si>
    <t>法適用企業</t>
    <phoneticPr fontId="5"/>
  </si>
  <si>
    <t>米沢市下水道事業会計</t>
    <phoneticPr fontId="5"/>
  </si>
  <si>
    <t>米沢市立病院事業会計</t>
    <phoneticPr fontId="5"/>
  </si>
  <si>
    <t>米沢市と畜場及び食肉市場費特別会計</t>
    <phoneticPr fontId="5"/>
  </si>
  <si>
    <t>法非適用企業</t>
    <phoneticPr fontId="5"/>
  </si>
  <si>
    <t>米沢市青果物地方卸売市場費特別会計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</si>
  <si>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</si>
  <si>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</si>
  <si>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</si>
  <si>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</si>
  <si>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</si>
  <si>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</si>
  <si>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</si>
  <si>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</si>
  <si>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</si>
  <si>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</si>
  <si>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</si>
  <si>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</si>
  <si>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</si>
  <si>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</si>
  <si>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</si>
  <si>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</si>
  <si>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</si>
  <si>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</si>
  <si>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</si>
  <si>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</si>
  <si>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</si>
  <si>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</si>
  <si>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</si>
  <si>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</si>
  <si>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</si>
  <si>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</si>
  <si>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</si>
  <si>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</si>
  <si>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</si>
  <si>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</si>
  <si>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</si>
  <si>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</si>
  <si>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</si>
  <si>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</si>
  <si>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</si>
  <si>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</si>
  <si>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</si>
  <si>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</si>
  <si>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</si>
  <si>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</si>
  <si>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</si>
  <si>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</si>
  <si>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</si>
  <si>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</si>
  <si>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</si>
  <si>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</si>
  <si>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</si>
  <si>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</si>
  <si>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</si>
  <si>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</si>
  <si>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</si>
  <si>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</si>
  <si>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</si>
  <si>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</si>
  <si>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</si>
  <si>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</si>
  <si>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</si>
  <si>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</si>
  <si>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</si>
  <si>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</si>
  <si>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</si>
  <si>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</si>
  <si>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</si>
  <si>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</si>
  <si>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</si>
  <si>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</si>
  <si>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</si>
  <si>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</si>
  <si>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</si>
  <si>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</si>
  <si>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</si>
  <si>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</si>
  <si>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</si>
  <si>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</si>
  <si>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</si>
  <si>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</si>
  <si>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</si>
  <si>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</si>
  <si>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</si>
  <si>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</si>
  <si>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</si>
  <si>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</si>
  <si>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</si>
  <si>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</si>
  <si>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</si>
  <si>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</si>
  <si>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</si>
  <si>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</si>
  <si>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</si>
  <si>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</si>
  <si>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</si>
  <si>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</si>
  <si>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</si>
  <si>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</si>
  <si>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</si>
  <si>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</si>
  <si>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</si>
  <si>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</si>
  <si>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</si>
  <si>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</si>
  <si>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</si>
  <si>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</si>
  <si>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</si>
  <si>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</si>
  <si>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</si>
  <si>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</si>
  <si>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</si>
  <si>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</si>
  <si>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</si>
  <si>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</si>
  <si>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</si>
  <si>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</si>
  <si>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</si>
  <si>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</si>
  <si>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</si>
  <si>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</si>
  <si>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</si>
  <si>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</si>
  <si>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</si>
  <si>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</si>
  <si>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</si>
  <si>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</si>
  <si>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</si>
  <si>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</si>
  <si>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</si>
  <si>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</si>
  <si>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</si>
  <si>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</si>
  <si>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</si>
  <si>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</si>
  <si>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</si>
  <si>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</si>
  <si>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</si>
  <si>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</si>
  <si>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</si>
  <si>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0.05</t>
  </si>
  <si>
    <t>米沢市水道事業会計</t>
  </si>
  <si>
    <t>一般会計</t>
  </si>
  <si>
    <t>米沢市介護保険事業勘定特別会計</t>
  </si>
  <si>
    <t>米沢市立病院事業会計</t>
  </si>
  <si>
    <t>米沢市国民健康保険事業勘定特別会計</t>
  </si>
  <si>
    <t>米沢市下水道事業会計</t>
  </si>
  <si>
    <t>米沢市後期高齢者医療費特別会計</t>
  </si>
  <si>
    <t>米沢市物品調達費特別会計</t>
  </si>
  <si>
    <t>その他会計（赤字）</t>
  </si>
  <si>
    <t>その他会計（黒字）</t>
  </si>
  <si>
    <t>R01</t>
    <phoneticPr fontId="5"/>
  </si>
  <si>
    <t>R02</t>
    <phoneticPr fontId="5"/>
  </si>
  <si>
    <t>R03</t>
    <phoneticPr fontId="5"/>
  </si>
  <si>
    <t>R04</t>
    <phoneticPr fontId="5"/>
  </si>
  <si>
    <t>R05</t>
    <phoneticPr fontId="5"/>
  </si>
  <si>
    <t>-</t>
    <phoneticPr fontId="2"/>
  </si>
  <si>
    <t>置賜広域行政事務組合</t>
    <rPh sb="0" eb="2">
      <t>オキタマ</t>
    </rPh>
    <rPh sb="2" eb="4">
      <t>コウイキ</t>
    </rPh>
    <rPh sb="4" eb="6">
      <t>ギョウセイ</t>
    </rPh>
    <rPh sb="6" eb="8">
      <t>ジム</t>
    </rPh>
    <rPh sb="8" eb="10">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</si>
  <si>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</si>
  <si>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</si>
  <si>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山形県自治会館管理組合</t>
    <rPh sb="0" eb="3">
      <t>ヤマガタケン</t>
    </rPh>
    <rPh sb="3" eb="5">
      <t>ジチ</t>
    </rPh>
    <rPh sb="5" eb="7">
      <t>カイカン</t>
    </rPh>
    <rPh sb="7" eb="9">
      <t>カンリ</t>
    </rPh>
    <rPh sb="9" eb="11">
      <t>クミアイ</t>
    </rPh>
    <phoneticPr fontId="5"/>
  </si>
  <si>
    <t>山形県消防補償等組合</t>
    <rPh sb="0" eb="3">
      <t>ヤマガタケン</t>
    </rPh>
    <rPh sb="3" eb="5">
      <t>ショウボウ</t>
    </rPh>
    <rPh sb="5" eb="7">
      <t>ホショウ</t>
    </rPh>
    <rPh sb="7" eb="8">
      <t>トウ</t>
    </rPh>
    <rPh sb="8" eb="10">
      <t>クミアイ</t>
    </rPh>
    <phoneticPr fontId="5"/>
  </si>
  <si>
    <t>松川堰組合</t>
    <rPh sb="0" eb="2">
      <t>マツカワ</t>
    </rPh>
    <rPh sb="2" eb="3">
      <t>セキ</t>
    </rPh>
    <rPh sb="3" eb="5">
      <t>クミアイ</t>
    </rPh>
    <phoneticPr fontId="5"/>
  </si>
  <si>
    <t>-</t>
    <phoneticPr fontId="2"/>
  </si>
  <si>
    <t>米沢上杉文化振興財団</t>
    <rPh sb="0" eb="2">
      <t>ヨネザワ</t>
    </rPh>
    <rPh sb="2" eb="4">
      <t>ウエスギ</t>
    </rPh>
    <rPh sb="4" eb="6">
      <t>ブンカ</t>
    </rPh>
    <rPh sb="6" eb="8">
      <t>シンコウ</t>
    </rPh>
    <rPh sb="8" eb="10">
      <t>ザイダン</t>
    </rPh>
    <phoneticPr fontId="5"/>
  </si>
  <si>
    <t>米沢観光コンベンション協会</t>
    <rPh sb="0" eb="2">
      <t>ヨネザワ</t>
    </rPh>
    <rPh sb="2" eb="4">
      <t>カンコウ</t>
    </rPh>
    <rPh sb="11" eb="13">
      <t>キョウカイ</t>
    </rPh>
    <phoneticPr fontId="5"/>
  </si>
  <si>
    <t>米沢市土地開発公社</t>
    <rPh sb="0" eb="3">
      <t>ヨネザワシ</t>
    </rPh>
    <rPh sb="3" eb="5">
      <t>トチ</t>
    </rPh>
    <rPh sb="5" eb="7">
      <t>カイハツ</t>
    </rPh>
    <rPh sb="7" eb="9">
      <t>コウシャ</t>
    </rPh>
    <phoneticPr fontId="5"/>
  </si>
  <si>
    <t>米沢食肉公社</t>
    <rPh sb="0" eb="2">
      <t>ヨネザワ</t>
    </rPh>
    <rPh sb="2" eb="4">
      <t>ショクニク</t>
    </rPh>
    <rPh sb="4" eb="6">
      <t>コウシャ</t>
    </rPh>
    <phoneticPr fontId="5"/>
  </si>
  <si>
    <t>米沢市スポーツ協会</t>
    <rPh sb="0" eb="3">
      <t>ヨネザワシ</t>
    </rPh>
    <rPh sb="7" eb="9">
      <t>キョウカイ</t>
    </rPh>
    <phoneticPr fontId="2"/>
  </si>
  <si>
    <t>天元台</t>
    <rPh sb="0" eb="3">
      <t>テンゲンダイ</t>
    </rPh>
    <phoneticPr fontId="2"/>
  </si>
  <si>
    <t>○</t>
    <phoneticPr fontId="2"/>
  </si>
  <si>
    <t>公共施設等整備基金</t>
    <rPh sb="0" eb="5">
      <t>コウキョウシセツトウ</t>
    </rPh>
    <rPh sb="5" eb="9">
      <t>セイビキキン</t>
    </rPh>
    <phoneticPr fontId="5"/>
  </si>
  <si>
    <t>ふるさと応援基金</t>
    <rPh sb="4" eb="8">
      <t>オウエンキキン</t>
    </rPh>
    <phoneticPr fontId="2"/>
  </si>
  <si>
    <t>退職手当基金</t>
    <rPh sb="0" eb="6">
      <t>タイショクテアテキキン</t>
    </rPh>
    <phoneticPr fontId="2"/>
  </si>
  <si>
    <t>新型コロナウイルス感染症対応利子補給等基金</t>
    <rPh sb="0" eb="2">
      <t>シンガタ</t>
    </rPh>
    <rPh sb="9" eb="12">
      <t>カンセンショウ</t>
    </rPh>
    <rPh sb="12" eb="14">
      <t>タイオウ</t>
    </rPh>
    <rPh sb="14" eb="16">
      <t>リシ</t>
    </rPh>
    <rPh sb="16" eb="18">
      <t>ホキュウ</t>
    </rPh>
    <rPh sb="18" eb="19">
      <t>トウ</t>
    </rPh>
    <rPh sb="19" eb="21">
      <t>キキン</t>
    </rPh>
    <phoneticPr fontId="2"/>
  </si>
  <si>
    <t>博物館資料整備基金</t>
    <rPh sb="0" eb="7">
      <t>ハクブツカンシリョウセイビ</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</si>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</sst>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2" xfId="15" quotePrefix="1"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E3C-4103-BA98-6697587BC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35529</c:v>
                </c:pt>
                <c:pt idx="1">
                  <c:v>72362</c:v>
                </c:pt>
                <c:pt idx="2">
                  <c:v>79482</c:v>
                </c:pt>
                <c:pt idx="3">
                  <c:v>29048</c:v>
                </c:pt>
                <c:pt idx="4">
                  <c:v>33220</c:v>
                </c:pt>
              </c:numCache>
            </c:numRef>
          </c:val>
          <c:smooth val="0"/>
          <c:extLst>
            <c:ext xmlns:c16="http://schemas.microsoft.com/office/drawing/2014/chart" uri="{C3380CC4-5D6E-409C-BE32-E72D297353CC}">
              <c16:uniqueId val="{00000001-3E3C-4103-BA98-6697587BCC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5.78</c:v>
                </c:pt>
                <c:pt idx="1">
                  <c:v>6.05</c:v>
                </c:pt>
                <c:pt idx="2">
                  <c:v>6.5</c:v>
                </c:pt>
                <c:pt idx="3">
                  <c:v>7.19</c:v>
                </c:pt>
                <c:pt idx="4">
                  <c:v>7.77</c:v>
                </c:pt>
              </c:numCache>
            </c:numRef>
          </c:val>
          <c:extLst>
            <c:ext xmlns:c16="http://schemas.microsoft.com/office/drawing/2014/chart" uri="{C3380CC4-5D6E-409C-BE32-E72D297353CC}">
              <c16:uniqueId val="{00000000-220B-4F35-AFF6-EEB007C1D3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9.39</c:v>
                </c:pt>
                <c:pt idx="1">
                  <c:v>9.77</c:v>
                </c:pt>
                <c:pt idx="2">
                  <c:v>9.33</c:v>
                </c:pt>
                <c:pt idx="3">
                  <c:v>9.4</c:v>
                </c:pt>
                <c:pt idx="4">
                  <c:v>9.34</c:v>
                </c:pt>
              </c:numCache>
            </c:numRef>
          </c:val>
          <c:extLst>
            <c:ext xmlns:c16="http://schemas.microsoft.com/office/drawing/2014/chart" uri="{C3380CC4-5D6E-409C-BE32-E72D297353CC}">
              <c16:uniqueId val="{00000001-220B-4F35-AFF6-EEB007C1D3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-0.05</c:v>
                </c:pt>
                <c:pt idx="1">
                  <c:v>0.85</c:v>
                </c:pt>
                <c:pt idx="2">
                  <c:v>0.72</c:v>
                </c:pt>
                <c:pt idx="3">
                  <c:v>0.23</c:v>
                </c:pt>
                <c:pt idx="4">
                  <c:v>0.6</c:v>
                </c:pt>
              </c:numCache>
            </c:numRef>
          </c:val>
          <c:smooth val="0"/>
          <c:extLst>
            <c:ext xmlns:c16="http://schemas.microsoft.com/office/drawing/2014/chart" uri="{C3380CC4-5D6E-409C-BE32-E72D297353CC}">
              <c16:uniqueId val="{00000002-220B-4F35-AFF6-EEB007C1D3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1C7-4A44-A054-3B35A0E7F8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C7-4A44-A054-3B35A0E7F8DC}"/>
            </c:ext>
          </c:extLst>
        </c:ser>
        <c:ser>
          <c:idx val="2"/>
          <c:order val="2"/>
          <c:tx>
            <c:strRef>
              <c:f>データシート!$A$29</c:f>
              <c:strCache>
                <c:ptCount val="1"/>
                <c:pt idx="0">
                  <c:v>米沢市物品調達費特別会計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1C7-4A44-A054-3B35A0E7F8DC}"/>
            </c:ext>
          </c:extLst>
        </c:ser>
        <c:ser>
          <c:idx val="3"/>
          <c:order val="3"/>
          <c:tx>
            <c:strRef>
              <c:f>データシート!$A$30</c:f>
              <c:strCache>
                <c:ptCount val="1"/>
                <c:pt idx="0">
                  <c:v>米沢市後期高齢者医療費特別会計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c:ext xmlns:c16="http://schemas.microsoft.com/office/drawing/2014/chart" uri="{C3380CC4-5D6E-409C-BE32-E72D297353CC}">
              <c16:uniqueId val="{00000003-21C7-4A44-A054-3B35A0E7F8DC}"/>
            </c:ext>
          </c:extLst>
        </c:ser>
        <c:ser>
          <c:idx val="4"/>
          <c:order val="4"/>
          <c:tx>
            <c:strRef>
              <c:f>データシート!$A$31</c:f>
              <c:strCache>
                <c:ptCount val="1"/>
                <c:pt idx="0">
                  <c:v>米沢市下水道事業会計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1.06</c:v>
                </c:pt>
                <c:pt idx="4">
                  <c:v>#N/A</c:v>
                </c:pt>
                <c:pt idx="5">
                  <c:v>0.95</c:v>
                </c:pt>
                <c:pt idx="6">
                  <c:v>#N/A</c:v>
                </c:pt>
                <c:pt idx="7">
                  <c:v>0.88</c:v>
                </c:pt>
                <c:pt idx="8">
                  <c:v>#N/A</c:v>
                </c:pt>
                <c:pt idx="9">
                  <c:v>0.66</c:v>
                </c:pt>
              </c:numCache>
            </c:numRef>
          </c:val>
          <c:extLst>
            <c:ext xmlns:c16="http://schemas.microsoft.com/office/drawing/2014/chart" uri="{C3380CC4-5D6E-409C-BE32-E72D297353CC}">
              <c16:uniqueId val="{00000004-21C7-4A44-A054-3B35A0E7F8DC}"/>
            </c:ext>
          </c:extLst>
        </c:ser>
        <c:ser>
          <c:idx val="5"/>
          <c:order val="5"/>
          <c:tx>
            <c:strRef>
              <c:f>データシート!$A$32</c:f>
              <c:strCache>
                <c:ptCount val="1"/>
                <c:pt idx="0">
                  <c:v>米沢市国民健康保険事業勘定特別会計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0.67</c:v>
                </c:pt>
                <c:pt idx="2">
                  <c:v>#N/A</c:v>
                </c:pt>
                <c:pt idx="3">
                  <c:v>1.63</c:v>
                </c:pt>
                <c:pt idx="4">
                  <c:v>#N/A</c:v>
                </c:pt>
                <c:pt idx="5">
                  <c:v>1.83</c:v>
                </c:pt>
                <c:pt idx="6">
                  <c:v>#N/A</c:v>
                </c:pt>
                <c:pt idx="7">
                  <c:v>0.75</c:v>
                </c:pt>
                <c:pt idx="8">
                  <c:v>#N/A</c:v>
                </c:pt>
                <c:pt idx="9">
                  <c:v>1.05</c:v>
                </c:pt>
              </c:numCache>
            </c:numRef>
          </c:val>
          <c:extLst>
            <c:ext xmlns:c16="http://schemas.microsoft.com/office/drawing/2014/chart" uri="{C3380CC4-5D6E-409C-BE32-E72D297353CC}">
              <c16:uniqueId val="{00000005-21C7-4A44-A054-3B35A0E7F8DC}"/>
            </c:ext>
          </c:extLst>
        </c:ser>
        <c:ser>
          <c:idx val="6"/>
          <c:order val="6"/>
          <c:tx>
            <c:strRef>
              <c:f>データシート!$A$33</c:f>
              <c:strCache>
                <c:ptCount val="1"/>
                <c:pt idx="0">
                  <c:v>米沢市立病院事業会計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1.94</c:v>
                </c:pt>
                <c:pt idx="2">
                  <c:v>#N/A</c:v>
                </c:pt>
                <c:pt idx="3">
                  <c:v>1.8</c:v>
                </c:pt>
                <c:pt idx="4">
                  <c:v>#N/A</c:v>
                </c:pt>
                <c:pt idx="5">
                  <c:v>2.92</c:v>
                </c:pt>
                <c:pt idx="6">
                  <c:v>#N/A</c:v>
                </c:pt>
                <c:pt idx="7">
                  <c:v>4.97</c:v>
                </c:pt>
                <c:pt idx="8">
                  <c:v>#N/A</c:v>
                </c:pt>
                <c:pt idx="9">
                  <c:v>1.57</c:v>
                </c:pt>
              </c:numCache>
            </c:numRef>
          </c:val>
          <c:extLst>
            <c:ext xmlns:c16="http://schemas.microsoft.com/office/drawing/2014/chart" uri="{C3380CC4-5D6E-409C-BE32-E72D297353CC}">
              <c16:uniqueId val="{00000006-21C7-4A44-A054-3B35A0E7F8DC}"/>
            </c:ext>
          </c:extLst>
        </c:ser>
        <c:ser>
          <c:idx val="7"/>
          <c:order val="7"/>
          <c:tx>
            <c:strRef>
              <c:f>データシート!$A$34</c:f>
              <c:strCache>
                <c:ptCount val="1"/>
                <c:pt idx="0">
                  <c:v>米沢市介護保険事業勘定特別会計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0.51</c:v>
                </c:pt>
                <c:pt idx="2">
                  <c:v>#N/A</c:v>
                </c:pt>
                <c:pt idx="3">
                  <c:v>1.25</c:v>
                </c:pt>
                <c:pt idx="4">
                  <c:v>#N/A</c:v>
                </c:pt>
                <c:pt idx="5">
                  <c:v>1.29</c:v>
                </c:pt>
                <c:pt idx="6">
                  <c:v>#N/A</c:v>
                </c:pt>
                <c:pt idx="7">
                  <c:v>1.99</c:v>
                </c:pt>
                <c:pt idx="8">
                  <c:v>#N/A</c:v>
                </c:pt>
                <c:pt idx="9">
                  <c:v>2.0099999999999998</c:v>
                </c:pt>
              </c:numCache>
            </c:numRef>
          </c:val>
          <c:extLst>
            <c:ext xmlns:c16="http://schemas.microsoft.com/office/drawing/2014/chart" uri="{C3380CC4-5D6E-409C-BE32-E72D297353CC}">
              <c16:uniqueId val="{00000007-21C7-4A44-A054-3B35A0E7F8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5.75</c:v>
                </c:pt>
                <c:pt idx="2">
                  <c:v>#N/A</c:v>
                </c:pt>
                <c:pt idx="3">
                  <c:v>6.02</c:v>
                </c:pt>
                <c:pt idx="4">
                  <c:v>#N/A</c:v>
                </c:pt>
                <c:pt idx="5">
                  <c:v>6.48</c:v>
                </c:pt>
                <c:pt idx="6">
                  <c:v>#N/A</c:v>
                </c:pt>
                <c:pt idx="7">
                  <c:v>7.17</c:v>
                </c:pt>
                <c:pt idx="8">
                  <c:v>#N/A</c:v>
                </c:pt>
                <c:pt idx="9">
                  <c:v>7.75</c:v>
                </c:pt>
              </c:numCache>
            </c:numRef>
          </c:val>
          <c:extLst>
            <c:ext xmlns:c16="http://schemas.microsoft.com/office/drawing/2014/chart" uri="{C3380CC4-5D6E-409C-BE32-E72D297353CC}">
              <c16:uniqueId val="{00000008-21C7-4A44-A054-3B35A0E7F8DC}"/>
            </c:ext>
          </c:extLst>
        </c:ser>
        <c:ser>
          <c:idx val="9"/>
          <c:order val="9"/>
          <c:tx>
            <c:strRef>
              <c:f>データシート!$A$36</c:f>
              <c:strCache>
                <c:ptCount val="1"/>
                <c:pt idx="0">
                  <c:v>米沢市水道事業会計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24.62</c:v>
                </c:pt>
                <c:pt idx="2">
                  <c:v>#N/A</c:v>
                </c:pt>
                <c:pt idx="3">
                  <c:v>23.78</c:v>
                </c:pt>
                <c:pt idx="4">
                  <c:v>#N/A</c:v>
                </c:pt>
                <c:pt idx="5">
                  <c:v>23.09</c:v>
                </c:pt>
                <c:pt idx="6">
                  <c:v>#N/A</c:v>
                </c:pt>
                <c:pt idx="7">
                  <c:v>24.3</c:v>
                </c:pt>
                <c:pt idx="8">
                  <c:v>#N/A</c:v>
                </c:pt>
                <c:pt idx="9">
                  <c:v>21.6</c:v>
                </c:pt>
              </c:numCache>
            </c:numRef>
          </c:val>
          <c:extLst>
            <c:ext xmlns:c16="http://schemas.microsoft.com/office/drawing/2014/chart" uri="{C3380CC4-5D6E-409C-BE32-E72D297353CC}">
              <c16:uniqueId val="{00000009-21C7-4A44-A054-3B35A0E7F8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3303</c:v>
                </c:pt>
                <c:pt idx="5">
                  <c:v>3202</c:v>
                </c:pt>
                <c:pt idx="8">
                  <c:v>3209</c:v>
                </c:pt>
                <c:pt idx="11">
                  <c:v>3198</c:v>
                </c:pt>
                <c:pt idx="14">
                  <c:v>3197</c:v>
                </c:pt>
              </c:numCache>
            </c:numRef>
          </c:val>
          <c:extLst>
            <c:ext xmlns:c16="http://schemas.microsoft.com/office/drawing/2014/chart" uri="{C3380CC4-5D6E-409C-BE32-E72D297353CC}">
              <c16:uniqueId val="{00000000-E4AE-41DD-95C7-66C7A86C08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AE-41DD-95C7-66C7A86C08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105</c:v>
                </c:pt>
                <c:pt idx="3">
                  <c:v>93</c:v>
                </c:pt>
                <c:pt idx="6">
                  <c:v>93</c:v>
                </c:pt>
                <c:pt idx="9">
                  <c:v>78</c:v>
                </c:pt>
                <c:pt idx="12">
                  <c:v>106</c:v>
                </c:pt>
              </c:numCache>
            </c:numRef>
          </c:val>
          <c:extLst>
            <c:ext xmlns:c16="http://schemas.microsoft.com/office/drawing/2014/chart" uri="{C3380CC4-5D6E-409C-BE32-E72D297353CC}">
              <c16:uniqueId val="{00000002-E4AE-41DD-95C7-66C7A86C08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394</c:v>
                </c:pt>
                <c:pt idx="3">
                  <c:v>416</c:v>
                </c:pt>
                <c:pt idx="6">
                  <c:v>445</c:v>
                </c:pt>
                <c:pt idx="9">
                  <c:v>511</c:v>
                </c:pt>
                <c:pt idx="12">
                  <c:v>485</c:v>
                </c:pt>
              </c:numCache>
            </c:numRef>
          </c:val>
          <c:extLst>
            <c:ext xmlns:c16="http://schemas.microsoft.com/office/drawing/2014/chart" uri="{C3380CC4-5D6E-409C-BE32-E72D297353CC}">
              <c16:uniqueId val="{00000003-E4AE-41DD-95C7-66C7A86C08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942</c:v>
                </c:pt>
                <c:pt idx="3">
                  <c:v>858</c:v>
                </c:pt>
                <c:pt idx="6">
                  <c:v>710</c:v>
                </c:pt>
                <c:pt idx="9">
                  <c:v>528</c:v>
                </c:pt>
                <c:pt idx="12">
                  <c:v>680</c:v>
                </c:pt>
              </c:numCache>
            </c:numRef>
          </c:val>
          <c:extLst>
            <c:ext xmlns:c16="http://schemas.microsoft.com/office/drawing/2014/chart" uri="{C3380CC4-5D6E-409C-BE32-E72D297353CC}">
              <c16:uniqueId val="{00000004-E4AE-41DD-95C7-66C7A86C08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7</c:v>
                </c:pt>
                <c:pt idx="6">
                  <c:v>7</c:v>
                </c:pt>
                <c:pt idx="9">
                  <c:v>7</c:v>
                </c:pt>
                <c:pt idx="12">
                  <c:v>3</c:v>
                </c:pt>
              </c:numCache>
            </c:numRef>
          </c:val>
          <c:extLst>
            <c:ext xmlns:c16="http://schemas.microsoft.com/office/drawing/2014/chart" uri="{C3380CC4-5D6E-409C-BE32-E72D297353CC}">
              <c16:uniqueId val="{00000005-E4AE-41DD-95C7-66C7A86C08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AE-41DD-95C7-66C7A86C08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3270</c:v>
                </c:pt>
                <c:pt idx="3">
                  <c:v>3262</c:v>
                </c:pt>
                <c:pt idx="6">
                  <c:v>3261</c:v>
                </c:pt>
                <c:pt idx="9">
                  <c:v>3542</c:v>
                </c:pt>
                <c:pt idx="12">
                  <c:v>3573</c:v>
                </c:pt>
              </c:numCache>
            </c:numRef>
          </c:val>
          <c:extLst>
            <c:ext xmlns:c16="http://schemas.microsoft.com/office/drawing/2014/chart" uri="{C3380CC4-5D6E-409C-BE32-E72D297353CC}">
              <c16:uniqueId val="{00000007-E4AE-41DD-95C7-66C7A86C08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1408</c:v>
                </c:pt>
                <c:pt idx="2">
                  <c:v>#N/A</c:v>
                </c:pt>
                <c:pt idx="3">
                  <c:v>#N/A</c:v>
                </c:pt>
                <c:pt idx="4">
                  <c:v>1434</c:v>
                </c:pt>
                <c:pt idx="5">
                  <c:v>#N/A</c:v>
                </c:pt>
                <c:pt idx="6">
                  <c:v>#N/A</c:v>
                </c:pt>
                <c:pt idx="7">
                  <c:v>1307</c:v>
                </c:pt>
                <c:pt idx="8">
                  <c:v>#N/A</c:v>
                </c:pt>
                <c:pt idx="9">
                  <c:v>#N/A</c:v>
                </c:pt>
                <c:pt idx="10">
                  <c:v>1468</c:v>
                </c:pt>
                <c:pt idx="11">
                  <c:v>#N/A</c:v>
                </c:pt>
                <c:pt idx="12">
                  <c:v>#N/A</c:v>
                </c:pt>
                <c:pt idx="13">
                  <c:v>1650</c:v>
                </c:pt>
                <c:pt idx="14">
                  <c:v>#N/A</c:v>
                </c:pt>
              </c:numCache>
            </c:numRef>
          </c:val>
          <c:smooth val="0"/>
          <c:extLst>
            <c:ext xmlns:c16="http://schemas.microsoft.com/office/drawing/2014/chart" uri="{C3380CC4-5D6E-409C-BE32-E72D297353CC}">
              <c16:uniqueId val="{00000008-E4AE-41DD-95C7-66C7A86C08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32536</c:v>
                </c:pt>
                <c:pt idx="5">
                  <c:v>33339</c:v>
                </c:pt>
                <c:pt idx="8">
                  <c:v>32569</c:v>
                </c:pt>
                <c:pt idx="11">
                  <c:v>33288</c:v>
                </c:pt>
                <c:pt idx="14">
                  <c:v>34578</c:v>
                </c:pt>
              </c:numCache>
            </c:numRef>
          </c:val>
          <c:extLst>
            <c:ext xmlns:c16="http://schemas.microsoft.com/office/drawing/2014/chart" uri="{C3380CC4-5D6E-409C-BE32-E72D297353CC}">
              <c16:uniqueId val="{00000000-7332-43EF-802D-7CC2BB32DB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7458</c:v>
                </c:pt>
                <c:pt idx="5">
                  <c:v>8405</c:v>
                </c:pt>
                <c:pt idx="8">
                  <c:v>7340</c:v>
                </c:pt>
                <c:pt idx="11">
                  <c:v>7810</c:v>
                </c:pt>
                <c:pt idx="14">
                  <c:v>7504</c:v>
                </c:pt>
              </c:numCache>
            </c:numRef>
          </c:val>
          <c:extLst>
            <c:ext xmlns:c16="http://schemas.microsoft.com/office/drawing/2014/chart" uri="{C3380CC4-5D6E-409C-BE32-E72D297353CC}">
              <c16:uniqueId val="{00000001-7332-43EF-802D-7CC2BB32DB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8126</c:v>
                </c:pt>
                <c:pt idx="5">
                  <c:v>7980</c:v>
                </c:pt>
                <c:pt idx="8">
                  <c:v>9713</c:v>
                </c:pt>
                <c:pt idx="11">
                  <c:v>9997</c:v>
                </c:pt>
                <c:pt idx="14">
                  <c:v>11271</c:v>
                </c:pt>
              </c:numCache>
            </c:numRef>
          </c:val>
          <c:extLst>
            <c:ext xmlns:c16="http://schemas.microsoft.com/office/drawing/2014/chart" uri="{C3380CC4-5D6E-409C-BE32-E72D297353CC}">
              <c16:uniqueId val="{00000002-7332-43EF-802D-7CC2BB32DB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32-43EF-802D-7CC2BB32DB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32-43EF-802D-7CC2BB32DB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2-43EF-802D-7CC2BB32DB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4276</c:v>
                </c:pt>
                <c:pt idx="3">
                  <c:v>4189</c:v>
                </c:pt>
                <c:pt idx="6">
                  <c:v>4044</c:v>
                </c:pt>
                <c:pt idx="9">
                  <c:v>3923</c:v>
                </c:pt>
                <c:pt idx="12">
                  <c:v>4044</c:v>
                </c:pt>
              </c:numCache>
            </c:numRef>
          </c:val>
          <c:extLst>
            <c:ext xmlns:c16="http://schemas.microsoft.com/office/drawing/2014/chart" uri="{C3380CC4-5D6E-409C-BE32-E72D297353CC}">
              <c16:uniqueId val="{00000006-7332-43EF-802D-7CC2BB32DB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5211</c:v>
                </c:pt>
                <c:pt idx="3">
                  <c:v>4256</c:v>
                </c:pt>
                <c:pt idx="6">
                  <c:v>4055</c:v>
                </c:pt>
                <c:pt idx="9">
                  <c:v>3806</c:v>
                </c:pt>
                <c:pt idx="12">
                  <c:v>3993</c:v>
                </c:pt>
              </c:numCache>
            </c:numRef>
          </c:val>
          <c:extLst>
            <c:ext xmlns:c16="http://schemas.microsoft.com/office/drawing/2014/chart" uri="{C3380CC4-5D6E-409C-BE32-E72D297353CC}">
              <c16:uniqueId val="{00000007-7332-43EF-802D-7CC2BB32DB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9940</c:v>
                </c:pt>
                <c:pt idx="3">
                  <c:v>10948</c:v>
                </c:pt>
                <c:pt idx="6">
                  <c:v>9477</c:v>
                </c:pt>
                <c:pt idx="9">
                  <c:v>11556</c:v>
                </c:pt>
                <c:pt idx="12">
                  <c:v>15959</c:v>
                </c:pt>
              </c:numCache>
            </c:numRef>
          </c:val>
          <c:extLst>
            <c:ext xmlns:c16="http://schemas.microsoft.com/office/drawing/2014/chart" uri="{C3380CC4-5D6E-409C-BE32-E72D297353CC}">
              <c16:uniqueId val="{00000008-7332-43EF-802D-7CC2BB32DB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823</c:v>
                </c:pt>
                <c:pt idx="3">
                  <c:v>739</c:v>
                </c:pt>
                <c:pt idx="6">
                  <c:v>655</c:v>
                </c:pt>
                <c:pt idx="9">
                  <c:v>584</c:v>
                </c:pt>
                <c:pt idx="12">
                  <c:v>489</c:v>
                </c:pt>
              </c:numCache>
            </c:numRef>
          </c:val>
          <c:extLst>
            <c:ext xmlns:c16="http://schemas.microsoft.com/office/drawing/2014/chart" uri="{C3380CC4-5D6E-409C-BE32-E72D297353CC}">
              <c16:uniqueId val="{00000009-7332-43EF-802D-7CC2BB32DB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35247</c:v>
                </c:pt>
                <c:pt idx="3">
                  <c:v>37917</c:v>
                </c:pt>
                <c:pt idx="6">
                  <c:v>40150</c:v>
                </c:pt>
                <c:pt idx="9">
                  <c:v>38531</c:v>
                </c:pt>
                <c:pt idx="12">
                  <c:v>36920</c:v>
                </c:pt>
              </c:numCache>
            </c:numRef>
          </c:val>
          <c:extLst>
            <c:ext xmlns:c16="http://schemas.microsoft.com/office/drawing/2014/chart" uri="{C3380CC4-5D6E-409C-BE32-E72D297353CC}">
              <c16:uniqueId val="{0000000A-7332-43EF-802D-7CC2BB32DB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7377</c:v>
                </c:pt>
                <c:pt idx="2">
                  <c:v>#N/A</c:v>
                </c:pt>
                <c:pt idx="3">
                  <c:v>#N/A</c:v>
                </c:pt>
                <c:pt idx="4">
                  <c:v>8324</c:v>
                </c:pt>
                <c:pt idx="5">
                  <c:v>#N/A</c:v>
                </c:pt>
                <c:pt idx="6">
                  <c:v>#N/A</c:v>
                </c:pt>
                <c:pt idx="7">
                  <c:v>8760</c:v>
                </c:pt>
                <c:pt idx="8">
                  <c:v>#N/A</c:v>
                </c:pt>
                <c:pt idx="9">
                  <c:v>#N/A</c:v>
                </c:pt>
                <c:pt idx="10">
                  <c:v>7305</c:v>
                </c:pt>
                <c:pt idx="11">
                  <c:v>#N/A</c:v>
                </c:pt>
                <c:pt idx="12">
                  <c:v>#N/A</c:v>
                </c:pt>
                <c:pt idx="13">
                  <c:v>8053</c:v>
                </c:pt>
                <c:pt idx="14">
                  <c:v>#N/A</c:v>
                </c:pt>
              </c:numCache>
            </c:numRef>
          </c:val>
          <c:smooth val="0"/>
          <c:extLst>
            <c:ext xmlns:c16="http://schemas.microsoft.com/office/drawing/2014/chart" uri="{C3380CC4-5D6E-409C-BE32-E72D297353CC}">
              <c16:uniqueId val="{0000000B-7332-43EF-802D-7CC2BB32DB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1958</c:v>
                </c:pt>
                <c:pt idx="1">
                  <c:v>1909</c:v>
                </c:pt>
                <c:pt idx="2">
                  <c:v>1905</c:v>
                </c:pt>
              </c:numCache>
            </c:numRef>
          </c:val>
          <c:extLst>
            <c:ext xmlns:c16="http://schemas.microsoft.com/office/drawing/2014/chart" uri="{C3380CC4-5D6E-409C-BE32-E72D297353CC}">
              <c16:uniqueId val="{00000000-32F2-492B-9855-2FB20CF169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415</c:v>
                </c:pt>
                <c:pt idx="1">
                  <c:v>402</c:v>
                </c:pt>
                <c:pt idx="2">
                  <c:v>495</c:v>
                </c:pt>
              </c:numCache>
            </c:numRef>
          </c:val>
          <c:extLst>
            <c:ext xmlns:c16="http://schemas.microsoft.com/office/drawing/2014/chart" uri="{C3380CC4-5D6E-409C-BE32-E72D297353CC}">
              <c16:uniqueId val="{00000001-32F2-492B-9855-2FB20CF169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4608</c:v>
                </c:pt>
                <c:pt idx="1">
                  <c:v>4421</c:v>
                </c:pt>
                <c:pt idx="2">
                  <c:v>5053</c:v>
                </c:pt>
              </c:numCache>
            </c:numRef>
          </c:val>
          <c:extLst>
            <c:ext xmlns:c16="http://schemas.microsoft.com/office/drawing/2014/chart" uri="{C3380CC4-5D6E-409C-BE32-E72D297353CC}">
              <c16:uniqueId val="{00000002-32F2-492B-9855-2FB20CF1697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本市の財政力指数は、全国平均、県平均を上回ってはいるものの、類似団体内平均を下回る状況が続いている。令和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事業の廃止や見直しを行い歳出の抑制を図る。また、歳入の確保に向けた取組を推進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年度に比べ</a:t>
          </a:r>
          <a:r>
            <a:rPr kumimoji="1" lang="en-US" altLang="ja-JP" sz="900">
              <a:solidFill>
                <a:schemeClr val="dk1"/>
              </a:solidFill>
              <a:effectLst/>
              <a:latin typeface="+mn-lt"/>
              <a:ea typeface="+mn-ea"/>
              <a:cs typeface="+mn-cs"/>
            </a:rPr>
            <a:t>1.4</a:t>
          </a:r>
          <a:r>
            <a:rPr kumimoji="1" lang="ja-JP" altLang="en-US" sz="900">
              <a:solidFill>
                <a:schemeClr val="dk1"/>
              </a:solidFill>
              <a:effectLst/>
              <a:latin typeface="+mn-lt"/>
              <a:ea typeface="+mn-ea"/>
              <a:cs typeface="+mn-cs"/>
            </a:rPr>
            <a:t>ポイント下回ったものの、令和</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年度に引き続き</a:t>
          </a:r>
          <a:r>
            <a:rPr kumimoji="1" lang="ja-JP" altLang="ja-JP" sz="900">
              <a:solidFill>
                <a:schemeClr val="dk1"/>
              </a:solidFill>
              <a:effectLst/>
              <a:latin typeface="+mn-lt"/>
              <a:ea typeface="+mn-ea"/>
              <a:cs typeface="+mn-cs"/>
            </a:rPr>
            <a:t>類似団体内平均を</a:t>
          </a:r>
          <a:r>
            <a:rPr kumimoji="1" lang="ja-JP" altLang="en-US" sz="900">
              <a:solidFill>
                <a:schemeClr val="dk1"/>
              </a:solidFill>
              <a:effectLst/>
              <a:latin typeface="+mn-lt"/>
              <a:ea typeface="+mn-ea"/>
              <a:cs typeface="+mn-cs"/>
            </a:rPr>
            <a:t>上回っている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年度の経常一般財源収入は、市税</a:t>
          </a:r>
          <a:r>
            <a:rPr kumimoji="1" lang="ja-JP" altLang="en-US" sz="900">
              <a:solidFill>
                <a:schemeClr val="dk1"/>
              </a:solidFill>
              <a:effectLst/>
              <a:latin typeface="+mn-lt"/>
              <a:ea typeface="+mn-ea"/>
              <a:cs typeface="+mn-cs"/>
            </a:rPr>
            <a:t>の大幅な増加により</a:t>
          </a:r>
          <a:r>
            <a:rPr kumimoji="1" lang="ja-JP" altLang="ja-JP" sz="900">
              <a:solidFill>
                <a:schemeClr val="dk1"/>
              </a:solidFill>
              <a:effectLst/>
              <a:latin typeface="+mn-lt"/>
              <a:ea typeface="+mn-ea"/>
              <a:cs typeface="+mn-cs"/>
            </a:rPr>
            <a:t>全体として前年度比</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の増</a:t>
          </a:r>
          <a:r>
            <a:rPr kumimoji="1" lang="ja-JP" altLang="ja-JP" sz="900">
              <a:solidFill>
                <a:schemeClr val="dk1"/>
              </a:solidFill>
              <a:effectLst/>
              <a:latin typeface="+mn-lt"/>
              <a:ea typeface="+mn-ea"/>
              <a:cs typeface="+mn-cs"/>
            </a:rPr>
            <a:t>となった。</a:t>
          </a:r>
          <a:endParaRPr lang="ja-JP" altLang="ja-JP" sz="1050">
            <a:effectLst/>
          </a:endParaRPr>
        </a:p>
        <a:p>
          <a:r>
            <a:rPr kumimoji="1" lang="ja-JP" altLang="ja-JP" sz="900">
              <a:solidFill>
                <a:schemeClr val="dk1"/>
              </a:solidFill>
              <a:effectLst/>
              <a:latin typeface="+mn-lt"/>
              <a:ea typeface="+mn-ea"/>
              <a:cs typeface="+mn-cs"/>
            </a:rPr>
            <a:t>　歳出充当一般財源では、</a:t>
          </a:r>
          <a:r>
            <a:rPr kumimoji="1" lang="ja-JP" altLang="en-US" sz="900">
              <a:solidFill>
                <a:schemeClr val="dk1"/>
              </a:solidFill>
              <a:effectLst/>
              <a:latin typeface="+mn-lt"/>
              <a:ea typeface="+mn-ea"/>
              <a:cs typeface="+mn-cs"/>
            </a:rPr>
            <a:t>市立病院事業会計負担金等の増により補助費等</a:t>
          </a:r>
          <a:r>
            <a:rPr kumimoji="1" lang="ja-JP" altLang="ja-JP" sz="900">
              <a:solidFill>
                <a:schemeClr val="dk1"/>
              </a:solidFill>
              <a:effectLst/>
              <a:latin typeface="+mn-lt"/>
              <a:ea typeface="+mn-ea"/>
              <a:cs typeface="+mn-cs"/>
            </a:rPr>
            <a:t>充当一般財源が増加したことに加え、義務的経費である人件費、扶助費、公債費の経常収支比率が</a:t>
          </a:r>
          <a:r>
            <a:rPr kumimoji="1" lang="en-US" altLang="ja-JP" sz="900">
              <a:solidFill>
                <a:schemeClr val="dk1"/>
              </a:solidFill>
              <a:effectLst/>
              <a:latin typeface="+mn-lt"/>
              <a:ea typeface="+mn-ea"/>
              <a:cs typeface="+mn-cs"/>
            </a:rPr>
            <a:t>46.1</a:t>
          </a:r>
          <a:r>
            <a:rPr kumimoji="1" lang="ja-JP" altLang="ja-JP" sz="900">
              <a:solidFill>
                <a:schemeClr val="dk1"/>
              </a:solidFill>
              <a:effectLst/>
              <a:latin typeface="+mn-lt"/>
              <a:ea typeface="+mn-ea"/>
              <a:cs typeface="+mn-cs"/>
            </a:rPr>
            <a:t>％と半分近くを占めている。資本費平準化債の発行により、下水道事業会計への負担金を抑制しているものの、公営企業会計への繰出金（負担金）が高い割合を占めている状況である。</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465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73792"/>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62</xdr:row>
      <xdr:rowOff>165100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7379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41910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9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人件費は、</a:t>
          </a:r>
          <a:r>
            <a:rPr kumimoji="1" lang="ja-JP" altLang="en-US" sz="1050">
              <a:solidFill>
                <a:schemeClr val="dk1"/>
              </a:solidFill>
              <a:effectLst/>
              <a:latin typeface="+mn-lt"/>
              <a:ea typeface="+mn-ea"/>
              <a:cs typeface="+mn-cs"/>
            </a:rPr>
            <a:t>給与改定の影響などにより基本給及び期末勤勉手当が増加したものの、定年延長に伴い定年退職者がおらず退職手当が大幅に減少したことなどから、前年度比▲</a:t>
          </a:r>
          <a:r>
            <a:rPr kumimoji="1" lang="en-US" altLang="ja-JP" sz="1050">
              <a:solidFill>
                <a:schemeClr val="dk1"/>
              </a:solidFill>
              <a:effectLst/>
              <a:latin typeface="+mn-lt"/>
              <a:ea typeface="+mn-ea"/>
              <a:cs typeface="+mn-cs"/>
            </a:rPr>
            <a:t>3.4</a:t>
          </a:r>
          <a:r>
            <a:rPr kumimoji="1" lang="ja-JP" altLang="en-US"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物件費は、</a:t>
          </a:r>
          <a:r>
            <a:rPr kumimoji="1" lang="ja-JP" altLang="en-US" sz="1050">
              <a:solidFill>
                <a:schemeClr val="dk1"/>
              </a:solidFill>
              <a:effectLst/>
              <a:latin typeface="+mn-lt"/>
              <a:ea typeface="+mn-ea"/>
              <a:cs typeface="+mn-cs"/>
            </a:rPr>
            <a:t>物価高騰の影響はあったものの、旧庁舎解体事業費等の減少</a:t>
          </a:r>
          <a:r>
            <a:rPr kumimoji="1" lang="ja-JP" altLang="ja-JP" sz="1050">
              <a:solidFill>
                <a:schemeClr val="dk1"/>
              </a:solidFill>
              <a:effectLst/>
              <a:latin typeface="+mn-lt"/>
              <a:ea typeface="+mn-ea"/>
              <a:cs typeface="+mn-cs"/>
            </a:rPr>
            <a:t>により、</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6.9</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となった。また、維持補修費については、本市では除排雪経費による影響が大きく、降雪量により変動するが、適正な水準の維持に努めていく必要がある。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89102</xdr:rowOff>
    </xdr:from>
    <xdr:to>
      <xdr:col>23</xdr:col>
      <xdr:colOff>133350</xdr:colOff>
      <xdr:row>83</xdr:row>
      <xdr:rowOff>9249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48002"/>
          <a:ext cx="838200" cy="9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9249</xdr:rowOff>
    </xdr:from>
    <xdr:to>
      <xdr:col>19</xdr:col>
      <xdr:colOff>133350</xdr:colOff>
      <xdr:row>83</xdr:row>
      <xdr:rowOff>32744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9599"/>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88627</xdr:rowOff>
    </xdr:from>
    <xdr:to>
      <xdr:col>15</xdr:col>
      <xdr:colOff>82550</xdr:colOff>
      <xdr:row>83</xdr:row>
      <xdr:rowOff>32744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47527"/>
          <a:ext cx="889000" cy="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89663</xdr:rowOff>
    </xdr:from>
    <xdr:to>
      <xdr:col>11</xdr:col>
      <xdr:colOff>31750</xdr:colOff>
      <xdr:row>82</xdr:row>
      <xdr:rowOff>88627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77113"/>
          <a:ext cx="889000" cy="17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38302</xdr:rowOff>
    </xdr:from>
    <xdr:to>
      <xdr:col>23</xdr:col>
      <xdr:colOff>184150</xdr:colOff>
      <xdr:row>82</xdr:row>
      <xdr:rowOff>139902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54829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129899</xdr:rowOff>
    </xdr:from>
    <xdr:to>
      <xdr:col>19</xdr:col>
      <xdr:colOff>184150</xdr:colOff>
      <xdr:row>83</xdr:row>
      <xdr:rowOff>60049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44826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7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153394</xdr:rowOff>
    </xdr:from>
    <xdr:to>
      <xdr:col>15</xdr:col>
      <xdr:colOff>133350</xdr:colOff>
      <xdr:row>83</xdr:row>
      <xdr:rowOff>83544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68321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9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37827</xdr:rowOff>
    </xdr:from>
    <xdr:to>
      <xdr:col>11</xdr:col>
      <xdr:colOff>82550</xdr:colOff>
      <xdr:row>82</xdr:row>
      <xdr:rowOff>139427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124204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8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38863</xdr:rowOff>
    </xdr:from>
    <xdr:to>
      <xdr:col>7</xdr:col>
      <xdr:colOff>31750</xdr:colOff>
      <xdr:row>81</xdr:row>
      <xdr:rowOff>140463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150640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95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給与の独自減額により平成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年度は類似団体内平均を大幅に下回る水準であったが、平成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年度以降は類似団体平均とほぼ同じ水準かやや高い水準で推移している。類似団体平均を大きく上回ることがないよう、給与制度の見直しを行うことで、給与の適正化に努める。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3589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220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34471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014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497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の広域化を行っていることから全体として平均を下回る職員数となっているが、広域化を行っていない部門の職員数は平均を上回る状況にある。今後、定年引上げによる影響を分析しつつ、定員適正化計画を策定し、これに基づき効率的な組織の構築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99271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750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59055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7929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20849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52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6773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64998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81826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分子となる病院事業や下水道事業に係る準元利償還金が増加するとともに、</a:t>
          </a:r>
          <a:r>
            <a:rPr kumimoji="1" lang="ja-JP" altLang="ja-JP" sz="1050">
              <a:solidFill>
                <a:schemeClr val="dk1"/>
              </a:solidFill>
              <a:effectLst/>
              <a:latin typeface="+mn-lt"/>
              <a:ea typeface="+mn-ea"/>
              <a:cs typeface="+mn-cs"/>
            </a:rPr>
            <a:t>分母となる</a:t>
          </a:r>
          <a:r>
            <a:rPr kumimoji="1" lang="ja-JP" altLang="en-US" sz="1050">
              <a:solidFill>
                <a:schemeClr val="dk1"/>
              </a:solidFill>
              <a:effectLst/>
              <a:latin typeface="+mn-lt"/>
              <a:ea typeface="+mn-ea"/>
              <a:cs typeface="+mn-cs"/>
            </a:rPr>
            <a:t>標準税収や</a:t>
          </a:r>
          <a:r>
            <a:rPr kumimoji="1" lang="ja-JP" altLang="ja-JP" sz="1050">
              <a:solidFill>
                <a:schemeClr val="dk1"/>
              </a:solidFill>
              <a:effectLst/>
              <a:latin typeface="+mn-lt"/>
              <a:ea typeface="+mn-ea"/>
              <a:cs typeface="+mn-cs"/>
            </a:rPr>
            <a:t>普通交付税</a:t>
          </a:r>
          <a:r>
            <a:rPr kumimoji="1" lang="ja-JP" altLang="en-US" sz="1050">
              <a:solidFill>
                <a:schemeClr val="dk1"/>
              </a:solidFill>
              <a:effectLst/>
              <a:latin typeface="+mn-lt"/>
              <a:ea typeface="+mn-ea"/>
              <a:cs typeface="+mn-cs"/>
            </a:rPr>
            <a:t>も増加</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が</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分子の増加割合が大きかったため、</a:t>
          </a:r>
          <a:r>
            <a:rPr kumimoji="1" lang="ja-JP" altLang="ja-JP" sz="1050">
              <a:solidFill>
                <a:schemeClr val="dk1"/>
              </a:solidFill>
              <a:effectLst/>
              <a:latin typeface="+mn-lt"/>
              <a:ea typeface="+mn-ea"/>
              <a:cs typeface="+mn-cs"/>
            </a:rPr>
            <a:t>単年度比率では</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9.2</a:t>
          </a:r>
          <a:r>
            <a:rPr kumimoji="1" lang="ja-JP" altLang="ja-JP" sz="1050">
              <a:solidFill>
                <a:schemeClr val="dk1"/>
              </a:solidFill>
              <a:effectLst/>
              <a:latin typeface="+mn-lt"/>
              <a:ea typeface="+mn-ea"/>
              <a:cs typeface="+mn-cs"/>
            </a:rPr>
            <a:t>ポイントとなり、三ヵ年平均で</a:t>
          </a:r>
          <a:r>
            <a:rPr kumimoji="1" lang="ja-JP" altLang="en-US" sz="1050">
              <a:solidFill>
                <a:schemeClr val="dk1"/>
              </a:solidFill>
              <a:effectLst/>
              <a:latin typeface="+mn-lt"/>
              <a:ea typeface="+mn-ea"/>
              <a:cs typeface="+mn-cs"/>
            </a:rPr>
            <a:t>は前年度比</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ポイント増の</a:t>
          </a:r>
          <a:r>
            <a:rPr kumimoji="1" lang="en-US" altLang="ja-JP" sz="1050">
              <a:solidFill>
                <a:schemeClr val="dk1"/>
              </a:solidFill>
              <a:effectLst/>
              <a:latin typeface="+mn-lt"/>
              <a:ea typeface="+mn-ea"/>
              <a:cs typeface="+mn-cs"/>
            </a:rPr>
            <a:t>8.2</a:t>
          </a:r>
          <a:r>
            <a:rPr kumimoji="1" lang="ja-JP" altLang="en-US" sz="1050">
              <a:solidFill>
                <a:schemeClr val="dk1"/>
              </a:solidFill>
              <a:effectLst/>
              <a:latin typeface="+mn-lt"/>
              <a:ea typeface="+mn-ea"/>
              <a:cs typeface="+mn-cs"/>
            </a:rPr>
            <a:t>ポイント</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　現在進めている事業を含めて、今後控えている大規模事業に対応していくためにも、引き続き投資的経費については、可能な限り抑制を図り、起債依存型の事業を見直すとともに、公営企業における投資的経費も合わせて見直すよう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1395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155956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23114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139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23114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115841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7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105156</xdr:rowOff>
    </xdr:from>
    <xdr:to>
      <xdr:col>77</xdr:col>
      <xdr:colOff>95250</xdr:colOff>
      <xdr:row>41</xdr:row>
      <xdr:rowOff>35306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20083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将来負担額については、庁舎建替事業の償還開始と臨時財政対策債の発行額の減少に伴い、地方債残高は約</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％の減となったが、病院建替事業に係る企業債発行等による公営企業債等繰入見込額の増により増加となった。また、充当可能財源等については、</a:t>
          </a:r>
          <a:r>
            <a:rPr kumimoji="1" lang="ja-JP" altLang="en-US" sz="1050">
              <a:solidFill>
                <a:schemeClr val="dk1"/>
              </a:solidFill>
              <a:effectLst/>
              <a:latin typeface="+mn-lt"/>
              <a:ea typeface="+mn-ea"/>
              <a:cs typeface="+mn-cs"/>
            </a:rPr>
            <a:t>公共施設等整備基金の増や、基準財政需要額のうち市立病院建替事業に係る企業債発行額の算入による保健衛生費の増により、</a:t>
          </a:r>
          <a:r>
            <a:rPr kumimoji="1" lang="ja-JP" altLang="ja-JP" sz="1050">
              <a:solidFill>
                <a:schemeClr val="dk1"/>
              </a:solidFill>
              <a:effectLst/>
              <a:latin typeface="+mn-lt"/>
              <a:ea typeface="+mn-ea"/>
              <a:cs typeface="+mn-cs"/>
            </a:rPr>
            <a:t>全体として増加した。</a:t>
          </a:r>
          <a:endParaRPr lang="ja-JP" altLang="ja-JP" sz="1200">
            <a:effectLst/>
          </a:endParaRPr>
        </a:p>
        <a:p>
          <a:r>
            <a:rPr kumimoji="1" lang="ja-JP" altLang="ja-JP" sz="1050">
              <a:solidFill>
                <a:schemeClr val="dk1"/>
              </a:solidFill>
              <a:effectLst/>
              <a:latin typeface="+mn-lt"/>
              <a:ea typeface="+mn-ea"/>
              <a:cs typeface="+mn-cs"/>
            </a:rPr>
            <a:t>　これらのことから、将来負担額、充当可能財源等はともに増加となったが、</a:t>
          </a:r>
          <a:r>
            <a:rPr kumimoji="1" lang="ja-JP" altLang="en-US" sz="1050">
              <a:solidFill>
                <a:schemeClr val="dk1"/>
              </a:solidFill>
              <a:effectLst/>
              <a:latin typeface="+mn-lt"/>
              <a:ea typeface="+mn-ea"/>
              <a:cs typeface="+mn-cs"/>
            </a:rPr>
            <a:t>将来負担額</a:t>
          </a:r>
          <a:r>
            <a:rPr kumimoji="1" lang="ja-JP" altLang="ja-JP" sz="1050">
              <a:solidFill>
                <a:schemeClr val="dk1"/>
              </a:solidFill>
              <a:effectLst/>
              <a:latin typeface="+mn-lt"/>
              <a:ea typeface="+mn-ea"/>
              <a:cs typeface="+mn-cs"/>
            </a:rPr>
            <a:t>が大幅に増加したことから、将来負担比率は</a:t>
          </a:r>
          <a:r>
            <a:rPr kumimoji="1" lang="ja-JP" altLang="en-US"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3.9</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の増と</a:t>
          </a:r>
          <a:r>
            <a:rPr kumimoji="1" lang="ja-JP" altLang="ja-JP" sz="1050">
              <a:solidFill>
                <a:schemeClr val="dk1"/>
              </a:solidFill>
              <a:effectLst/>
              <a:latin typeface="+mn-lt"/>
              <a:ea typeface="+mn-ea"/>
              <a:cs typeface="+mn-cs"/>
            </a:rPr>
            <a:t>なった。</a:t>
          </a:r>
          <a:endParaRPr lang="ja-JP" altLang="ja-JP" sz="1200">
            <a:effectLst/>
          </a:endParaRPr>
        </a:p>
        <a:p>
          <a:r>
            <a:rPr kumimoji="1" lang="ja-JP" altLang="ja-JP" sz="1050">
              <a:solidFill>
                <a:schemeClr val="dk1"/>
              </a:solidFill>
              <a:effectLst/>
              <a:latin typeface="+mn-lt"/>
              <a:ea typeface="+mn-ea"/>
              <a:cs typeface="+mn-cs"/>
            </a:rPr>
            <a:t>　今後も大規模事業を予定しているが、事業実施の適正化を図り財政の健全化に努める。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43422</xdr:rowOff>
    </xdr:from>
    <xdr:to>
      <xdr:col>81</xdr:col>
      <xdr:colOff>44450</xdr:colOff>
      <xdr:row>16</xdr:row>
      <xdr:rowOff>88235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786622"/>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43422</xdr:rowOff>
    </xdr:from>
    <xdr:to>
      <xdr:col>77</xdr:col>
      <xdr:colOff>44450</xdr:colOff>
      <xdr:row>16</xdr:row>
      <xdr:rowOff>119259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8662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118110</xdr:rowOff>
    </xdr:from>
    <xdr:to>
      <xdr:col>72</xdr:col>
      <xdr:colOff>203200</xdr:colOff>
      <xdr:row>16</xdr:row>
      <xdr:rowOff>119259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86131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66403</xdr:rowOff>
    </xdr:from>
    <xdr:to>
      <xdr:col>68</xdr:col>
      <xdr:colOff>152400</xdr:colOff>
      <xdr:row>16</xdr:row>
      <xdr:rowOff>118110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0960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37435</xdr:rowOff>
    </xdr:from>
    <xdr:to>
      <xdr:col>81</xdr:col>
      <xdr:colOff>95250</xdr:colOff>
      <xdr:row>16</xdr:row>
      <xdr:rowOff>139035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9512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5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164072</xdr:rowOff>
    </xdr:from>
    <xdr:to>
      <xdr:col>77</xdr:col>
      <xdr:colOff>95250</xdr:colOff>
      <xdr:row>16</xdr:row>
      <xdr:rowOff>94222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78999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2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68459</xdr:rowOff>
    </xdr:from>
    <xdr:to>
      <xdr:col>73</xdr:col>
      <xdr:colOff>44450</xdr:colOff>
      <xdr:row>16</xdr:row>
      <xdr:rowOff>170059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154836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9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153687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15603</xdr:rowOff>
    </xdr:from>
    <xdr:to>
      <xdr:col>64</xdr:col>
      <xdr:colOff>152400</xdr:colOff>
      <xdr:row>16</xdr:row>
      <xdr:rowOff>117203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101980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類似団体内平均と比較して低い水準となっている要因としては、ごみ処理業務や消防業務を一部事務組合で行っていることが挙げられる。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給与改定の影響などにより基本給及び期末勤勉手当が増加したものの、定年延長に伴い定年退職者がおらず退職手当が大幅に減少したことことに伴い、経常一般財源が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したことから経常収支比率</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ポイントとなっ</a:t>
          </a:r>
          <a:r>
            <a:rPr kumimoji="1" lang="ja-JP" altLang="ja-JP" sz="1100">
              <a:solidFill>
                <a:schemeClr val="dk1"/>
              </a:solidFill>
              <a:effectLst/>
              <a:latin typeface="+mn-lt"/>
              <a:ea typeface="+mn-ea"/>
              <a:cs typeface="+mn-cs"/>
            </a:rPr>
            <a:t>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74749</xdr:rowOff>
    </xdr:from>
    <xdr:to>
      <xdr:col>24</xdr:col>
      <xdr:colOff>25400</xdr:colOff>
      <xdr:row>34</xdr:row>
      <xdr:rowOff>166189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04049"/>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74749</xdr:rowOff>
    </xdr:from>
    <xdr:to>
      <xdr:col>19</xdr:col>
      <xdr:colOff>187325</xdr:colOff>
      <xdr:row>34</xdr:row>
      <xdr:rowOff>166189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0404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74749</xdr:rowOff>
    </xdr:from>
    <xdr:to>
      <xdr:col>15</xdr:col>
      <xdr:colOff>98425</xdr:colOff>
      <xdr:row>34</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04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34</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23949</xdr:rowOff>
    </xdr:from>
    <xdr:to>
      <xdr:col>24</xdr:col>
      <xdr:colOff>76200</xdr:colOff>
      <xdr:row>34</xdr:row>
      <xdr:rowOff>125549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40476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115389</xdr:rowOff>
    </xdr:from>
    <xdr:to>
      <xdr:col>20</xdr:col>
      <xdr:colOff>38100</xdr:colOff>
      <xdr:row>35</xdr:row>
      <xdr:rowOff>45539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55716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23949</xdr:rowOff>
    </xdr:from>
    <xdr:to>
      <xdr:col>15</xdr:col>
      <xdr:colOff>149225</xdr:colOff>
      <xdr:row>34</xdr:row>
      <xdr:rowOff>125549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135726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物価高騰の影響に加え、子育て世代活動支援センター指定管理業務委託料や個別接種事業における医薬材料費が増加したものの、経常収支比率は前年度と同水準に留まった。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8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9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3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mn-ea"/>
              <a:ea typeface="+mn-ea"/>
              <a:cs typeface="+mn-cs"/>
            </a:rPr>
            <a:t>児童手当支給事業費などが減少したものの、障がい者自立支援給付事業費や子育て支援医療給付事業費などが増加したことにより</a:t>
          </a:r>
          <a:r>
            <a:rPr kumimoji="1" lang="ja-JP" altLang="ja-JP" sz="1100">
              <a:solidFill>
                <a:schemeClr val="dk1"/>
              </a:solidFill>
              <a:effectLst/>
              <a:latin typeface="+mn-lt"/>
              <a:ea typeface="+mn-ea"/>
              <a:cs typeface="+mn-cs"/>
            </a:rPr>
            <a:t>、経常収支比率は前年と同水準であった。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61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本市の面積が広大であり、道路及び公共施設等の維持補修費の負担が大きく、また、豪雪地帯でもあることから除排雪経費も大きな財政負担となるため、類似団体内平均を大幅に上回る水準で推移している。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市税や普通交付税の増により</a:t>
          </a:r>
          <a:r>
            <a:rPr kumimoji="1" lang="ja-JP" altLang="ja-JP" sz="1100">
              <a:solidFill>
                <a:schemeClr val="dk1"/>
              </a:solidFill>
              <a:effectLst/>
              <a:latin typeface="+mn-lt"/>
              <a:ea typeface="+mn-ea"/>
              <a:cs typeface="+mn-cs"/>
            </a:rPr>
            <a:t>、経常一般財源が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となったことから、経常収支比率は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38100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99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60</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10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95250</xdr:rowOff>
    </xdr:from>
    <xdr:to>
      <xdr:col>73</xdr:col>
      <xdr:colOff>180975</xdr:colOff>
      <xdr:row>60</xdr:row>
      <xdr:rowOff>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85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158750</xdr:rowOff>
    </xdr:from>
    <xdr:to>
      <xdr:col>78</xdr:col>
      <xdr:colOff>120650</xdr:colOff>
      <xdr:row>60</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120650</xdr:rowOff>
    </xdr:from>
    <xdr:to>
      <xdr:col>69</xdr:col>
      <xdr:colOff>142875</xdr:colOff>
      <xdr:row>60</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一部事務組合で行っているごみ処理業務や消防業務への負担金や公営企業に対する負担金など準元利償還金の負担が大きく、類似団体内平均を上回っている。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年度は、市立病院事業会計負担金や下水道事業会計負担金、置賜広域行政事務組合清掃事業所に対する運営費分担金が増加したことにより、経常収支比率は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138430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ja-JP" sz="1100">
              <a:solidFill>
                <a:schemeClr val="dk1"/>
              </a:solidFill>
              <a:effectLst/>
              <a:latin typeface="+mn-lt"/>
              <a:ea typeface="+mn-ea"/>
              <a:cs typeface="+mn-cs"/>
            </a:rPr>
            <a:t>庁舎建替事業や小中学校空調設備整備事業などの元金償還が増加した</a:t>
          </a:r>
          <a:r>
            <a:rPr kumimoji="1" lang="ja-JP" altLang="en-US" sz="1100">
              <a:solidFill>
                <a:schemeClr val="dk1"/>
              </a:solidFill>
              <a:effectLst/>
              <a:latin typeface="+mn-lt"/>
              <a:ea typeface="+mn-ea"/>
              <a:cs typeface="+mn-cs"/>
            </a:rPr>
            <a:t>一方、</a:t>
          </a:r>
          <a:r>
            <a:rPr kumimoji="1" lang="ja-JP" altLang="en-US" sz="1100">
              <a:latin typeface="+mn-ea"/>
              <a:ea typeface="+mn-ea"/>
            </a:rPr>
            <a:t>市営陸上競技場全天候型改修等工事などの償還が終了したことなどから、経常収支比率は▲</a:t>
          </a:r>
          <a:r>
            <a:rPr kumimoji="1" lang="en-US" altLang="ja-JP" sz="1100">
              <a:latin typeface="+mn-ea"/>
              <a:ea typeface="+mn-ea"/>
            </a:rPr>
            <a:t>0.4</a:t>
          </a:r>
          <a:r>
            <a:rPr kumimoji="1" lang="ja-JP" altLang="en-US" sz="1100">
              <a:latin typeface="+mn-ea"/>
              <a:ea typeface="+mn-ea"/>
            </a:rPr>
            <a:t>ポイントとなった。</a:t>
          </a:r>
          <a:endParaRPr kumimoji="1" lang="en-US" altLang="ja-JP" sz="1100">
            <a:latin typeface="+mn-ea"/>
            <a:ea typeface="+mn-ea"/>
          </a:endParaRPr>
        </a:p>
        <a:p>
          <a:r>
            <a:rPr kumimoji="1" lang="ja-JP" altLang="en-US" sz="1100">
              <a:latin typeface="+mn-ea"/>
              <a:ea typeface="+mn-ea"/>
            </a:rPr>
            <a:t>　</a:t>
          </a:r>
          <a:r>
            <a:rPr kumimoji="1" lang="ja-JP" altLang="ja-JP" sz="1100">
              <a:solidFill>
                <a:schemeClr val="dk1"/>
              </a:solidFill>
              <a:effectLst/>
              <a:latin typeface="+mn-lt"/>
              <a:ea typeface="+mn-ea"/>
              <a:cs typeface="+mn-cs"/>
            </a:rPr>
            <a:t>今後も大規模建設事業を控えているが、経費の圧縮に努めていく。また、市債の発行を抑制し、健全な財政運営に努めていく。　</a:t>
          </a:r>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98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78994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病院事業や下水道事業などの公営企業等への繰出金や負担金が本市の財政を圧迫し、類似団体内平均を上回る水準で推移している。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年度は除排雪経費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したため、経常収支比率は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0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18415</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7716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76</xdr:row>
      <xdr:rowOff>98425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7716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28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162577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2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139065</xdr:rowOff>
    </xdr:from>
    <xdr:to>
      <xdr:col>74</xdr:col>
      <xdr:colOff>31750</xdr:colOff>
      <xdr:row>75</xdr:row>
      <xdr:rowOff>69215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47625</xdr:rowOff>
    </xdr:from>
    <xdr:to>
      <xdr:col>69</xdr:col>
      <xdr:colOff>142875</xdr:colOff>
      <xdr:row>76</xdr:row>
      <xdr:rowOff>149225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64770</xdr:rowOff>
    </xdr:from>
    <xdr:to>
      <xdr:col>65</xdr:col>
      <xdr:colOff>53975</xdr:colOff>
      <xdr:row>76</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146983</xdr:rowOff>
    </xdr:from>
    <xdr:to>
      <xdr:col>29</xdr:col>
      <xdr:colOff>127000</xdr:colOff>
      <xdr:row>16</xdr:row>
      <xdr:rowOff>20663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6358"/>
          <a:ext cx="647700" cy="4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20663</xdr:rowOff>
    </xdr:from>
    <xdr:to>
      <xdr:col>26</xdr:col>
      <xdr:colOff>50800</xdr:colOff>
      <xdr:row>16</xdr:row>
      <xdr:rowOff>38094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11488"/>
          <a:ext cx="698500" cy="1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38094</xdr:rowOff>
    </xdr:from>
    <xdr:to>
      <xdr:col>22</xdr:col>
      <xdr:colOff>114300</xdr:colOff>
      <xdr:row>16</xdr:row>
      <xdr:rowOff>69678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8919"/>
          <a:ext cx="698500" cy="31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69678</xdr:rowOff>
    </xdr:from>
    <xdr:to>
      <xdr:col>18</xdr:col>
      <xdr:colOff>177800</xdr:colOff>
      <xdr:row>16</xdr:row>
      <xdr:rowOff>118904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0503"/>
          <a:ext cx="698500" cy="4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96183</xdr:rowOff>
    </xdr:from>
    <xdr:to>
      <xdr:col>29</xdr:col>
      <xdr:colOff>177800</xdr:colOff>
      <xdr:row>16</xdr:row>
      <xdr:rowOff>26333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68260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141313</xdr:rowOff>
    </xdr:from>
    <xdr:to>
      <xdr:col>26</xdr:col>
      <xdr:colOff>101600</xdr:colOff>
      <xdr:row>16</xdr:row>
      <xdr:rowOff>71463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0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56240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47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158744</xdr:rowOff>
    </xdr:from>
    <xdr:to>
      <xdr:col>22</xdr:col>
      <xdr:colOff>165100</xdr:colOff>
      <xdr:row>16</xdr:row>
      <xdr:rowOff>88894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73671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18878</xdr:rowOff>
    </xdr:from>
    <xdr:to>
      <xdr:col>19</xdr:col>
      <xdr:colOff>38100</xdr:colOff>
      <xdr:row>16</xdr:row>
      <xdr:rowOff>120478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68104</xdr:rowOff>
    </xdr:from>
    <xdr:to>
      <xdr:col>15</xdr:col>
      <xdr:colOff>101600</xdr:colOff>
      <xdr:row>16</xdr:row>
      <xdr:rowOff>169704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306386</xdr:rowOff>
    </xdr:from>
    <xdr:to>
      <xdr:col>29</xdr:col>
      <xdr:colOff>127000</xdr:colOff>
      <xdr:row>35</xdr:row>
      <xdr:rowOff>53064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73836"/>
          <a:ext cx="647700" cy="89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53064</xdr:rowOff>
    </xdr:from>
    <xdr:to>
      <xdr:col>26</xdr:col>
      <xdr:colOff>50800</xdr:colOff>
      <xdr:row>35</xdr:row>
      <xdr:rowOff>128371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63414"/>
          <a:ext cx="698500" cy="75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81574</xdr:rowOff>
    </xdr:from>
    <xdr:to>
      <xdr:col>22</xdr:col>
      <xdr:colOff>114300</xdr:colOff>
      <xdr:row>35</xdr:row>
      <xdr:rowOff>128371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91924"/>
          <a:ext cx="698500" cy="46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81574</xdr:rowOff>
    </xdr:from>
    <xdr:to>
      <xdr:col>18</xdr:col>
      <xdr:colOff>177800</xdr:colOff>
      <xdr:row>35</xdr:row>
      <xdr:rowOff>98164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91924"/>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255586</xdr:rowOff>
    </xdr:from>
    <xdr:to>
      <xdr:col>29</xdr:col>
      <xdr:colOff>177800</xdr:colOff>
      <xdr:row>35</xdr:row>
      <xdr:rowOff>14286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2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100663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2264</xdr:rowOff>
    </xdr:from>
    <xdr:to>
      <xdr:col>26</xdr:col>
      <xdr:colOff>101600</xdr:colOff>
      <xdr:row>35</xdr:row>
      <xdr:rowOff>103864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1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81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77571</xdr:rowOff>
    </xdr:from>
    <xdr:to>
      <xdr:col>22</xdr:col>
      <xdr:colOff>165100</xdr:colOff>
      <xdr:row>35</xdr:row>
      <xdr:rowOff>179171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7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30774</xdr:rowOff>
    </xdr:from>
    <xdr:to>
      <xdr:col>19</xdr:col>
      <xdr:colOff>38100</xdr:colOff>
      <xdr:row>35</xdr:row>
      <xdr:rowOff>132374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142551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1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47364</xdr:rowOff>
    </xdr:from>
    <xdr:to>
      <xdr:col>15</xdr:col>
      <xdr:colOff>101600</xdr:colOff>
      <xdr:row>35</xdr:row>
      <xdr:rowOff>148964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159141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86455</xdr:rowOff>
    </xdr:from>
    <xdr:to>
      <xdr:col>24</xdr:col>
      <xdr:colOff>63500</xdr:colOff>
      <xdr:row>36</xdr:row>
      <xdr:rowOff>106381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8655"/>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86455</xdr:rowOff>
    </xdr:from>
    <xdr:to>
      <xdr:col>19</xdr:col>
      <xdr:colOff>177800</xdr:colOff>
      <xdr:row>36</xdr:row>
      <xdr:rowOff>107601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865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107601</xdr:rowOff>
    </xdr:from>
    <xdr:to>
      <xdr:col>15</xdr:col>
      <xdr:colOff>50800</xdr:colOff>
      <xdr:row>36</xdr:row>
      <xdr:rowOff>155245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9801"/>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155245</xdr:rowOff>
    </xdr:from>
    <xdr:to>
      <xdr:col>10</xdr:col>
      <xdr:colOff>114300</xdr:colOff>
      <xdr:row>37</xdr:row>
      <xdr:rowOff>51156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744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55581</xdr:rowOff>
    </xdr:from>
    <xdr:to>
      <xdr:col>24</xdr:col>
      <xdr:colOff>114300</xdr:colOff>
      <xdr:row>36</xdr:row>
      <xdr:rowOff>157181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35655</xdr:rowOff>
    </xdr:from>
    <xdr:to>
      <xdr:col>20</xdr:col>
      <xdr:colOff>38100</xdr:colOff>
      <xdr:row>36</xdr:row>
      <xdr:rowOff>137255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128382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56801</xdr:rowOff>
    </xdr:from>
    <xdr:to>
      <xdr:col>15</xdr:col>
      <xdr:colOff>101600</xdr:colOff>
      <xdr:row>36</xdr:row>
      <xdr:rowOff>158401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149528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104445</xdr:rowOff>
    </xdr:from>
    <xdr:to>
      <xdr:col>10</xdr:col>
      <xdr:colOff>165100</xdr:colOff>
      <xdr:row>37</xdr:row>
      <xdr:rowOff>34595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25722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xdr:rowOff>
    </xdr:from>
    <xdr:to>
      <xdr:col>6</xdr:col>
      <xdr:colOff>38100</xdr:colOff>
      <xdr:row>37</xdr:row>
      <xdr:rowOff>101956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93083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136456</xdr:rowOff>
    </xdr:from>
    <xdr:to>
      <xdr:col>24</xdr:col>
      <xdr:colOff>63500</xdr:colOff>
      <xdr:row>57</xdr:row>
      <xdr:rowOff>6742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37656"/>
          <a:ext cx="8382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136456</xdr:rowOff>
    </xdr:from>
    <xdr:to>
      <xdr:col>19</xdr:col>
      <xdr:colOff>177800</xdr:colOff>
      <xdr:row>56</xdr:row>
      <xdr:rowOff>163431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7656"/>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163431</xdr:rowOff>
    </xdr:from>
    <xdr:to>
      <xdr:col>15</xdr:col>
      <xdr:colOff>50800</xdr:colOff>
      <xdr:row>57</xdr:row>
      <xdr:rowOff>77717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64631"/>
          <a:ext cx="889000" cy="8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77717</xdr:rowOff>
    </xdr:from>
    <xdr:to>
      <xdr:col>10</xdr:col>
      <xdr:colOff>114300</xdr:colOff>
      <xdr:row>57</xdr:row>
      <xdr:rowOff>108883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5036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127392</xdr:rowOff>
    </xdr:from>
    <xdr:to>
      <xdr:col>24</xdr:col>
      <xdr:colOff>114300</xdr:colOff>
      <xdr:row>57</xdr:row>
      <xdr:rowOff>57542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105819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85656</xdr:rowOff>
    </xdr:from>
    <xdr:to>
      <xdr:col>20</xdr:col>
      <xdr:colOff>38100</xdr:colOff>
      <xdr:row>57</xdr:row>
      <xdr:rowOff>15806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112631</xdr:rowOff>
    </xdr:from>
    <xdr:to>
      <xdr:col>15</xdr:col>
      <xdr:colOff>101600</xdr:colOff>
      <xdr:row>57</xdr:row>
      <xdr:rowOff>42781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26917</xdr:rowOff>
    </xdr:from>
    <xdr:to>
      <xdr:col>10</xdr:col>
      <xdr:colOff>165100</xdr:colOff>
      <xdr:row>57</xdr:row>
      <xdr:rowOff>128517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119644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58083</xdr:rowOff>
    </xdr:from>
    <xdr:to>
      <xdr:col>6</xdr:col>
      <xdr:colOff>38100</xdr:colOff>
      <xdr:row>57</xdr:row>
      <xdr:rowOff>159683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91374</xdr:rowOff>
    </xdr:from>
    <xdr:to>
      <xdr:col>24</xdr:col>
      <xdr:colOff>63500</xdr:colOff>
      <xdr:row>76</xdr:row>
      <xdr:rowOff>5694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607224"/>
          <a:ext cx="838200" cy="4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147335</xdr:rowOff>
    </xdr:from>
    <xdr:to>
      <xdr:col>19</xdr:col>
      <xdr:colOff>177800</xdr:colOff>
      <xdr:row>73</xdr:row>
      <xdr:rowOff>91374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320285"/>
          <a:ext cx="889000" cy="28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147335</xdr:rowOff>
    </xdr:from>
    <xdr:to>
      <xdr:col>15</xdr:col>
      <xdr:colOff>50800</xdr:colOff>
      <xdr:row>73</xdr:row>
      <xdr:rowOff>35458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320285"/>
          <a:ext cx="889000" cy="2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35458</xdr:rowOff>
    </xdr:from>
    <xdr:to>
      <xdr:col>10</xdr:col>
      <xdr:colOff>114300</xdr:colOff>
      <xdr:row>77</xdr:row>
      <xdr:rowOff>17445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551308"/>
          <a:ext cx="889000" cy="6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126345</xdr:rowOff>
    </xdr:from>
    <xdr:to>
      <xdr:col>24</xdr:col>
      <xdr:colOff>114300</xdr:colOff>
      <xdr:row>76</xdr:row>
      <xdr:rowOff>56496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5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149222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40574</xdr:rowOff>
    </xdr:from>
    <xdr:to>
      <xdr:col>20</xdr:col>
      <xdr:colOff>38100</xdr:colOff>
      <xdr:row>73</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158701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3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96535</xdr:rowOff>
    </xdr:from>
    <xdr:to>
      <xdr:col>15</xdr:col>
      <xdr:colOff>101600</xdr:colOff>
      <xdr:row>72</xdr:row>
      <xdr:rowOff>26685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2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43212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0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156108</xdr:rowOff>
    </xdr:from>
    <xdr:to>
      <xdr:col>10</xdr:col>
      <xdr:colOff>165100</xdr:colOff>
      <xdr:row>73</xdr:row>
      <xdr:rowOff>86258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102785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2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138095</xdr:rowOff>
    </xdr:from>
    <xdr:to>
      <xdr:col>6</xdr:col>
      <xdr:colOff>38100</xdr:colOff>
      <xdr:row>77</xdr:row>
      <xdr:rowOff>68245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84772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4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17142</xdr:rowOff>
    </xdr:from>
    <xdr:to>
      <xdr:col>24</xdr:col>
      <xdr:colOff>63500</xdr:colOff>
      <xdr:row>94</xdr:row>
      <xdr:rowOff>147016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33442"/>
          <a:ext cx="838200" cy="1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102639</xdr:rowOff>
    </xdr:from>
    <xdr:to>
      <xdr:col>19</xdr:col>
      <xdr:colOff>177800</xdr:colOff>
      <xdr:row>94</xdr:row>
      <xdr:rowOff>147016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47489"/>
          <a:ext cx="889000" cy="2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102639</xdr:rowOff>
    </xdr:from>
    <xdr:to>
      <xdr:col>15</xdr:col>
      <xdr:colOff>50800</xdr:colOff>
      <xdr:row>95</xdr:row>
      <xdr:rowOff>100152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47489"/>
          <a:ext cx="889000" cy="3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100152</xdr:rowOff>
    </xdr:from>
    <xdr:to>
      <xdr:col>10</xdr:col>
      <xdr:colOff>114300</xdr:colOff>
      <xdr:row>96</xdr:row>
      <xdr:rowOff>6911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87902"/>
          <a:ext cx="889000" cy="7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137792</xdr:rowOff>
    </xdr:from>
    <xdr:to>
      <xdr:col>24</xdr:col>
      <xdr:colOff>114300</xdr:colOff>
      <xdr:row>94</xdr:row>
      <xdr:rowOff>67942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160669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3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96216</xdr:rowOff>
    </xdr:from>
    <xdr:to>
      <xdr:col>20</xdr:col>
      <xdr:colOff>38100</xdr:colOff>
      <xdr:row>95</xdr:row>
      <xdr:rowOff>26366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1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42893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8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51839</xdr:rowOff>
    </xdr:from>
    <xdr:to>
      <xdr:col>15</xdr:col>
      <xdr:colOff>101600</xdr:colOff>
      <xdr:row>93</xdr:row>
      <xdr:rowOff>153439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169966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7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49352</xdr:rowOff>
    </xdr:from>
    <xdr:to>
      <xdr:col>10</xdr:col>
      <xdr:colOff>165100</xdr:colOff>
      <xdr:row>95</xdr:row>
      <xdr:rowOff>150952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167479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1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127561</xdr:rowOff>
    </xdr:from>
    <xdr:to>
      <xdr:col>6</xdr:col>
      <xdr:colOff>38100</xdr:colOff>
      <xdr:row>96</xdr:row>
      <xdr:rowOff>57711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74238</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9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2548</xdr:rowOff>
    </xdr:from>
    <xdr:to>
      <xdr:col>55</xdr:col>
      <xdr:colOff>0</xdr:colOff>
      <xdr:row>35</xdr:row>
      <xdr:rowOff>16271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03298"/>
          <a:ext cx="838200" cy="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2548</xdr:rowOff>
    </xdr:from>
    <xdr:to>
      <xdr:col>50</xdr:col>
      <xdr:colOff>114300</xdr:colOff>
      <xdr:row>35</xdr:row>
      <xdr:rowOff>7912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03298"/>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10038</xdr:rowOff>
    </xdr:from>
    <xdr:to>
      <xdr:col>45</xdr:col>
      <xdr:colOff>177800</xdr:colOff>
      <xdr:row>35</xdr:row>
      <xdr:rowOff>7912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24988"/>
          <a:ext cx="889000" cy="68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10038</xdr:rowOff>
    </xdr:from>
    <xdr:to>
      <xdr:col>41</xdr:col>
      <xdr:colOff>50800</xdr:colOff>
      <xdr:row>35</xdr:row>
      <xdr:rowOff>105730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24988"/>
          <a:ext cx="889000" cy="78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136921</xdr:rowOff>
    </xdr:from>
    <xdr:to>
      <xdr:col>55</xdr:col>
      <xdr:colOff>50800</xdr:colOff>
      <xdr:row>35</xdr:row>
      <xdr:rowOff>67071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159798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1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123198</xdr:rowOff>
    </xdr:from>
    <xdr:to>
      <xdr:col>50</xdr:col>
      <xdr:colOff>165100</xdr:colOff>
      <xdr:row>35</xdr:row>
      <xdr:rowOff>53348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69875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128562</xdr:rowOff>
    </xdr:from>
    <xdr:to>
      <xdr:col>46</xdr:col>
      <xdr:colOff>38100</xdr:colOff>
      <xdr:row>35</xdr:row>
      <xdr:rowOff>58712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75239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3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130688</xdr:rowOff>
    </xdr:from>
    <xdr:to>
      <xdr:col>41</xdr:col>
      <xdr:colOff>101600</xdr:colOff>
      <xdr:row>31</xdr:row>
      <xdr:rowOff>60838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77365</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4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54930</xdr:rowOff>
    </xdr:from>
    <xdr:to>
      <xdr:col>36</xdr:col>
      <xdr:colOff>165100</xdr:colOff>
      <xdr:row>35</xdr:row>
      <xdr:rowOff>156530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80155</xdr:rowOff>
    </xdr:from>
    <xdr:to>
      <xdr:col>55</xdr:col>
      <xdr:colOff>0</xdr:colOff>
      <xdr:row>57</xdr:row>
      <xdr:rowOff>125571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52805"/>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90910</xdr:rowOff>
    </xdr:from>
    <xdr:to>
      <xdr:col>50</xdr:col>
      <xdr:colOff>114300</xdr:colOff>
      <xdr:row>57</xdr:row>
      <xdr:rowOff>125571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49210"/>
          <a:ext cx="889000" cy="5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90910</xdr:rowOff>
    </xdr:from>
    <xdr:to>
      <xdr:col>45</xdr:col>
      <xdr:colOff>177800</xdr:colOff>
      <xdr:row>54</xdr:row>
      <xdr:rowOff>168417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49210"/>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168417</xdr:rowOff>
    </xdr:from>
    <xdr:to>
      <xdr:col>41</xdr:col>
      <xdr:colOff>50800</xdr:colOff>
      <xdr:row>57</xdr:row>
      <xdr:rowOff>55020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26717"/>
          <a:ext cx="889000" cy="40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29355</xdr:rowOff>
    </xdr:from>
    <xdr:to>
      <xdr:col>55</xdr:col>
      <xdr:colOff>50800</xdr:colOff>
      <xdr:row>57</xdr:row>
      <xdr:rowOff>130955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7782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74771</xdr:rowOff>
    </xdr:from>
    <xdr:to>
      <xdr:col>50</xdr:col>
      <xdr:colOff>165100</xdr:colOff>
      <xdr:row>58</xdr:row>
      <xdr:rowOff>4921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40110</xdr:rowOff>
    </xdr:from>
    <xdr:to>
      <xdr:col>46</xdr:col>
      <xdr:colOff>38100</xdr:colOff>
      <xdr:row>54</xdr:row>
      <xdr:rowOff>141710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158237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117617</xdr:rowOff>
    </xdr:from>
    <xdr:to>
      <xdr:col>41</xdr:col>
      <xdr:colOff>101600</xdr:colOff>
      <xdr:row>55</xdr:row>
      <xdr:rowOff>47767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64294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4220</xdr:rowOff>
    </xdr:from>
    <xdr:to>
      <xdr:col>36</xdr:col>
      <xdr:colOff>165100</xdr:colOff>
      <xdr:row>57</xdr:row>
      <xdr:rowOff>105820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96947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134099</xdr:rowOff>
    </xdr:from>
    <xdr:to>
      <xdr:col>55</xdr:col>
      <xdr:colOff>0</xdr:colOff>
      <xdr:row>79</xdr:row>
      <xdr:rowOff>3511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07199"/>
          <a:ext cx="8382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3511</xdr:rowOff>
    </xdr:from>
    <xdr:to>
      <xdr:col>50</xdr:col>
      <xdr:colOff>114300</xdr:colOff>
      <xdr:row>79</xdr:row>
      <xdr:rowOff>24867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48061"/>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170142</xdr:rowOff>
    </xdr:from>
    <xdr:to>
      <xdr:col>45</xdr:col>
      <xdr:colOff>177800</xdr:colOff>
      <xdr:row>79</xdr:row>
      <xdr:rowOff>24867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3242"/>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170142</xdr:rowOff>
    </xdr:from>
    <xdr:to>
      <xdr:col>41</xdr:col>
      <xdr:colOff>50800</xdr:colOff>
      <xdr:row>79</xdr:row>
      <xdr:rowOff>38240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324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83299</xdr:rowOff>
    </xdr:from>
    <xdr:to>
      <xdr:col>55</xdr:col>
      <xdr:colOff>50800</xdr:colOff>
      <xdr:row>79</xdr:row>
      <xdr:rowOff>13449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169676</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124161</xdr:rowOff>
    </xdr:from>
    <xdr:to>
      <xdr:col>50</xdr:col>
      <xdr:colOff>165100</xdr:colOff>
      <xdr:row>79</xdr:row>
      <xdr:rowOff>54311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9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8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145517</xdr:rowOff>
    </xdr:from>
    <xdr:to>
      <xdr:col>46</xdr:col>
      <xdr:colOff>38100</xdr:colOff>
      <xdr:row>79</xdr:row>
      <xdr:rowOff>75667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66794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119342</xdr:rowOff>
    </xdr:from>
    <xdr:to>
      <xdr:col>41</xdr:col>
      <xdr:colOff>101600</xdr:colOff>
      <xdr:row>79</xdr:row>
      <xdr:rowOff>49492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40619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8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158890</xdr:rowOff>
    </xdr:from>
    <xdr:to>
      <xdr:col>36</xdr:col>
      <xdr:colOff>165100</xdr:colOff>
      <xdr:row>79</xdr:row>
      <xdr:rowOff>89040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80167</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83017" y="1362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86525</xdr:rowOff>
    </xdr:from>
    <xdr:to>
      <xdr:col>55</xdr:col>
      <xdr:colOff>0</xdr:colOff>
      <xdr:row>97</xdr:row>
      <xdr:rowOff>147535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17175"/>
          <a:ext cx="8382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156769</xdr:rowOff>
    </xdr:from>
    <xdr:to>
      <xdr:col>50</xdr:col>
      <xdr:colOff>114300</xdr:colOff>
      <xdr:row>97</xdr:row>
      <xdr:rowOff>147535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73069"/>
          <a:ext cx="889000" cy="5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47994</xdr:rowOff>
    </xdr:from>
    <xdr:to>
      <xdr:col>45</xdr:col>
      <xdr:colOff>177800</xdr:colOff>
      <xdr:row>94</xdr:row>
      <xdr:rowOff>156769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164294"/>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47994</xdr:rowOff>
    </xdr:from>
    <xdr:to>
      <xdr:col>41</xdr:col>
      <xdr:colOff>50800</xdr:colOff>
      <xdr:row>97</xdr:row>
      <xdr:rowOff>3505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164294"/>
          <a:ext cx="889000" cy="4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35725</xdr:rowOff>
    </xdr:from>
    <xdr:to>
      <xdr:col>55</xdr:col>
      <xdr:colOff>50800</xdr:colOff>
      <xdr:row>97</xdr:row>
      <xdr:rowOff>137325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14152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96735</xdr:rowOff>
    </xdr:from>
    <xdr:to>
      <xdr:col>50</xdr:col>
      <xdr:colOff>165100</xdr:colOff>
      <xdr:row>98</xdr:row>
      <xdr:rowOff>26885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18012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105969</xdr:rowOff>
    </xdr:from>
    <xdr:to>
      <xdr:col>46</xdr:col>
      <xdr:colOff>38100</xdr:colOff>
      <xdr:row>95</xdr:row>
      <xdr:rowOff>36119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2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9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168644</xdr:rowOff>
    </xdr:from>
    <xdr:to>
      <xdr:col>41</xdr:col>
      <xdr:colOff>101600</xdr:colOff>
      <xdr:row>94</xdr:row>
      <xdr:rowOff>98794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1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115321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8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124155</xdr:rowOff>
    </xdr:from>
    <xdr:to>
      <xdr:col>36</xdr:col>
      <xdr:colOff>165100</xdr:colOff>
      <xdr:row>97</xdr:row>
      <xdr:rowOff>54305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45432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6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139860</xdr:rowOff>
    </xdr:from>
    <xdr:to>
      <xdr:col>85</xdr:col>
      <xdr:colOff>127000</xdr:colOff>
      <xdr:row>38</xdr:row>
      <xdr:rowOff>28897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83510"/>
          <a:ext cx="8382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139860</xdr:rowOff>
    </xdr:from>
    <xdr:to>
      <xdr:col>81</xdr:col>
      <xdr:colOff>50800</xdr:colOff>
      <xdr:row>38</xdr:row>
      <xdr:rowOff>130647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83510"/>
          <a:ext cx="8890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108359</xdr:rowOff>
    </xdr:from>
    <xdr:to>
      <xdr:col>76</xdr:col>
      <xdr:colOff>114300</xdr:colOff>
      <xdr:row>38</xdr:row>
      <xdr:rowOff>130647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2345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108359</xdr:rowOff>
    </xdr:from>
    <xdr:to>
      <xdr:col>71</xdr:col>
      <xdr:colOff>177800</xdr:colOff>
      <xdr:row>38</xdr:row>
      <xdr:rowOff>125413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23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149547</xdr:rowOff>
    </xdr:from>
    <xdr:to>
      <xdr:col>85</xdr:col>
      <xdr:colOff>177800</xdr:colOff>
      <xdr:row>38</xdr:row>
      <xdr:rowOff>79697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108924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28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89060</xdr:rowOff>
    </xdr:from>
    <xdr:to>
      <xdr:col>81</xdr:col>
      <xdr:colOff>101600</xdr:colOff>
      <xdr:row>38</xdr:row>
      <xdr:rowOff>19210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35737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20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79847</xdr:rowOff>
    </xdr:from>
    <xdr:to>
      <xdr:col>76</xdr:col>
      <xdr:colOff>165100</xdr:colOff>
      <xdr:row>39</xdr:row>
      <xdr:rowOff>9997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57559</xdr:rowOff>
    </xdr:from>
    <xdr:to>
      <xdr:col>72</xdr:col>
      <xdr:colOff>38100</xdr:colOff>
      <xdr:row>38</xdr:row>
      <xdr:rowOff>159159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150286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74613</xdr:rowOff>
    </xdr:from>
    <xdr:to>
      <xdr:col>67</xdr:col>
      <xdr:colOff>101600</xdr:colOff>
      <xdr:row>39</xdr:row>
      <xdr:rowOff>4763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167340</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15194</xdr:rowOff>
    </xdr:from>
    <xdr:to>
      <xdr:col>85</xdr:col>
      <xdr:colOff>127000</xdr:colOff>
      <xdr:row>75</xdr:row>
      <xdr:rowOff>35116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73944"/>
          <a:ext cx="838200" cy="1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35116</xdr:rowOff>
    </xdr:from>
    <xdr:to>
      <xdr:col>81</xdr:col>
      <xdr:colOff>50800</xdr:colOff>
      <xdr:row>75</xdr:row>
      <xdr:rowOff>102601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893866"/>
          <a:ext cx="889000" cy="6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102601</xdr:rowOff>
    </xdr:from>
    <xdr:to>
      <xdr:col>76</xdr:col>
      <xdr:colOff>114300</xdr:colOff>
      <xdr:row>75</xdr:row>
      <xdr:rowOff>109884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6135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109884</xdr:rowOff>
    </xdr:from>
    <xdr:to>
      <xdr:col>71</xdr:col>
      <xdr:colOff>177800</xdr:colOff>
      <xdr:row>75</xdr:row>
      <xdr:rowOff>115795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6863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135844</xdr:rowOff>
    </xdr:from>
    <xdr:to>
      <xdr:col>85</xdr:col>
      <xdr:colOff>177800</xdr:colOff>
      <xdr:row>75</xdr:row>
      <xdr:rowOff>65994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158721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67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155766</xdr:rowOff>
    </xdr:from>
    <xdr:to>
      <xdr:col>81</xdr:col>
      <xdr:colOff>101600</xdr:colOff>
      <xdr:row>75</xdr:row>
      <xdr:rowOff>85916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102443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51801</xdr:rowOff>
    </xdr:from>
    <xdr:to>
      <xdr:col>76</xdr:col>
      <xdr:colOff>165100</xdr:colOff>
      <xdr:row>75</xdr:row>
      <xdr:rowOff>153401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144528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0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59084</xdr:rowOff>
    </xdr:from>
    <xdr:to>
      <xdr:col>72</xdr:col>
      <xdr:colOff>38100</xdr:colOff>
      <xdr:row>75</xdr:row>
      <xdr:rowOff>160685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17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5761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64995</xdr:rowOff>
    </xdr:from>
    <xdr:to>
      <xdr:col>67</xdr:col>
      <xdr:colOff>101600</xdr:colOff>
      <xdr:row>75</xdr:row>
      <xdr:rowOff>166594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237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147481</xdr:rowOff>
    </xdr:from>
    <xdr:to>
      <xdr:col>85</xdr:col>
      <xdr:colOff>127000</xdr:colOff>
      <xdr:row>97</xdr:row>
      <xdr:rowOff>80355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06681"/>
          <a:ext cx="838200" cy="10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86601</xdr:rowOff>
    </xdr:from>
    <xdr:to>
      <xdr:col>81</xdr:col>
      <xdr:colOff>50800</xdr:colOff>
      <xdr:row>97</xdr:row>
      <xdr:rowOff>80355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45801"/>
          <a:ext cx="889000" cy="16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86601</xdr:rowOff>
    </xdr:from>
    <xdr:to>
      <xdr:col>76</xdr:col>
      <xdr:colOff>114300</xdr:colOff>
      <xdr:row>97</xdr:row>
      <xdr:rowOff>60029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45801"/>
          <a:ext cx="889000" cy="14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60029</xdr:rowOff>
    </xdr:from>
    <xdr:to>
      <xdr:col>71</xdr:col>
      <xdr:colOff>177800</xdr:colOff>
      <xdr:row>97</xdr:row>
      <xdr:rowOff>127045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690679"/>
          <a:ext cx="889000" cy="6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96681</xdr:rowOff>
    </xdr:from>
    <xdr:to>
      <xdr:col>85</xdr:col>
      <xdr:colOff>177800</xdr:colOff>
      <xdr:row>97</xdr:row>
      <xdr:rowOff>26831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119558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29555</xdr:rowOff>
    </xdr:from>
    <xdr:to>
      <xdr:col>81</xdr:col>
      <xdr:colOff>101600</xdr:colOff>
      <xdr:row>97</xdr:row>
      <xdr:rowOff>131155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122282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75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35801</xdr:rowOff>
    </xdr:from>
    <xdr:to>
      <xdr:col>76</xdr:col>
      <xdr:colOff>165100</xdr:colOff>
      <xdr:row>96</xdr:row>
      <xdr:rowOff>137401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153928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9229</xdr:rowOff>
    </xdr:from>
    <xdr:to>
      <xdr:col>72</xdr:col>
      <xdr:colOff>38100</xdr:colOff>
      <xdr:row>97</xdr:row>
      <xdr:rowOff>110829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127356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76245</xdr:rowOff>
    </xdr:from>
    <xdr:to>
      <xdr:col>67</xdr:col>
      <xdr:colOff>101600</xdr:colOff>
      <xdr:row>98</xdr:row>
      <xdr:rowOff>6395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22922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4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141262</xdr:rowOff>
    </xdr:from>
    <xdr:to>
      <xdr:col>116</xdr:col>
      <xdr:colOff>63500</xdr:colOff>
      <xdr:row>53</xdr:row>
      <xdr:rowOff>36449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056662"/>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141262</xdr:rowOff>
    </xdr:from>
    <xdr:to>
      <xdr:col>111</xdr:col>
      <xdr:colOff>177800</xdr:colOff>
      <xdr:row>53</xdr:row>
      <xdr:rowOff>156121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056662"/>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146634</xdr:rowOff>
    </xdr:from>
    <xdr:to>
      <xdr:col>107</xdr:col>
      <xdr:colOff>50800</xdr:colOff>
      <xdr:row>53</xdr:row>
      <xdr:rowOff>156121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890584"/>
          <a:ext cx="889000" cy="3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146634</xdr:rowOff>
    </xdr:from>
    <xdr:to>
      <xdr:col>102</xdr:col>
      <xdr:colOff>114300</xdr:colOff>
      <xdr:row>53</xdr:row>
      <xdr:rowOff>41097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890584"/>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157099</xdr:rowOff>
    </xdr:from>
    <xdr:to>
      <xdr:col>116</xdr:col>
      <xdr:colOff>114300</xdr:colOff>
      <xdr:row>53</xdr:row>
      <xdr:rowOff>87249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0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8526</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89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90462</xdr:rowOff>
    </xdr:from>
    <xdr:to>
      <xdr:col>112</xdr:col>
      <xdr:colOff>38100</xdr:colOff>
      <xdr:row>53</xdr:row>
      <xdr:rowOff>20612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37139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87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105321</xdr:rowOff>
    </xdr:from>
    <xdr:to>
      <xdr:col>107</xdr:col>
      <xdr:colOff>101600</xdr:colOff>
      <xdr:row>54</xdr:row>
      <xdr:rowOff>35471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19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51998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89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95834</xdr:rowOff>
    </xdr:from>
    <xdr:to>
      <xdr:col>102</xdr:col>
      <xdr:colOff>165100</xdr:colOff>
      <xdr:row>52</xdr:row>
      <xdr:rowOff>25984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8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42511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61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161747</xdr:rowOff>
    </xdr:from>
    <xdr:to>
      <xdr:col>98</xdr:col>
      <xdr:colOff>38100</xdr:colOff>
      <xdr:row>53</xdr:row>
      <xdr:rowOff>91897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0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108424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85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54661</xdr:rowOff>
    </xdr:from>
    <xdr:to>
      <xdr:col>116</xdr:col>
      <xdr:colOff>63500</xdr:colOff>
      <xdr:row>75</xdr:row>
      <xdr:rowOff>57679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913411"/>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57679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892036"/>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2746</xdr:rowOff>
    </xdr:from>
    <xdr:to>
      <xdr:col>107</xdr:col>
      <xdr:colOff>50800</xdr:colOff>
      <xdr:row>75</xdr:row>
      <xdr:rowOff>33286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61496"/>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2746</xdr:rowOff>
    </xdr:from>
    <xdr:to>
      <xdr:col>102</xdr:col>
      <xdr:colOff>114300</xdr:colOff>
      <xdr:row>75</xdr:row>
      <xdr:rowOff>75898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61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3861</xdr:rowOff>
    </xdr:from>
    <xdr:to>
      <xdr:col>116</xdr:col>
      <xdr:colOff>114300</xdr:colOff>
      <xdr:row>75</xdr:row>
      <xdr:rowOff>105461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26738</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7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6879</xdr:rowOff>
    </xdr:from>
    <xdr:to>
      <xdr:col>112</xdr:col>
      <xdr:colOff>38100</xdr:colOff>
      <xdr:row>75</xdr:row>
      <xdr:rowOff>108479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6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125006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4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153936</xdr:rowOff>
    </xdr:from>
    <xdr:to>
      <xdr:col>107</xdr:col>
      <xdr:colOff>101600</xdr:colOff>
      <xdr:row>75</xdr:row>
      <xdr:rowOff>84086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100613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123396</xdr:rowOff>
    </xdr:from>
    <xdr:to>
      <xdr:col>102</xdr:col>
      <xdr:colOff>165100</xdr:colOff>
      <xdr:row>75</xdr:row>
      <xdr:rowOff>53546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70073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25098</xdr:rowOff>
    </xdr:from>
    <xdr:to>
      <xdr:col>98</xdr:col>
      <xdr:colOff>38100</xdr:colOff>
      <xdr:row>75</xdr:row>
      <xdr:rowOff>126698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143225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5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561,691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63,749</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退職手当負担金の減などにより</a:t>
          </a:r>
          <a:r>
            <a:rPr kumimoji="1" lang="ja-JP" altLang="ja-JP" sz="1100">
              <a:solidFill>
                <a:schemeClr val="dk1"/>
              </a:solidFill>
              <a:effectLst/>
              <a:latin typeface="+mn-lt"/>
              <a:ea typeface="+mn-ea"/>
              <a:cs typeface="+mn-cs"/>
            </a:rPr>
            <a:t>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また、本市は面積が広大であり、下水道の整備に係る負担金（繰出金）や道路及び公共施設等の維持補修費の負担が大きく、豪雪地帯でもあることから除排雪に係る維持補修費も大きな財政負担となるため、補助費等や維持補修費は類似団体内平均を大幅に上回る水準で推移している。繰出金については、</a:t>
          </a:r>
          <a:r>
            <a:rPr kumimoji="1" lang="ja-JP" altLang="en-US" sz="1100">
              <a:solidFill>
                <a:schemeClr val="dk1"/>
              </a:solidFill>
              <a:effectLst/>
              <a:latin typeface="+mn-lt"/>
              <a:ea typeface="+mn-ea"/>
              <a:cs typeface="+mn-cs"/>
            </a:rPr>
            <a:t>後期高齢者医療広域連合療養給付費負担金の増</a:t>
          </a:r>
          <a:r>
            <a:rPr kumimoji="1" lang="ja-JP" altLang="ja-JP" sz="1100">
              <a:solidFill>
                <a:schemeClr val="dk1"/>
              </a:solidFill>
              <a:effectLst/>
              <a:latin typeface="+mn-lt"/>
              <a:ea typeface="+mn-ea"/>
              <a:cs typeface="+mn-cs"/>
            </a:rPr>
            <a:t>などにより、前年を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回る住民一人当たり</a:t>
          </a:r>
          <a:r>
            <a:rPr kumimoji="1" lang="en-US" altLang="ja-JP" sz="1100">
              <a:solidFill>
                <a:schemeClr val="dk1"/>
              </a:solidFill>
              <a:effectLst/>
              <a:latin typeface="+mn-lt"/>
              <a:ea typeface="+mn-ea"/>
              <a:cs typeface="+mn-cs"/>
            </a:rPr>
            <a:t>46,220</a:t>
          </a:r>
          <a:r>
            <a:rPr kumimoji="1" lang="ja-JP" altLang="ja-JP" sz="1100">
              <a:solidFill>
                <a:schemeClr val="dk1"/>
              </a:solidFill>
              <a:effectLst/>
              <a:latin typeface="+mn-lt"/>
              <a:ea typeface="+mn-ea"/>
              <a:cs typeface="+mn-cs"/>
            </a:rPr>
            <a:t>円に、補助費等については</a:t>
          </a:r>
          <a:r>
            <a:rPr kumimoji="1" lang="ja-JP" altLang="en-US" sz="1100">
              <a:solidFill>
                <a:schemeClr val="dk1"/>
              </a:solidFill>
              <a:effectLst/>
              <a:latin typeface="+mn-lt"/>
              <a:ea typeface="+mn-ea"/>
              <a:cs typeface="+mn-cs"/>
            </a:rPr>
            <a:t>製造業事業者電気料金高騰対策支援金の皆減等により</a:t>
          </a:r>
          <a:r>
            <a:rPr kumimoji="1" lang="ja-JP" altLang="ja-JP" sz="1100">
              <a:solidFill>
                <a:schemeClr val="dk1"/>
              </a:solidFill>
              <a:effectLst/>
              <a:latin typeface="+mn-lt"/>
              <a:ea typeface="+mn-ea"/>
              <a:cs typeface="+mn-cs"/>
            </a:rPr>
            <a:t>、全体としては前年</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住民一人あたり</a:t>
          </a:r>
          <a:r>
            <a:rPr kumimoji="1" lang="en-US" altLang="ja-JP" sz="1100">
              <a:solidFill>
                <a:schemeClr val="dk1"/>
              </a:solidFill>
              <a:effectLst/>
              <a:latin typeface="+mn-lt"/>
              <a:ea typeface="+mn-ea"/>
              <a:cs typeface="+mn-cs"/>
            </a:rPr>
            <a:t>93,698</a:t>
          </a:r>
          <a:r>
            <a:rPr kumimoji="1" lang="ja-JP" altLang="ja-JP" sz="1100">
              <a:solidFill>
                <a:schemeClr val="dk1"/>
              </a:solidFill>
              <a:effectLst/>
              <a:latin typeface="+mn-lt"/>
              <a:ea typeface="+mn-ea"/>
              <a:cs typeface="+mn-cs"/>
            </a:rPr>
            <a:t>円となった。貸付金は融資制度取扱金融機関貸付金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地域総合整備資金貸付事業費</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などにより、住民一人当たり</a:t>
          </a:r>
          <a:r>
            <a:rPr kumimoji="1" lang="en-US" altLang="ja-JP" sz="1100">
              <a:solidFill>
                <a:schemeClr val="dk1"/>
              </a:solidFill>
              <a:effectLst/>
              <a:latin typeface="+mn-lt"/>
              <a:ea typeface="+mn-ea"/>
              <a:cs typeface="+mn-cs"/>
            </a:rPr>
            <a:t>27,210</a:t>
          </a:r>
          <a:r>
            <a:rPr kumimoji="1" lang="ja-JP" altLang="ja-JP" sz="1100">
              <a:solidFill>
                <a:schemeClr val="dk1"/>
              </a:solidFill>
              <a:effectLst/>
              <a:latin typeface="+mn-lt"/>
              <a:ea typeface="+mn-ea"/>
              <a:cs typeface="+mn-cs"/>
            </a:rPr>
            <a:t>円と前年を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回った。普通建設事業費は、</a:t>
          </a:r>
          <a:r>
            <a:rPr kumimoji="1" lang="ja-JP" altLang="en-US" sz="1100">
              <a:solidFill>
                <a:schemeClr val="dk1"/>
              </a:solidFill>
              <a:effectLst/>
              <a:latin typeface="+mn-lt"/>
              <a:ea typeface="+mn-ea"/>
              <a:cs typeface="+mn-cs"/>
            </a:rPr>
            <a:t>子育て世代活動支援センタ－の整備や地域密着型特別養護老人ホーム整備に対する補助により前年度を上回る住民一人当たり</a:t>
          </a:r>
          <a:r>
            <a:rPr kumimoji="1" lang="en-US" altLang="ja-JP" sz="1100">
              <a:solidFill>
                <a:schemeClr val="dk1"/>
              </a:solidFill>
              <a:effectLst/>
              <a:latin typeface="+mn-lt"/>
              <a:ea typeface="+mn-ea"/>
              <a:cs typeface="+mn-cs"/>
            </a:rPr>
            <a:t>33,220</a:t>
          </a:r>
          <a:r>
            <a:rPr kumimoji="1" lang="ja-JP" altLang="en-US" sz="1100">
              <a:solidFill>
                <a:schemeClr val="dk1"/>
              </a:solidFill>
              <a:effectLst/>
              <a:latin typeface="+mn-lt"/>
              <a:ea typeface="+mn-ea"/>
              <a:cs typeface="+mn-cs"/>
            </a:rPr>
            <a:t>円となった</a:t>
          </a:r>
          <a:r>
            <a:rPr kumimoji="1" lang="ja-JP" altLang="ja-JP" sz="1100">
              <a:solidFill>
                <a:schemeClr val="dk1"/>
              </a:solidFill>
              <a:effectLst/>
              <a:latin typeface="+mn-lt"/>
              <a:ea typeface="+mn-ea"/>
              <a:cs typeface="+mn-cs"/>
            </a:rPr>
            <a:t>。災害復旧事業費については、令和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月の大雨による復旧事業</a:t>
          </a:r>
          <a:r>
            <a:rPr kumimoji="1" lang="ja-JP" altLang="en-US" sz="1100">
              <a:solidFill>
                <a:schemeClr val="dk1"/>
              </a:solidFill>
              <a:effectLst/>
              <a:latin typeface="+mn-lt"/>
              <a:ea typeface="+mn-ea"/>
              <a:cs typeface="+mn-cs"/>
            </a:rPr>
            <a:t>費の減</a:t>
          </a:r>
          <a:r>
            <a:rPr kumimoji="1" lang="ja-JP" altLang="ja-JP" sz="1100">
              <a:solidFill>
                <a:schemeClr val="dk1"/>
              </a:solidFill>
              <a:effectLst/>
              <a:latin typeface="+mn-lt"/>
              <a:ea typeface="+mn-ea"/>
              <a:cs typeface="+mn-cs"/>
            </a:rPr>
            <a:t>により住民一人あたり</a:t>
          </a:r>
          <a:r>
            <a:rPr kumimoji="1" lang="en-US" altLang="ja-JP" sz="1100">
              <a:solidFill>
                <a:schemeClr val="dk1"/>
              </a:solidFill>
              <a:effectLst/>
              <a:latin typeface="+mn-lt"/>
              <a:ea typeface="+mn-ea"/>
              <a:cs typeface="+mn-cs"/>
            </a:rPr>
            <a:t>4,847</a:t>
          </a:r>
          <a:r>
            <a:rPr kumimoji="1" lang="ja-JP" altLang="ja-JP" sz="1100">
              <a:solidFill>
                <a:schemeClr val="dk1"/>
              </a:solidFill>
              <a:effectLst/>
              <a:latin typeface="+mn-lt"/>
              <a:ea typeface="+mn-ea"/>
              <a:cs typeface="+mn-cs"/>
            </a:rPr>
            <a:t>円と前年を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山形県米沢市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75,838
74,813
548.51
44,260,546
42,597,532
1,586,133
20,406,238
36,920,274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124155</xdr:rowOff>
    </xdr:from>
    <xdr:to>
      <xdr:col>24</xdr:col>
      <xdr:colOff>63500</xdr:colOff>
      <xdr:row>34</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005"/>
          <a:ext cx="8382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22199</xdr:rowOff>
    </xdr:from>
    <xdr:to>
      <xdr:col>19</xdr:col>
      <xdr:colOff>177800</xdr:colOff>
      <xdr:row>34</xdr:row>
      <xdr:rowOff>40945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51499"/>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17628</xdr:rowOff>
    </xdr:from>
    <xdr:to>
      <xdr:col>15</xdr:col>
      <xdr:colOff>50800</xdr:colOff>
      <xdr:row>34</xdr:row>
      <xdr:rowOff>22199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4692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14884</xdr:rowOff>
    </xdr:from>
    <xdr:to>
      <xdr:col>10</xdr:col>
      <xdr:colOff>114300</xdr:colOff>
      <xdr:row>34</xdr:row>
      <xdr:rowOff>17628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4418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73355</xdr:rowOff>
    </xdr:from>
    <xdr:to>
      <xdr:col>24</xdr:col>
      <xdr:colOff>114300</xdr:colOff>
      <xdr:row>34</xdr:row>
      <xdr:rowOff>3505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96232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161595</xdr:rowOff>
    </xdr:from>
    <xdr:to>
      <xdr:col>20</xdr:col>
      <xdr:colOff>38100</xdr:colOff>
      <xdr:row>34</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108272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142849</xdr:rowOff>
    </xdr:from>
    <xdr:to>
      <xdr:col>15</xdr:col>
      <xdr:colOff>101600</xdr:colOff>
      <xdr:row>34</xdr:row>
      <xdr:rowOff>72999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89526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138278</xdr:rowOff>
    </xdr:from>
    <xdr:to>
      <xdr:col>10</xdr:col>
      <xdr:colOff>165100</xdr:colOff>
      <xdr:row>34</xdr:row>
      <xdr:rowOff>68428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84955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135534</xdr:rowOff>
    </xdr:from>
    <xdr:to>
      <xdr:col>6</xdr:col>
      <xdr:colOff>38100</xdr:colOff>
      <xdr:row>34</xdr:row>
      <xdr:rowOff>65684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82211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53522</xdr:rowOff>
    </xdr:from>
    <xdr:to>
      <xdr:col>24</xdr:col>
      <xdr:colOff>63500</xdr:colOff>
      <xdr:row>56</xdr:row>
      <xdr:rowOff>117119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4722"/>
          <a:ext cx="8382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69821</xdr:rowOff>
    </xdr:from>
    <xdr:to>
      <xdr:col>19</xdr:col>
      <xdr:colOff>177800</xdr:colOff>
      <xdr:row>56</xdr:row>
      <xdr:rowOff>117119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499571"/>
          <a:ext cx="889000" cy="21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83309</xdr:rowOff>
    </xdr:from>
    <xdr:to>
      <xdr:col>15</xdr:col>
      <xdr:colOff>50800</xdr:colOff>
      <xdr:row>55</xdr:row>
      <xdr:rowOff>69821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70159"/>
          <a:ext cx="889000" cy="32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83309</xdr:rowOff>
    </xdr:from>
    <xdr:to>
      <xdr:col>10</xdr:col>
      <xdr:colOff>114300</xdr:colOff>
      <xdr:row>56</xdr:row>
      <xdr:rowOff>147733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70159"/>
          <a:ext cx="889000" cy="57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2722</xdr:rowOff>
    </xdr:from>
    <xdr:to>
      <xdr:col>24</xdr:col>
      <xdr:colOff>114300</xdr:colOff>
      <xdr:row>56</xdr:row>
      <xdr:rowOff>104322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25599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5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66319</xdr:rowOff>
    </xdr:from>
    <xdr:to>
      <xdr:col>20</xdr:col>
      <xdr:colOff>38100</xdr:colOff>
      <xdr:row>56</xdr:row>
      <xdr:rowOff>167919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12996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19021</xdr:rowOff>
    </xdr:from>
    <xdr:to>
      <xdr:col>15</xdr:col>
      <xdr:colOff>101600</xdr:colOff>
      <xdr:row>55</xdr:row>
      <xdr:rowOff>120621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4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137148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22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32509</xdr:rowOff>
    </xdr:from>
    <xdr:to>
      <xdr:col>10</xdr:col>
      <xdr:colOff>165100</xdr:colOff>
      <xdr:row>53</xdr:row>
      <xdr:rowOff>134109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1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150636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96933</xdr:rowOff>
    </xdr:from>
    <xdr:to>
      <xdr:col>6</xdr:col>
      <xdr:colOff>38100</xdr:colOff>
      <xdr:row>57</xdr:row>
      <xdr:rowOff>27083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43610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3041</xdr:rowOff>
    </xdr:from>
    <xdr:to>
      <xdr:col>24</xdr:col>
      <xdr:colOff>63500</xdr:colOff>
      <xdr:row>75</xdr:row>
      <xdr:rowOff>11357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90341"/>
          <a:ext cx="838200" cy="1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16507</xdr:rowOff>
    </xdr:from>
    <xdr:to>
      <xdr:col>19</xdr:col>
      <xdr:colOff>177800</xdr:colOff>
      <xdr:row>75</xdr:row>
      <xdr:rowOff>11357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03807"/>
          <a:ext cx="889000" cy="16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16507</xdr:rowOff>
    </xdr:from>
    <xdr:to>
      <xdr:col>15</xdr:col>
      <xdr:colOff>50800</xdr:colOff>
      <xdr:row>75</xdr:row>
      <xdr:rowOff>170137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703807"/>
          <a:ext cx="889000" cy="32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170137</xdr:rowOff>
    </xdr:from>
    <xdr:to>
      <xdr:col>10</xdr:col>
      <xdr:colOff>114300</xdr:colOff>
      <xdr:row>76</xdr:row>
      <xdr:rowOff>74571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8887"/>
          <a:ext cx="889000" cy="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123691</xdr:rowOff>
    </xdr:from>
    <xdr:to>
      <xdr:col>24</xdr:col>
      <xdr:colOff>114300</xdr:colOff>
      <xdr:row>74</xdr:row>
      <xdr:rowOff>53841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146568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9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132007</xdr:rowOff>
    </xdr:from>
    <xdr:to>
      <xdr:col>20</xdr:col>
      <xdr:colOff>38100</xdr:colOff>
      <xdr:row>75</xdr:row>
      <xdr:rowOff>62157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78684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9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137157</xdr:rowOff>
    </xdr:from>
    <xdr:to>
      <xdr:col>15</xdr:col>
      <xdr:colOff>101600</xdr:colOff>
      <xdr:row>74</xdr:row>
      <xdr:rowOff>67307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83834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2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119336</xdr:rowOff>
    </xdr:from>
    <xdr:to>
      <xdr:col>10</xdr:col>
      <xdr:colOff>165100</xdr:colOff>
      <xdr:row>76</xdr:row>
      <xdr:rowOff>49485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8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66013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23771</xdr:rowOff>
    </xdr:from>
    <xdr:to>
      <xdr:col>6</xdr:col>
      <xdr:colOff>38100</xdr:colOff>
      <xdr:row>76</xdr:row>
      <xdr:rowOff>125371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141898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2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117811</xdr:rowOff>
    </xdr:from>
    <xdr:to>
      <xdr:col>24</xdr:col>
      <xdr:colOff>63500</xdr:colOff>
      <xdr:row>96</xdr:row>
      <xdr:rowOff>48507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05561"/>
          <a:ext cx="8382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93484</xdr:rowOff>
    </xdr:from>
    <xdr:to>
      <xdr:col>19</xdr:col>
      <xdr:colOff>177800</xdr:colOff>
      <xdr:row>95</xdr:row>
      <xdr:rowOff>117811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381234"/>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93484</xdr:rowOff>
    </xdr:from>
    <xdr:to>
      <xdr:col>15</xdr:col>
      <xdr:colOff>50800</xdr:colOff>
      <xdr:row>97</xdr:row>
      <xdr:rowOff>51899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81234"/>
          <a:ext cx="889000" cy="30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51899</xdr:rowOff>
    </xdr:from>
    <xdr:to>
      <xdr:col>10</xdr:col>
      <xdr:colOff>114300</xdr:colOff>
      <xdr:row>97</xdr:row>
      <xdr:rowOff>135165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82549"/>
          <a:ext cx="889000" cy="8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169157</xdr:rowOff>
    </xdr:from>
    <xdr:to>
      <xdr:col>24</xdr:col>
      <xdr:colOff>114300</xdr:colOff>
      <xdr:row>96</xdr:row>
      <xdr:rowOff>99307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5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20584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0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67011</xdr:rowOff>
    </xdr:from>
    <xdr:to>
      <xdr:col>20</xdr:col>
      <xdr:colOff>38100</xdr:colOff>
      <xdr:row>95</xdr:row>
      <xdr:rowOff>168611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13688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42684</xdr:rowOff>
    </xdr:from>
    <xdr:to>
      <xdr:col>15</xdr:col>
      <xdr:colOff>101600</xdr:colOff>
      <xdr:row>95</xdr:row>
      <xdr:rowOff>144284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160811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1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1099</xdr:rowOff>
    </xdr:from>
    <xdr:to>
      <xdr:col>10</xdr:col>
      <xdr:colOff>165100</xdr:colOff>
      <xdr:row>97</xdr:row>
      <xdr:rowOff>102699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84365</xdr:rowOff>
    </xdr:from>
    <xdr:to>
      <xdr:col>6</xdr:col>
      <xdr:colOff>38100</xdr:colOff>
      <xdr:row>98</xdr:row>
      <xdr:rowOff>14515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19456</xdr:rowOff>
    </xdr:from>
    <xdr:to>
      <xdr:col>55</xdr:col>
      <xdr:colOff>0</xdr:colOff>
      <xdr:row>38</xdr:row>
      <xdr:rowOff>29789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34556"/>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8210</xdr:rowOff>
    </xdr:from>
    <xdr:to>
      <xdr:col>50</xdr:col>
      <xdr:colOff>114300</xdr:colOff>
      <xdr:row>38</xdr:row>
      <xdr:rowOff>19456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23310"/>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157805</xdr:rowOff>
    </xdr:from>
    <xdr:to>
      <xdr:col>45</xdr:col>
      <xdr:colOff>177800</xdr:colOff>
      <xdr:row>38</xdr:row>
      <xdr:rowOff>8210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01455"/>
          <a:ext cx="8890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156616</xdr:rowOff>
    </xdr:from>
    <xdr:to>
      <xdr:col>41</xdr:col>
      <xdr:colOff>50800</xdr:colOff>
      <xdr:row>37</xdr:row>
      <xdr:rowOff>157805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00266"/>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150439</xdr:rowOff>
    </xdr:from>
    <xdr:to>
      <xdr:col>55</xdr:col>
      <xdr:colOff>50800</xdr:colOff>
      <xdr:row>38</xdr:row>
      <xdr:rowOff>80589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140107</xdr:rowOff>
    </xdr:from>
    <xdr:to>
      <xdr:col>50</xdr:col>
      <xdr:colOff>165100</xdr:colOff>
      <xdr:row>38</xdr:row>
      <xdr:rowOff>70256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86784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128859</xdr:rowOff>
    </xdr:from>
    <xdr:to>
      <xdr:col>46</xdr:col>
      <xdr:colOff>38100</xdr:colOff>
      <xdr:row>38</xdr:row>
      <xdr:rowOff>59009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75536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107005</xdr:rowOff>
    </xdr:from>
    <xdr:to>
      <xdr:col>41</xdr:col>
      <xdr:colOff>101600</xdr:colOff>
      <xdr:row>38</xdr:row>
      <xdr:rowOff>37155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5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53682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2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105816</xdr:rowOff>
    </xdr:from>
    <xdr:to>
      <xdr:col>36</xdr:col>
      <xdr:colOff>165100</xdr:colOff>
      <xdr:row>38</xdr:row>
      <xdr:rowOff>35967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94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52493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65329</xdr:rowOff>
    </xdr:from>
    <xdr:to>
      <xdr:col>55</xdr:col>
      <xdr:colOff>0</xdr:colOff>
      <xdr:row>58</xdr:row>
      <xdr:rowOff>65557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094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133324</xdr:rowOff>
    </xdr:from>
    <xdr:to>
      <xdr:col>50</xdr:col>
      <xdr:colOff>114300</xdr:colOff>
      <xdr:row>58</xdr:row>
      <xdr:rowOff>65557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05974"/>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133324</xdr:rowOff>
    </xdr:from>
    <xdr:to>
      <xdr:col>45</xdr:col>
      <xdr:colOff>177800</xdr:colOff>
      <xdr:row>58</xdr:row>
      <xdr:rowOff>38671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05974"/>
          <a:ext cx="889000" cy="7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38671</xdr:rowOff>
    </xdr:from>
    <xdr:to>
      <xdr:col>41</xdr:col>
      <xdr:colOff>50800</xdr:colOff>
      <xdr:row>58</xdr:row>
      <xdr:rowOff>95555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82771"/>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14529</xdr:rowOff>
    </xdr:from>
    <xdr:to>
      <xdr:col>55</xdr:col>
      <xdr:colOff>50800</xdr:colOff>
      <xdr:row>58</xdr:row>
      <xdr:rowOff>116129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164406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14757</xdr:rowOff>
    </xdr:from>
    <xdr:to>
      <xdr:col>50</xdr:col>
      <xdr:colOff>165100</xdr:colOff>
      <xdr:row>58</xdr:row>
      <xdr:rowOff>116357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107484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82524</xdr:rowOff>
    </xdr:from>
    <xdr:to>
      <xdr:col>46</xdr:col>
      <xdr:colOff>38100</xdr:colOff>
      <xdr:row>58</xdr:row>
      <xdr:rowOff>12674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8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29201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3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159321</xdr:rowOff>
    </xdr:from>
    <xdr:to>
      <xdr:col>41</xdr:col>
      <xdr:colOff>101600</xdr:colOff>
      <xdr:row>58</xdr:row>
      <xdr:rowOff>89471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105998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44755</xdr:rowOff>
    </xdr:from>
    <xdr:to>
      <xdr:col>36</xdr:col>
      <xdr:colOff>165100</xdr:colOff>
      <xdr:row>58</xdr:row>
      <xdr:rowOff>146355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137482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45059</xdr:rowOff>
    </xdr:from>
    <xdr:to>
      <xdr:col>55</xdr:col>
      <xdr:colOff>0</xdr:colOff>
      <xdr:row>75</xdr:row>
      <xdr:rowOff>37059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32359"/>
          <a:ext cx="838200" cy="1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45059</xdr:rowOff>
    </xdr:from>
    <xdr:to>
      <xdr:col>50</xdr:col>
      <xdr:colOff>114300</xdr:colOff>
      <xdr:row>74</xdr:row>
      <xdr:rowOff>139586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732359"/>
          <a:ext cx="889000" cy="9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40678</xdr:rowOff>
    </xdr:from>
    <xdr:to>
      <xdr:col>45</xdr:col>
      <xdr:colOff>177800</xdr:colOff>
      <xdr:row>74</xdr:row>
      <xdr:rowOff>139586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2556528"/>
          <a:ext cx="889000" cy="2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40678</xdr:rowOff>
    </xdr:from>
    <xdr:to>
      <xdr:col>41</xdr:col>
      <xdr:colOff>50800</xdr:colOff>
      <xdr:row>75</xdr:row>
      <xdr:rowOff>53556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2556528"/>
          <a:ext cx="889000" cy="3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157709</xdr:rowOff>
    </xdr:from>
    <xdr:to>
      <xdr:col>55</xdr:col>
      <xdr:colOff>50800</xdr:colOff>
      <xdr:row>75</xdr:row>
      <xdr:rowOff>87859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9136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69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165709</xdr:rowOff>
    </xdr:from>
    <xdr:to>
      <xdr:col>50</xdr:col>
      <xdr:colOff>165100</xdr:colOff>
      <xdr:row>74</xdr:row>
      <xdr:rowOff>95859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112386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88786</xdr:rowOff>
    </xdr:from>
    <xdr:to>
      <xdr:col>46</xdr:col>
      <xdr:colOff>38100</xdr:colOff>
      <xdr:row>75</xdr:row>
      <xdr:rowOff>18936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35463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5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161328</xdr:rowOff>
    </xdr:from>
    <xdr:to>
      <xdr:col>41</xdr:col>
      <xdr:colOff>101600</xdr:colOff>
      <xdr:row>73</xdr:row>
      <xdr:rowOff>91478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5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2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2756</xdr:rowOff>
    </xdr:from>
    <xdr:to>
      <xdr:col>36</xdr:col>
      <xdr:colOff>165100</xdr:colOff>
      <xdr:row>75</xdr:row>
      <xdr:rowOff>104356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8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120883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6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157155</xdr:rowOff>
    </xdr:from>
    <xdr:to>
      <xdr:col>55</xdr:col>
      <xdr:colOff>0</xdr:colOff>
      <xdr:row>97</xdr:row>
      <xdr:rowOff>8648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16355"/>
          <a:ext cx="8382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14557</xdr:rowOff>
    </xdr:from>
    <xdr:to>
      <xdr:col>50</xdr:col>
      <xdr:colOff>114300</xdr:colOff>
      <xdr:row>96</xdr:row>
      <xdr:rowOff>157155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473757"/>
          <a:ext cx="889000" cy="14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14557</xdr:rowOff>
    </xdr:from>
    <xdr:to>
      <xdr:col>45</xdr:col>
      <xdr:colOff>177800</xdr:colOff>
      <xdr:row>96</xdr:row>
      <xdr:rowOff>25547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73757"/>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25547</xdr:rowOff>
    </xdr:from>
    <xdr:to>
      <xdr:col>41</xdr:col>
      <xdr:colOff>50800</xdr:colOff>
      <xdr:row>97</xdr:row>
      <xdr:rowOff>91351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484747"/>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129298</xdr:rowOff>
    </xdr:from>
    <xdr:to>
      <xdr:col>55</xdr:col>
      <xdr:colOff>50800</xdr:colOff>
      <xdr:row>97</xdr:row>
      <xdr:rowOff>59448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152175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106355</xdr:rowOff>
    </xdr:from>
    <xdr:to>
      <xdr:col>50</xdr:col>
      <xdr:colOff>165100</xdr:colOff>
      <xdr:row>97</xdr:row>
      <xdr:rowOff>36505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53032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135207</xdr:rowOff>
    </xdr:from>
    <xdr:to>
      <xdr:col>46</xdr:col>
      <xdr:colOff>38100</xdr:colOff>
      <xdr:row>96</xdr:row>
      <xdr:rowOff>65357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81884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146197</xdr:rowOff>
    </xdr:from>
    <xdr:to>
      <xdr:col>41</xdr:col>
      <xdr:colOff>101600</xdr:colOff>
      <xdr:row>96</xdr:row>
      <xdr:rowOff>76347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92874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40551</xdr:rowOff>
    </xdr:from>
    <xdr:to>
      <xdr:col>36</xdr:col>
      <xdr:colOff>165100</xdr:colOff>
      <xdr:row>97</xdr:row>
      <xdr:rowOff>142151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133278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3409</xdr:rowOff>
    </xdr:from>
    <xdr:to>
      <xdr:col>85</xdr:col>
      <xdr:colOff>127000</xdr:colOff>
      <xdr:row>37</xdr:row>
      <xdr:rowOff>24074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7059"/>
          <a:ext cx="8382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65908</xdr:rowOff>
    </xdr:from>
    <xdr:to>
      <xdr:col>81</xdr:col>
      <xdr:colOff>50800</xdr:colOff>
      <xdr:row>37</xdr:row>
      <xdr:rowOff>3409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38108"/>
          <a:ext cx="889000" cy="10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65908</xdr:rowOff>
    </xdr:from>
    <xdr:to>
      <xdr:col>76</xdr:col>
      <xdr:colOff>114300</xdr:colOff>
      <xdr:row>37</xdr:row>
      <xdr:rowOff>36510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38108"/>
          <a:ext cx="8890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36510</xdr:rowOff>
    </xdr:from>
    <xdr:to>
      <xdr:col>71</xdr:col>
      <xdr:colOff>177800</xdr:colOff>
      <xdr:row>37</xdr:row>
      <xdr:rowOff>48900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0160"/>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144724</xdr:rowOff>
    </xdr:from>
    <xdr:to>
      <xdr:col>85</xdr:col>
      <xdr:colOff>177800</xdr:colOff>
      <xdr:row>37</xdr:row>
      <xdr:rowOff>74874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123151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124059</xdr:rowOff>
    </xdr:from>
    <xdr:to>
      <xdr:col>81</xdr:col>
      <xdr:colOff>101600</xdr:colOff>
      <xdr:row>37</xdr:row>
      <xdr:rowOff>54209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70736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15108</xdr:rowOff>
    </xdr:from>
    <xdr:to>
      <xdr:col>76</xdr:col>
      <xdr:colOff>165100</xdr:colOff>
      <xdr:row>36</xdr:row>
      <xdr:rowOff>116708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133235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157160</xdr:rowOff>
    </xdr:from>
    <xdr:to>
      <xdr:col>72</xdr:col>
      <xdr:colOff>38100</xdr:colOff>
      <xdr:row>37</xdr:row>
      <xdr:rowOff>87310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78437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169550</xdr:rowOff>
    </xdr:from>
    <xdr:to>
      <xdr:col>67</xdr:col>
      <xdr:colOff>101600</xdr:colOff>
      <xdr:row>37</xdr:row>
      <xdr:rowOff>99700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90827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94107</xdr:rowOff>
    </xdr:from>
    <xdr:to>
      <xdr:col>85</xdr:col>
      <xdr:colOff>127000</xdr:colOff>
      <xdr:row>58</xdr:row>
      <xdr:rowOff>20689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66757"/>
          <a:ext cx="8382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57379</xdr:rowOff>
    </xdr:from>
    <xdr:to>
      <xdr:col>81</xdr:col>
      <xdr:colOff>50800</xdr:colOff>
      <xdr:row>57</xdr:row>
      <xdr:rowOff>94107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30029"/>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138633</xdr:rowOff>
    </xdr:from>
    <xdr:to>
      <xdr:col>76</xdr:col>
      <xdr:colOff>114300</xdr:colOff>
      <xdr:row>57</xdr:row>
      <xdr:rowOff>57379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39833"/>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138633</xdr:rowOff>
    </xdr:from>
    <xdr:to>
      <xdr:col>71</xdr:col>
      <xdr:colOff>177800</xdr:colOff>
      <xdr:row>57</xdr:row>
      <xdr:rowOff>53036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39833"/>
          <a:ext cx="889000" cy="8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141339</xdr:rowOff>
    </xdr:from>
    <xdr:to>
      <xdr:col>85</xdr:col>
      <xdr:colOff>177800</xdr:colOff>
      <xdr:row>58</xdr:row>
      <xdr:rowOff>71489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119766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43307</xdr:rowOff>
    </xdr:from>
    <xdr:to>
      <xdr:col>81</xdr:col>
      <xdr:colOff>101600</xdr:colOff>
      <xdr:row>57</xdr:row>
      <xdr:rowOff>144907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136034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6579</xdr:rowOff>
    </xdr:from>
    <xdr:to>
      <xdr:col>76</xdr:col>
      <xdr:colOff>165100</xdr:colOff>
      <xdr:row>57</xdr:row>
      <xdr:rowOff>108179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124706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87833</xdr:rowOff>
    </xdr:from>
    <xdr:to>
      <xdr:col>72</xdr:col>
      <xdr:colOff>38100</xdr:colOff>
      <xdr:row>57</xdr:row>
      <xdr:rowOff>17983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34510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6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2236</xdr:rowOff>
    </xdr:from>
    <xdr:to>
      <xdr:col>67</xdr:col>
      <xdr:colOff>101600</xdr:colOff>
      <xdr:row>57</xdr:row>
      <xdr:rowOff>103836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120363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5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139860</xdr:rowOff>
    </xdr:from>
    <xdr:to>
      <xdr:col>85</xdr:col>
      <xdr:colOff>127000</xdr:colOff>
      <xdr:row>78</xdr:row>
      <xdr:rowOff>28897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341510"/>
          <a:ext cx="838200" cy="6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139860</xdr:rowOff>
    </xdr:from>
    <xdr:to>
      <xdr:col>81</xdr:col>
      <xdr:colOff>50800</xdr:colOff>
      <xdr:row>78</xdr:row>
      <xdr:rowOff>130648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341510"/>
          <a:ext cx="889000" cy="1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108359</xdr:rowOff>
    </xdr:from>
    <xdr:to>
      <xdr:col>76</xdr:col>
      <xdr:colOff>114300</xdr:colOff>
      <xdr:row>78</xdr:row>
      <xdr:rowOff>130648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81459"/>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108359</xdr:rowOff>
    </xdr:from>
    <xdr:to>
      <xdr:col>71</xdr:col>
      <xdr:colOff>177800</xdr:colOff>
      <xdr:row>78</xdr:row>
      <xdr:rowOff>125413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81459"/>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149547</xdr:rowOff>
    </xdr:from>
    <xdr:to>
      <xdr:col>85</xdr:col>
      <xdr:colOff>177800</xdr:colOff>
      <xdr:row>78</xdr:row>
      <xdr:rowOff>79697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108924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3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89060</xdr:rowOff>
    </xdr:from>
    <xdr:to>
      <xdr:col>81</xdr:col>
      <xdr:colOff>101600</xdr:colOff>
      <xdr:row>78</xdr:row>
      <xdr:rowOff>19210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35737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0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79848</xdr:rowOff>
    </xdr:from>
    <xdr:to>
      <xdr:col>76</xdr:col>
      <xdr:colOff>165100</xdr:colOff>
      <xdr:row>79</xdr:row>
      <xdr:rowOff>9998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1125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57559</xdr:rowOff>
    </xdr:from>
    <xdr:to>
      <xdr:col>72</xdr:col>
      <xdr:colOff>38100</xdr:colOff>
      <xdr:row>78</xdr:row>
      <xdr:rowOff>159159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150286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74613</xdr:rowOff>
    </xdr:from>
    <xdr:to>
      <xdr:col>67</xdr:col>
      <xdr:colOff>101600</xdr:colOff>
      <xdr:row>79</xdr:row>
      <xdr:rowOff>4763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167340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15194</xdr:rowOff>
    </xdr:from>
    <xdr:to>
      <xdr:col>85</xdr:col>
      <xdr:colOff>127000</xdr:colOff>
      <xdr:row>95</xdr:row>
      <xdr:rowOff>35034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02944"/>
          <a:ext cx="838200" cy="1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35034</xdr:rowOff>
    </xdr:from>
    <xdr:to>
      <xdr:col>81</xdr:col>
      <xdr:colOff>50800</xdr:colOff>
      <xdr:row>95</xdr:row>
      <xdr:rowOff>102601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22784"/>
          <a:ext cx="889000" cy="6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102601</xdr:rowOff>
    </xdr:from>
    <xdr:to>
      <xdr:col>76</xdr:col>
      <xdr:colOff>114300</xdr:colOff>
      <xdr:row>95</xdr:row>
      <xdr:rowOff>109885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90351"/>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109885</xdr:rowOff>
    </xdr:from>
    <xdr:to>
      <xdr:col>71</xdr:col>
      <xdr:colOff>177800</xdr:colOff>
      <xdr:row>95</xdr:row>
      <xdr:rowOff>115794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397635"/>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135844</xdr:rowOff>
    </xdr:from>
    <xdr:to>
      <xdr:col>85</xdr:col>
      <xdr:colOff>177800</xdr:colOff>
      <xdr:row>95</xdr:row>
      <xdr:rowOff>65994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158721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0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155684</xdr:rowOff>
    </xdr:from>
    <xdr:to>
      <xdr:col>81</xdr:col>
      <xdr:colOff>101600</xdr:colOff>
      <xdr:row>95</xdr:row>
      <xdr:rowOff>85834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102361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51801</xdr:rowOff>
    </xdr:from>
    <xdr:to>
      <xdr:col>76</xdr:col>
      <xdr:colOff>165100</xdr:colOff>
      <xdr:row>95</xdr:row>
      <xdr:rowOff>153401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144528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59085</xdr:rowOff>
    </xdr:from>
    <xdr:to>
      <xdr:col>72</xdr:col>
      <xdr:colOff>38100</xdr:colOff>
      <xdr:row>95</xdr:row>
      <xdr:rowOff>160685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5762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2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64994</xdr:rowOff>
    </xdr:from>
    <xdr:to>
      <xdr:col>67</xdr:col>
      <xdr:colOff>101600</xdr:colOff>
      <xdr:row>95</xdr:row>
      <xdr:rowOff>166594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11671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1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　議会費は、住民一人当たり</a:t>
          </a:r>
          <a:r>
            <a:rPr kumimoji="1" lang="en-US" altLang="ja-JP" sz="1000">
              <a:latin typeface="+mn-ea"/>
              <a:ea typeface="+mn-ea"/>
            </a:rPr>
            <a:t>3,909</a:t>
          </a:r>
          <a:r>
            <a:rPr kumimoji="1" lang="ja-JP" altLang="en-US" sz="1000">
              <a:latin typeface="+mn-ea"/>
              <a:ea typeface="+mn-ea"/>
            </a:rPr>
            <a:t>円、総務費については、公共施設等整備基金積立金等の増やコミュニティセンター関係経費の教育費からの移動による皆増により住民一人当たり</a:t>
          </a:r>
          <a:r>
            <a:rPr kumimoji="1" lang="en-US" altLang="ja-JP" sz="1000">
              <a:latin typeface="+mn-ea"/>
              <a:ea typeface="+mn-ea"/>
            </a:rPr>
            <a:t>93,849</a:t>
          </a:r>
          <a:r>
            <a:rPr kumimoji="1" lang="ja-JP" altLang="en-US" sz="1000">
              <a:latin typeface="+mn-ea"/>
              <a:ea typeface="+mn-ea"/>
            </a:rPr>
            <a:t>円、民生費については、子育て世代活動支援センター整備事業費や住民税非課税世帯物価高騰緊急支援給付金給付事業費の増により住民一人当たり</a:t>
          </a:r>
          <a:r>
            <a:rPr kumimoji="1" lang="en-US" altLang="ja-JP" sz="1000">
              <a:latin typeface="+mn-ea"/>
              <a:ea typeface="+mn-ea"/>
            </a:rPr>
            <a:t>207,554</a:t>
          </a:r>
          <a:r>
            <a:rPr kumimoji="1" lang="ja-JP" altLang="en-US" sz="1000">
              <a:latin typeface="+mn-ea"/>
              <a:ea typeface="+mn-ea"/>
            </a:rPr>
            <a:t>円と、それぞれ前年を上回った。</a:t>
          </a:r>
          <a:endParaRPr kumimoji="1" lang="en-US" altLang="ja-JP" sz="1000">
            <a:latin typeface="+mn-ea"/>
            <a:ea typeface="+mn-ea"/>
          </a:endParaRPr>
        </a:p>
        <a:p>
          <a:r>
            <a:rPr kumimoji="1" lang="ja-JP" altLang="en-US" sz="1000">
              <a:latin typeface="+mn-ea"/>
              <a:ea typeface="+mn-ea"/>
            </a:rPr>
            <a:t>　一方、衛生費については、三友堂病院建替事業費補助金の皆減や新型コロナウイルスワクチン接種事業費の減により住民一人当たり</a:t>
          </a:r>
          <a:r>
            <a:rPr kumimoji="1" lang="en-US" altLang="ja-JP" sz="1000">
              <a:latin typeface="+mn-ea"/>
              <a:ea typeface="+mn-ea"/>
            </a:rPr>
            <a:t>46,787</a:t>
          </a:r>
          <a:r>
            <a:rPr kumimoji="1" lang="ja-JP" altLang="en-US" sz="1000">
              <a:latin typeface="+mn-ea"/>
              <a:ea typeface="+mn-ea"/>
            </a:rPr>
            <a:t>円、労働費については住民一人当たり</a:t>
          </a:r>
          <a:r>
            <a:rPr kumimoji="1" lang="en-US" altLang="ja-JP" sz="1000">
              <a:latin typeface="+mn-ea"/>
              <a:ea typeface="+mn-ea"/>
            </a:rPr>
            <a:t>1,202</a:t>
          </a:r>
          <a:r>
            <a:rPr kumimoji="1" lang="ja-JP" altLang="en-US" sz="1000">
              <a:latin typeface="+mn-ea"/>
              <a:ea typeface="+mn-ea"/>
            </a:rPr>
            <a:t>円、商工費については、融資制度取扱金融機関貸付金の減や観光客誘致事業費の減等により住民一人当たり</a:t>
          </a:r>
          <a:r>
            <a:rPr kumimoji="1" lang="en-US" altLang="ja-JP" sz="1000">
              <a:latin typeface="+mn-ea"/>
              <a:ea typeface="+mn-ea"/>
            </a:rPr>
            <a:t>36,388</a:t>
          </a:r>
          <a:r>
            <a:rPr kumimoji="1" lang="ja-JP" altLang="en-US" sz="1000">
              <a:latin typeface="+mn-ea"/>
              <a:ea typeface="+mn-ea"/>
            </a:rPr>
            <a:t>円、土木費については、除雪対策事業費の減等により住民一人当たり</a:t>
          </a:r>
          <a:r>
            <a:rPr kumimoji="1" lang="en-US" altLang="ja-JP" sz="1000">
              <a:latin typeface="+mn-ea"/>
              <a:ea typeface="+mn-ea"/>
            </a:rPr>
            <a:t>46,526</a:t>
          </a:r>
          <a:r>
            <a:rPr kumimoji="1" lang="ja-JP" altLang="en-US" sz="1000">
              <a:latin typeface="+mn-ea"/>
              <a:ea typeface="+mn-ea"/>
            </a:rPr>
            <a:t>円、消防費については、置賜広域行政事務組合に対する地方交付税措置費分担金の減等により住民一人当たり</a:t>
          </a:r>
          <a:r>
            <a:rPr kumimoji="1" lang="en-US" altLang="ja-JP" sz="1000">
              <a:latin typeface="+mn-ea"/>
              <a:ea typeface="+mn-ea"/>
            </a:rPr>
            <a:t>16,279</a:t>
          </a:r>
          <a:r>
            <a:rPr kumimoji="1" lang="ja-JP" altLang="en-US" sz="1000">
              <a:latin typeface="+mn-ea"/>
              <a:ea typeface="+mn-ea"/>
            </a:rPr>
            <a:t>円、教育費については、コミュニティセンター関係経費の総務費への移動による皆減や陸上競技場第３種公認更新等改修工事費の皆減等により住民一人当たり</a:t>
          </a:r>
          <a:r>
            <a:rPr kumimoji="1" lang="en-US" altLang="ja-JP" sz="1000">
              <a:latin typeface="+mn-ea"/>
              <a:ea typeface="+mn-ea"/>
            </a:rPr>
            <a:t>45,371</a:t>
          </a:r>
          <a:r>
            <a:rPr kumimoji="1" lang="ja-JP" altLang="en-US" sz="1000">
              <a:latin typeface="+mn-ea"/>
              <a:ea typeface="+mn-ea"/>
            </a:rPr>
            <a:t>円、災害復旧費については、</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月の大雨による復旧事業費の減</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により住民一人あたり</a:t>
          </a:r>
          <a:r>
            <a:rPr kumimoji="1" lang="en-US" altLang="ja-JP" sz="1000">
              <a:solidFill>
                <a:schemeClr val="dk1"/>
              </a:solidFill>
              <a:effectLst/>
              <a:latin typeface="+mn-lt"/>
              <a:ea typeface="+mn-ea"/>
              <a:cs typeface="+mn-cs"/>
            </a:rPr>
            <a:t>4,847</a:t>
          </a:r>
          <a:r>
            <a:rPr kumimoji="1" lang="ja-JP" altLang="ja-JP" sz="1000">
              <a:solidFill>
                <a:schemeClr val="dk1"/>
              </a:solidFill>
              <a:effectLst/>
              <a:latin typeface="+mn-lt"/>
              <a:ea typeface="+mn-ea"/>
              <a:cs typeface="+mn-cs"/>
            </a:rPr>
            <a:t>円と</a:t>
          </a:r>
          <a:r>
            <a:rPr kumimoji="1" lang="ja-JP" altLang="en-US" sz="1000">
              <a:solidFill>
                <a:schemeClr val="dk1"/>
              </a:solidFill>
              <a:effectLst/>
              <a:latin typeface="+mn-lt"/>
              <a:ea typeface="+mn-ea"/>
              <a:cs typeface="+mn-cs"/>
            </a:rPr>
            <a:t>それぞれ</a:t>
          </a:r>
          <a:r>
            <a:rPr kumimoji="1" lang="ja-JP" altLang="ja-JP" sz="1000">
              <a:solidFill>
                <a:schemeClr val="dk1"/>
              </a:solidFill>
              <a:effectLst/>
              <a:latin typeface="+mn-lt"/>
              <a:ea typeface="+mn-ea"/>
              <a:cs typeface="+mn-cs"/>
            </a:rPr>
            <a:t>前年を下回った。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農林水産業費については前年水準並みの住民一人当たり</a:t>
          </a:r>
          <a:r>
            <a:rPr kumimoji="1" lang="en-US" altLang="ja-JP" sz="1000">
              <a:solidFill>
                <a:schemeClr val="dk1"/>
              </a:solidFill>
              <a:effectLst/>
              <a:latin typeface="+mn-lt"/>
              <a:ea typeface="+mn-ea"/>
              <a:cs typeface="+mn-cs"/>
            </a:rPr>
            <a:t>11,856</a:t>
          </a:r>
          <a:r>
            <a:rPr kumimoji="1" lang="ja-JP" altLang="en-US" sz="1000">
              <a:solidFill>
                <a:schemeClr val="dk1"/>
              </a:solidFill>
              <a:effectLst/>
              <a:latin typeface="+mn-lt"/>
              <a:ea typeface="+mn-ea"/>
              <a:cs typeface="+mn-cs"/>
            </a:rPr>
            <a:t>円であった。</a:t>
          </a:r>
          <a:endParaRPr kumimoji="1" lang="ja-JP" altLang="en-US" sz="10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○財政調整基金残高</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年度は約</a:t>
          </a:r>
          <a:r>
            <a:rPr kumimoji="1" lang="en-US" altLang="ja-JP" sz="700">
              <a:solidFill>
                <a:schemeClr val="dk1"/>
              </a:solidFill>
              <a:effectLst/>
              <a:latin typeface="+mn-lt"/>
              <a:ea typeface="+mn-ea"/>
              <a:cs typeface="+mn-cs"/>
            </a:rPr>
            <a:t>7.5</a:t>
          </a:r>
          <a:r>
            <a:rPr kumimoji="1" lang="ja-JP" altLang="ja-JP" sz="700">
              <a:solidFill>
                <a:schemeClr val="dk1"/>
              </a:solidFill>
              <a:effectLst/>
              <a:latin typeface="+mn-lt"/>
              <a:ea typeface="+mn-ea"/>
              <a:cs typeface="+mn-cs"/>
            </a:rPr>
            <a:t>億円を積立し、安定した基金残高の確保を図った。</a:t>
          </a:r>
          <a:endParaRPr lang="ja-JP" altLang="ja-JP" sz="700">
            <a:effectLst/>
          </a:endParaRPr>
        </a:p>
        <a:p>
          <a:r>
            <a:rPr kumimoji="1" lang="ja-JP" altLang="ja-JP" sz="700">
              <a:solidFill>
                <a:schemeClr val="dk1"/>
              </a:solidFill>
              <a:effectLst/>
              <a:latin typeface="+mn-lt"/>
              <a:ea typeface="+mn-ea"/>
              <a:cs typeface="+mn-cs"/>
            </a:rPr>
            <a:t>○実質収支額</a:t>
          </a:r>
          <a:endParaRPr lang="ja-JP" altLang="ja-JP" sz="700">
            <a:effectLst/>
          </a:endParaRPr>
        </a:p>
        <a:p>
          <a:r>
            <a:rPr kumimoji="1" lang="ja-JP" altLang="ja-JP" sz="700">
              <a:solidFill>
                <a:schemeClr val="dk1"/>
              </a:solidFill>
              <a:effectLst/>
              <a:latin typeface="+mn-lt"/>
              <a:ea typeface="+mn-ea"/>
              <a:cs typeface="+mn-cs"/>
            </a:rPr>
            <a:t>　市税</a:t>
          </a:r>
          <a:r>
            <a:rPr kumimoji="1" lang="ja-JP" altLang="en-US" sz="700">
              <a:solidFill>
                <a:schemeClr val="dk1"/>
              </a:solidFill>
              <a:effectLst/>
              <a:latin typeface="+mn-lt"/>
              <a:ea typeface="+mn-ea"/>
              <a:cs typeface="+mn-cs"/>
            </a:rPr>
            <a:t>の</a:t>
          </a:r>
          <a:r>
            <a:rPr kumimoji="1" lang="ja-JP" altLang="ja-JP" sz="700">
              <a:solidFill>
                <a:schemeClr val="dk1"/>
              </a:solidFill>
              <a:effectLst/>
              <a:latin typeface="+mn-lt"/>
              <a:ea typeface="+mn-ea"/>
              <a:cs typeface="+mn-cs"/>
            </a:rPr>
            <a:t>増加</a:t>
          </a:r>
          <a:r>
            <a:rPr kumimoji="1" lang="ja-JP" altLang="en-US" sz="700">
              <a:solidFill>
                <a:schemeClr val="dk1"/>
              </a:solidFill>
              <a:effectLst/>
              <a:latin typeface="+mn-lt"/>
              <a:ea typeface="+mn-ea"/>
              <a:cs typeface="+mn-cs"/>
            </a:rPr>
            <a:t>や次年度に繰り越すべき財源の大幅な減少</a:t>
          </a:r>
          <a:r>
            <a:rPr kumimoji="1" lang="ja-JP" altLang="ja-JP" sz="700">
              <a:solidFill>
                <a:schemeClr val="dk1"/>
              </a:solidFill>
              <a:effectLst/>
              <a:latin typeface="+mn-lt"/>
              <a:ea typeface="+mn-ea"/>
              <a:cs typeface="+mn-cs"/>
            </a:rPr>
            <a:t>により、実質収支</a:t>
          </a:r>
          <a:r>
            <a:rPr kumimoji="1" lang="ja-JP" altLang="en-US" sz="700">
              <a:solidFill>
                <a:schemeClr val="dk1"/>
              </a:solidFill>
              <a:effectLst/>
              <a:latin typeface="+mn-lt"/>
              <a:ea typeface="+mn-ea"/>
              <a:cs typeface="+mn-cs"/>
            </a:rPr>
            <a:t>は前年を上回る</a:t>
          </a:r>
          <a:r>
            <a:rPr kumimoji="1" lang="en-US" altLang="ja-JP" sz="700">
              <a:solidFill>
                <a:schemeClr val="dk1"/>
              </a:solidFill>
              <a:effectLst/>
              <a:latin typeface="+mn-lt"/>
              <a:ea typeface="+mn-ea"/>
              <a:cs typeface="+mn-cs"/>
            </a:rPr>
            <a:t>1,586</a:t>
          </a:r>
          <a:r>
            <a:rPr kumimoji="1" lang="ja-JP" altLang="ja-JP" sz="700">
              <a:solidFill>
                <a:schemeClr val="dk1"/>
              </a:solidFill>
              <a:effectLst/>
              <a:latin typeface="+mn-lt"/>
              <a:ea typeface="+mn-ea"/>
              <a:cs typeface="+mn-cs"/>
            </a:rPr>
            <a:t>百万円となった。歳出については、大規模事業の有無による投資的経費の増減が大きく影響している。</a:t>
          </a:r>
          <a:endParaRPr lang="ja-JP" altLang="ja-JP" sz="700">
            <a:effectLst/>
          </a:endParaRPr>
        </a:p>
        <a:p>
          <a:r>
            <a:rPr kumimoji="1" lang="ja-JP" altLang="ja-JP" sz="700">
              <a:solidFill>
                <a:schemeClr val="dk1"/>
              </a:solidFill>
              <a:effectLst/>
              <a:latin typeface="+mn-lt"/>
              <a:ea typeface="+mn-ea"/>
              <a:cs typeface="+mn-cs"/>
            </a:rPr>
            <a:t>○実質単年度収支</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5</a:t>
          </a:r>
          <a:r>
            <a:rPr kumimoji="1" lang="ja-JP" altLang="ja-JP" sz="700">
              <a:solidFill>
                <a:schemeClr val="dk1"/>
              </a:solidFill>
              <a:effectLst/>
              <a:latin typeface="+mn-lt"/>
              <a:ea typeface="+mn-ea"/>
              <a:cs typeface="+mn-cs"/>
            </a:rPr>
            <a:t>年度は、次年度に繰り越すべき財源</a:t>
          </a:r>
          <a:r>
            <a:rPr kumimoji="1" lang="ja-JP" altLang="en-US" sz="700">
              <a:solidFill>
                <a:schemeClr val="dk1"/>
              </a:solidFill>
              <a:effectLst/>
              <a:latin typeface="+mn-lt"/>
              <a:ea typeface="+mn-ea"/>
              <a:cs typeface="+mn-cs"/>
            </a:rPr>
            <a:t>の減少や積立金の増加により</a:t>
          </a:r>
          <a:r>
            <a:rPr kumimoji="1" lang="ja-JP" altLang="ja-JP" sz="700">
              <a:solidFill>
                <a:schemeClr val="dk1"/>
              </a:solidFill>
              <a:effectLst/>
              <a:latin typeface="+mn-lt"/>
              <a:ea typeface="+mn-ea"/>
              <a:cs typeface="+mn-cs"/>
            </a:rPr>
            <a:t>、実質単年度収支は</a:t>
          </a:r>
          <a:r>
            <a:rPr kumimoji="1" lang="ja-JP" altLang="en-US" sz="700">
              <a:solidFill>
                <a:schemeClr val="dk1"/>
              </a:solidFill>
              <a:effectLst/>
              <a:latin typeface="+mn-lt"/>
              <a:ea typeface="+mn-ea"/>
              <a:cs typeface="+mn-cs"/>
            </a:rPr>
            <a:t>前年を上回る</a:t>
          </a:r>
          <a:r>
            <a:rPr kumimoji="1" lang="ja-JP" altLang="ja-JP" sz="700">
              <a:solidFill>
                <a:schemeClr val="dk1"/>
              </a:solidFill>
              <a:effectLst/>
              <a:latin typeface="+mn-lt"/>
              <a:ea typeface="+mn-ea"/>
              <a:cs typeface="+mn-cs"/>
            </a:rPr>
            <a:t>約</a:t>
          </a:r>
          <a:r>
            <a:rPr kumimoji="1" lang="en-US" altLang="ja-JP" sz="700">
              <a:solidFill>
                <a:schemeClr val="dk1"/>
              </a:solidFill>
              <a:effectLst/>
              <a:latin typeface="+mn-lt"/>
              <a:ea typeface="+mn-ea"/>
              <a:cs typeface="+mn-cs"/>
            </a:rPr>
            <a:t>122</a:t>
          </a:r>
          <a:r>
            <a:rPr kumimoji="1" lang="ja-JP" altLang="ja-JP" sz="700">
              <a:solidFill>
                <a:schemeClr val="dk1"/>
              </a:solidFill>
              <a:effectLst/>
              <a:latin typeface="+mn-lt"/>
              <a:ea typeface="+mn-ea"/>
              <a:cs typeface="+mn-cs"/>
            </a:rPr>
            <a:t>百万円の黒字となった。</a:t>
          </a:r>
          <a:endParaRPr lang="ja-JP" altLang="ja-JP" sz="700">
            <a:effectLst/>
          </a:endParaRPr>
        </a:p>
        <a:p>
          <a:r>
            <a:rPr kumimoji="1" lang="ja-JP" altLang="ja-JP" sz="700">
              <a:solidFill>
                <a:schemeClr val="dk1"/>
              </a:solidFill>
              <a:effectLst/>
              <a:latin typeface="+mn-lt"/>
              <a:ea typeface="+mn-ea"/>
              <a:cs typeface="+mn-cs"/>
            </a:rPr>
            <a:t>○今後の対応</a:t>
          </a:r>
          <a:endParaRPr lang="ja-JP" altLang="ja-JP" sz="700">
            <a:effectLst/>
          </a:endParaRPr>
        </a:p>
        <a:p>
          <a:r>
            <a:rPr kumimoji="1" lang="ja-JP" altLang="ja-JP" sz="700">
              <a:solidFill>
                <a:schemeClr val="dk1"/>
              </a:solidFill>
              <a:effectLst/>
              <a:latin typeface="+mn-lt"/>
              <a:ea typeface="+mn-ea"/>
              <a:cs typeface="+mn-cs"/>
            </a:rPr>
            <a:t>　令和</a:t>
          </a:r>
          <a:r>
            <a:rPr kumimoji="1" lang="en-US" altLang="ja-JP" sz="700">
              <a:solidFill>
                <a:schemeClr val="dk1"/>
              </a:solidFill>
              <a:effectLst/>
              <a:latin typeface="+mn-lt"/>
              <a:ea typeface="+mn-ea"/>
              <a:cs typeface="+mn-cs"/>
            </a:rPr>
            <a:t>2</a:t>
          </a:r>
          <a:r>
            <a:rPr kumimoji="1" lang="ja-JP" altLang="ja-JP" sz="7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700">
            <a:effectLst/>
          </a:endParaRPr>
        </a:p>
        <a:p>
          <a:endParaRPr kumimoji="1" lang="ja-JP" altLang="en-US" sz="7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○現状</a:t>
          </a:r>
          <a:endParaRPr lang="ja-JP" altLang="ja-JP" sz="1400">
            <a:effectLst/>
          </a:endParaRPr>
        </a:p>
        <a:p>
          <a:r>
            <a:rPr kumimoji="1" lang="ja-JP" altLang="ja-JP" sz="1100">
              <a:solidFill>
                <a:schemeClr val="dk1"/>
              </a:solidFill>
              <a:effectLst/>
              <a:latin typeface="+mn-lt"/>
              <a:ea typeface="+mn-ea"/>
              <a:cs typeface="+mn-cs"/>
            </a:rPr>
            <a:t>　一般会計及びすべての会計で赤字は生じていない。</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○元利償還金</a:t>
          </a:r>
          <a:endParaRPr lang="ja-JP" altLang="ja-JP" sz="120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年度で元金償還が終了したものがある一方で、庁舎建替事業や</a:t>
          </a:r>
          <a:r>
            <a:rPr kumimoji="1" lang="ja-JP" altLang="en-US" sz="1050">
              <a:solidFill>
                <a:schemeClr val="dk1"/>
              </a:solidFill>
              <a:effectLst/>
              <a:latin typeface="+mn-lt"/>
              <a:ea typeface="+mn-ea"/>
              <a:cs typeface="+mn-cs"/>
            </a:rPr>
            <a:t>小・中学校空調設備整備事業</a:t>
          </a:r>
          <a:r>
            <a:rPr kumimoji="1" lang="ja-JP" altLang="ja-JP" sz="1050">
              <a:solidFill>
                <a:schemeClr val="dk1"/>
              </a:solidFill>
              <a:effectLst/>
              <a:latin typeface="+mn-lt"/>
              <a:ea typeface="+mn-ea"/>
              <a:cs typeface="+mn-cs"/>
            </a:rPr>
            <a:t>等の元金償還が増加した</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、全体として</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○公営企業債の元利償還金に対する繰入金</a:t>
          </a:r>
          <a:endParaRPr lang="ja-JP" altLang="ja-JP" sz="1200">
            <a:effectLst/>
          </a:endParaRPr>
        </a:p>
        <a:p>
          <a:r>
            <a:rPr kumimoji="1" lang="ja-JP" altLang="ja-JP" sz="1050">
              <a:solidFill>
                <a:schemeClr val="dk1"/>
              </a:solidFill>
              <a:effectLst/>
              <a:latin typeface="+mn-lt"/>
              <a:ea typeface="+mn-ea"/>
              <a:cs typeface="+mn-cs"/>
            </a:rPr>
            <a:t>　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新病院建設に係る</a:t>
          </a:r>
          <a:r>
            <a:rPr kumimoji="1" lang="ja-JP" altLang="ja-JP" sz="1050">
              <a:solidFill>
                <a:schemeClr val="dk1"/>
              </a:solidFill>
              <a:effectLst/>
              <a:latin typeface="+mn-lt"/>
              <a:ea typeface="+mn-ea"/>
              <a:cs typeface="+mn-cs"/>
            </a:rPr>
            <a:t>準元利償還金が</a:t>
          </a:r>
          <a:r>
            <a:rPr kumimoji="1" lang="ja-JP" altLang="en-US" sz="1050">
              <a:solidFill>
                <a:schemeClr val="dk1"/>
              </a:solidFill>
              <a:effectLst/>
              <a:latin typeface="+mn-lt"/>
              <a:ea typeface="+mn-ea"/>
              <a:cs typeface="+mn-cs"/>
            </a:rPr>
            <a:t>大幅に増加</a:t>
          </a:r>
          <a:r>
            <a:rPr kumimoji="1" lang="ja-JP" altLang="ja-JP" sz="1050">
              <a:solidFill>
                <a:schemeClr val="dk1"/>
              </a:solidFill>
              <a:effectLst/>
              <a:latin typeface="+mn-lt"/>
              <a:ea typeface="+mn-ea"/>
              <a:cs typeface="+mn-cs"/>
            </a:rPr>
            <a:t>したことなどから</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a:t>
          </a:r>
          <a:endParaRPr lang="ja-JP" altLang="ja-JP" sz="1200">
            <a:effectLst/>
          </a:endParaRPr>
        </a:p>
        <a:p>
          <a:r>
            <a:rPr kumimoji="1" lang="ja-JP" altLang="ja-JP" sz="1050">
              <a:solidFill>
                <a:schemeClr val="dk1"/>
              </a:solidFill>
              <a:effectLst/>
              <a:latin typeface="+mn-lt"/>
              <a:ea typeface="+mn-ea"/>
              <a:cs typeface="+mn-cs"/>
            </a:rPr>
            <a:t>○実質公債費比率の分子</a:t>
          </a:r>
          <a:endParaRPr lang="ja-JP" altLang="ja-JP" sz="1200">
            <a:effectLst/>
          </a:endParaRPr>
        </a:p>
        <a:p>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元利償還金と</a:t>
          </a:r>
          <a:r>
            <a:rPr kumimoji="1" lang="ja-JP" altLang="ja-JP" sz="1050">
              <a:solidFill>
                <a:schemeClr val="dk1"/>
              </a:solidFill>
              <a:effectLst/>
              <a:latin typeface="+mn-lt"/>
              <a:ea typeface="+mn-ea"/>
              <a:cs typeface="+mn-cs"/>
            </a:rPr>
            <a:t>公営企業債の元利償還金に対する繰入金</a:t>
          </a:r>
          <a:r>
            <a:rPr kumimoji="1" lang="ja-JP" altLang="en-US" sz="1050">
              <a:solidFill>
                <a:schemeClr val="dk1"/>
              </a:solidFill>
              <a:effectLst/>
              <a:latin typeface="+mn-lt"/>
              <a:ea typeface="+mn-ea"/>
              <a:cs typeface="+mn-cs"/>
            </a:rPr>
            <a:t>が増加</a:t>
          </a:r>
          <a:r>
            <a:rPr kumimoji="1" lang="ja-JP" altLang="ja-JP" sz="1050">
              <a:solidFill>
                <a:schemeClr val="dk1"/>
              </a:solidFill>
              <a:effectLst/>
              <a:latin typeface="+mn-lt"/>
              <a:ea typeface="+mn-ea"/>
              <a:cs typeface="+mn-cs"/>
            </a:rPr>
            <a:t>したため、全体として</a:t>
          </a:r>
          <a:r>
            <a:rPr kumimoji="1" lang="ja-JP" altLang="en-US" sz="1050">
              <a:solidFill>
                <a:schemeClr val="dk1"/>
              </a:solidFill>
              <a:effectLst/>
              <a:latin typeface="+mn-lt"/>
              <a:ea typeface="+mn-ea"/>
              <a:cs typeface="+mn-cs"/>
            </a:rPr>
            <a:t>も</a:t>
          </a:r>
          <a:r>
            <a:rPr kumimoji="1" lang="ja-JP" altLang="ja-JP" sz="1050">
              <a:solidFill>
                <a:schemeClr val="dk1"/>
              </a:solidFill>
              <a:effectLst/>
              <a:latin typeface="+mn-lt"/>
              <a:ea typeface="+mn-ea"/>
              <a:cs typeface="+mn-cs"/>
            </a:rPr>
            <a:t>増となった。</a:t>
          </a:r>
          <a:endParaRPr lang="ja-JP" altLang="ja-JP" sz="1200">
            <a:effectLst/>
          </a:endParaRPr>
        </a:p>
        <a:p>
          <a:r>
            <a:rPr kumimoji="1" lang="ja-JP" altLang="ja-JP" sz="1050">
              <a:solidFill>
                <a:schemeClr val="dk1"/>
              </a:solidFill>
              <a:effectLst/>
              <a:latin typeface="+mn-lt"/>
              <a:ea typeface="+mn-ea"/>
              <a:cs typeface="+mn-cs"/>
            </a:rPr>
            <a:t>○今後の対応</a:t>
          </a:r>
          <a:endParaRPr lang="ja-JP" altLang="ja-JP" sz="1200">
            <a:effectLst/>
          </a:endParaRPr>
        </a:p>
        <a:p>
          <a:r>
            <a:rPr kumimoji="1" lang="ja-JP" altLang="ja-JP" sz="1050">
              <a:solidFill>
                <a:schemeClr val="dk1"/>
              </a:solidFill>
              <a:effectLst/>
              <a:latin typeface="+mn-lt"/>
              <a:ea typeface="+mn-ea"/>
              <a:cs typeface="+mn-cs"/>
            </a:rPr>
            <a:t>　早期健全化基準未満ではあるが、今後も市債発行の抑制を図りながら、健全な財政運営に努める。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満期一括償還地方債の借入に係る積立はなし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山形県米沢市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○一般会計等に係る地方債現在高</a:t>
          </a:r>
          <a:endParaRPr lang="ja-JP" altLang="ja-JP" sz="1100">
            <a:effectLst/>
          </a:endParaRPr>
        </a:p>
        <a:p>
          <a:r>
            <a:rPr kumimoji="1" lang="ja-JP" altLang="ja-JP" sz="1000">
              <a:solidFill>
                <a:schemeClr val="dk1"/>
              </a:solidFill>
              <a:effectLst/>
              <a:latin typeface="+mn-lt"/>
              <a:ea typeface="+mn-ea"/>
              <a:cs typeface="+mn-cs"/>
            </a:rPr>
            <a:t>　庁舎建替事業の元金償還の開始と臨時財政対策債の発行額の減少に伴い、一般会計全体の残高は減少した。　</a:t>
          </a:r>
          <a:endParaRPr lang="ja-JP" altLang="ja-JP" sz="1100">
            <a:effectLst/>
          </a:endParaRPr>
        </a:p>
        <a:p>
          <a:r>
            <a:rPr kumimoji="1" lang="ja-JP" altLang="ja-JP" sz="1000">
              <a:solidFill>
                <a:schemeClr val="dk1"/>
              </a:solidFill>
              <a:effectLst/>
              <a:latin typeface="+mn-lt"/>
              <a:ea typeface="+mn-ea"/>
              <a:cs typeface="+mn-cs"/>
            </a:rPr>
            <a:t>○公営企業債等繰入見込額</a:t>
          </a:r>
          <a:endParaRPr lang="ja-JP" altLang="ja-JP" sz="1100">
            <a:effectLst/>
          </a:endParaRPr>
        </a:p>
        <a:p>
          <a:r>
            <a:rPr kumimoji="1" lang="ja-JP" altLang="ja-JP" sz="1000">
              <a:solidFill>
                <a:schemeClr val="dk1"/>
              </a:solidFill>
              <a:effectLst/>
              <a:latin typeface="+mn-lt"/>
              <a:ea typeface="+mn-ea"/>
              <a:cs typeface="+mn-cs"/>
            </a:rPr>
            <a:t>　病院建替事業に係る公営企業債の発行により、元金残高が増加し、繰入見込額は増加となった。</a:t>
          </a:r>
          <a:endParaRPr lang="ja-JP" altLang="ja-JP" sz="1100">
            <a:effectLst/>
          </a:endParaRPr>
        </a:p>
        <a:p>
          <a:r>
            <a:rPr kumimoji="1" lang="ja-JP" altLang="ja-JP" sz="1000">
              <a:solidFill>
                <a:schemeClr val="dk1"/>
              </a:solidFill>
              <a:effectLst/>
              <a:latin typeface="+mn-lt"/>
              <a:ea typeface="+mn-ea"/>
              <a:cs typeface="+mn-cs"/>
            </a:rPr>
            <a:t>○将来負担比率の分子</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充当可能基金については、公共施設等整備基金積立金等の大幅な増により、増加となった。</a:t>
          </a:r>
          <a:r>
            <a:rPr kumimoji="1" lang="ja-JP" altLang="ja-JP" sz="1000">
              <a:solidFill>
                <a:schemeClr val="dk1"/>
              </a:solidFill>
              <a:effectLst/>
              <a:latin typeface="+mn-lt"/>
              <a:ea typeface="+mn-ea"/>
              <a:cs typeface="+mn-cs"/>
            </a:rPr>
            <a:t>充当可能特定歳入のうち地域総合整備資金貸付事業による借入分については、融資した企業から全額返済されることにより、前年度比の増減要因にはならないが、都市計画税の充当率が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したことにより、</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となった。また、基準財政需要額算入見込額は、病院建替により保健衛生費が大幅に増加した。以上より、</a:t>
          </a:r>
          <a:r>
            <a:rPr kumimoji="1" lang="ja-JP" altLang="en-US" sz="1000">
              <a:solidFill>
                <a:schemeClr val="dk1"/>
              </a:solidFill>
              <a:effectLst/>
              <a:latin typeface="+mn-lt"/>
              <a:ea typeface="+mn-ea"/>
              <a:cs typeface="+mn-cs"/>
            </a:rPr>
            <a:t>全体として</a:t>
          </a:r>
          <a:r>
            <a:rPr kumimoji="1" lang="ja-JP" altLang="ja-JP" sz="1000">
              <a:solidFill>
                <a:schemeClr val="dk1"/>
              </a:solidFill>
              <a:effectLst/>
              <a:latin typeface="+mn-lt"/>
              <a:ea typeface="+mn-ea"/>
              <a:cs typeface="+mn-cs"/>
            </a:rPr>
            <a:t>将来負担比率の分子は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100">
            <a:effectLst/>
          </a:endParaRPr>
        </a:p>
        <a:p>
          <a:r>
            <a:rPr kumimoji="1" lang="ja-JP" altLang="ja-JP" sz="1000">
              <a:solidFill>
                <a:schemeClr val="dk1"/>
              </a:solidFill>
              <a:effectLst/>
              <a:latin typeface="+mn-lt"/>
              <a:ea typeface="+mn-ea"/>
              <a:cs typeface="+mn-cs"/>
            </a:rPr>
            <a:t>○今後の対応</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までを計画期間としていた財政健全化計画に掲げた施策については継続して取り組むことを基本とし、今後、中長期的な健全財政の維持に向けて事業の廃止や見直しを行い、歳出の抑制を図る。また、歳入確保に向けた取組を推進する。</a:t>
          </a:r>
          <a:endParaRPr lang="ja-JP" altLang="ja-JP" sz="1100">
            <a:effectLst/>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山形県米沢市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年度は、財政調整基金は約</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百万</a:t>
          </a:r>
          <a:r>
            <a:rPr kumimoji="1" lang="ja-JP" altLang="ja-JP" sz="1400">
              <a:solidFill>
                <a:schemeClr val="dk1"/>
              </a:solidFill>
              <a:effectLst/>
              <a:latin typeface="+mn-lt"/>
              <a:ea typeface="+mn-ea"/>
              <a:cs typeface="+mn-cs"/>
            </a:rPr>
            <a:t>円減少した。その他特定目的基金においては、</a:t>
          </a:r>
          <a:r>
            <a:rPr kumimoji="1" lang="ja-JP" altLang="en-US" sz="1400">
              <a:solidFill>
                <a:schemeClr val="dk1"/>
              </a:solidFill>
              <a:effectLst/>
              <a:latin typeface="+mn-lt"/>
              <a:ea typeface="+mn-ea"/>
              <a:cs typeface="+mn-cs"/>
            </a:rPr>
            <a:t>公共施設等整備基金は市庁舎整備基金の廃止に伴いその残額を積立てたことなどから大きく増加した。</a:t>
          </a:r>
          <a:r>
            <a:rPr kumimoji="1" lang="ja-JP" altLang="ja-JP" sz="1400">
              <a:solidFill>
                <a:schemeClr val="dk1"/>
              </a:solidFill>
              <a:effectLst/>
              <a:latin typeface="+mn-lt"/>
              <a:ea typeface="+mn-ea"/>
              <a:cs typeface="+mn-cs"/>
            </a:rPr>
            <a:t>ふるさと応援基金はその原資であるふるさと応援寄附金による収入が前年を</a:t>
          </a:r>
          <a:r>
            <a:rPr kumimoji="1" lang="ja-JP" altLang="en-US" sz="1400">
              <a:solidFill>
                <a:schemeClr val="dk1"/>
              </a:solidFill>
              <a:effectLst/>
              <a:latin typeface="+mn-lt"/>
              <a:ea typeface="+mn-ea"/>
              <a:cs typeface="+mn-cs"/>
            </a:rPr>
            <a:t>下</a:t>
          </a:r>
          <a:r>
            <a:rPr kumimoji="1" lang="ja-JP" altLang="ja-JP" sz="1400">
              <a:solidFill>
                <a:schemeClr val="dk1"/>
              </a:solidFill>
              <a:effectLst/>
              <a:latin typeface="+mn-lt"/>
              <a:ea typeface="+mn-ea"/>
              <a:cs typeface="+mn-cs"/>
            </a:rPr>
            <a:t>回ったことから、約</a:t>
          </a:r>
          <a:r>
            <a:rPr kumimoji="1" lang="en-US" altLang="ja-JP" sz="1400">
              <a:solidFill>
                <a:schemeClr val="dk1"/>
              </a:solidFill>
              <a:effectLst/>
              <a:latin typeface="+mn-lt"/>
              <a:ea typeface="+mn-ea"/>
              <a:cs typeface="+mn-cs"/>
            </a:rPr>
            <a:t>0.9</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した。これらの結果、令和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年度末の全ての積立基金の残高合計は、約</a:t>
          </a:r>
          <a:r>
            <a:rPr kumimoji="1" lang="en-US" altLang="ja-JP" sz="1400">
              <a:solidFill>
                <a:schemeClr val="dk1"/>
              </a:solidFill>
              <a:effectLst/>
              <a:latin typeface="+mn-lt"/>
              <a:ea typeface="+mn-ea"/>
              <a:cs typeface="+mn-cs"/>
            </a:rPr>
            <a:t>74.5</a:t>
          </a:r>
          <a:r>
            <a:rPr kumimoji="1" lang="ja-JP" altLang="ja-JP" sz="1400">
              <a:solidFill>
                <a:schemeClr val="dk1"/>
              </a:solidFill>
              <a:effectLst/>
              <a:latin typeface="+mn-lt"/>
              <a:ea typeface="+mn-ea"/>
              <a:cs typeface="+mn-cs"/>
            </a:rPr>
            <a:t>億円となり、前年度末から約</a:t>
          </a:r>
          <a:r>
            <a:rPr kumimoji="1" lang="en-US" altLang="ja-JP" sz="1400">
              <a:solidFill>
                <a:schemeClr val="dk1"/>
              </a:solidFill>
              <a:effectLst/>
              <a:latin typeface="+mn-lt"/>
              <a:ea typeface="+mn-ea"/>
              <a:cs typeface="+mn-cs"/>
            </a:rPr>
            <a:t>7.2</a:t>
          </a:r>
          <a:r>
            <a:rPr kumimoji="1" lang="ja-JP" altLang="ja-JP" sz="1400">
              <a:solidFill>
                <a:schemeClr val="dk1"/>
              </a:solidFill>
              <a:effectLst/>
              <a:latin typeface="+mn-lt"/>
              <a:ea typeface="+mn-ea"/>
              <a:cs typeface="+mn-cs"/>
            </a:rPr>
            <a:t>億円の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これまでは、庁舎建替事業や市立病院建設事業などの大規模事業に対応するため、各種基金に計画的な積立を行ってきた。庁舎建替事業については完了したため、市庁舎整備基金は令和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年度で廃止</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。今後も、南成中学校建設事業などの大規模事業が予定されているため、公共施設等整備基金等に計画的に積立を行い、その積立額を取り崩すことで財源を確保し、後年度負担の平準化を図っていく。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公共施設等整備基金：公共施設等の整備</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ふるさと応援基金：ふるさと応援寄附金を原資として、活力ある産業のまちづくりや教育と文化のまちづくり、子育てと健康長寿を支えるまちづくりなどの、市長があらかじめ明示し、寄附者が選択した施策や事業の資金に充て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r>
            <a:rPr kumimoji="1" lang="ja-JP" altLang="en-US" sz="1400" b="0" i="0" u="none" strike="noStrike" kern="0" cap="none" spc="0" normalizeH="0" baseline="0" noProof="0">
              <a:ln>
                <a:noFill/>
              </a:ln>
              <a:solidFill>
                <a:prstClr val="black"/>
              </a:solidFill>
              <a:effectLst/>
              <a:uLnTx/>
              <a:uFillTx/>
              <a:latin typeface="+mn-lt"/>
              <a:ea typeface="+mn-ea"/>
              <a:cs typeface="+mn-cs"/>
            </a:rPr>
            <a:t>退職手当基金</a:t>
          </a:r>
          <a:r>
            <a:rPr kumimoji="1" lang="ja-JP"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退職手当対策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公共施設等整備基金については、市立病院建替事業へ充当するため取崩しを行ったものの、</a:t>
          </a:r>
          <a:r>
            <a:rPr kumimoji="1" lang="ja-JP" altLang="en-US" sz="1400" b="0" i="0" u="none" strike="noStrike" kern="0" cap="none" spc="0" normalizeH="0" baseline="0" noProof="0">
              <a:ln>
                <a:noFill/>
              </a:ln>
              <a:solidFill>
                <a:prstClr val="black"/>
              </a:solidFill>
              <a:effectLst/>
              <a:uLnTx/>
              <a:uFillTx/>
              <a:latin typeface="+mn-lt"/>
              <a:ea typeface="+mn-ea"/>
              <a:cs typeface="+mn-cs"/>
            </a:rPr>
            <a:t>市庁舎整備基金の廃止に伴う残額の積立てを含め</a:t>
          </a:r>
          <a:r>
            <a:rPr kumimoji="1" lang="en-US" altLang="ja-JP" sz="1400" b="0" i="0" u="none" strike="noStrike" kern="0" cap="none" spc="0" normalizeH="0" baseline="0" noProof="0">
              <a:ln>
                <a:noFill/>
              </a:ln>
              <a:solidFill>
                <a:prstClr val="black"/>
              </a:solidFill>
              <a:effectLst/>
              <a:uLnTx/>
              <a:uFillTx/>
              <a:latin typeface="+mn-lt"/>
              <a:ea typeface="+mn-ea"/>
              <a:cs typeface="+mn-cs"/>
            </a:rPr>
            <a:t>9.1</a:t>
          </a:r>
          <a:r>
            <a:rPr kumimoji="1" lang="ja-JP" altLang="en-US" sz="1400" b="0" i="0" u="none" strike="noStrike" kern="0" cap="none" spc="0" normalizeH="0" baseline="0" noProof="0">
              <a:ln>
                <a:noFill/>
              </a:ln>
              <a:solidFill>
                <a:prstClr val="black"/>
              </a:solidFill>
              <a:effectLst/>
              <a:uLnTx/>
              <a:uFillTx/>
              <a:latin typeface="+mn-lt"/>
              <a:ea typeface="+mn-ea"/>
              <a:cs typeface="+mn-cs"/>
            </a:rPr>
            <a:t>億</a:t>
          </a:r>
          <a:r>
            <a:rPr kumimoji="1" lang="ja-JP" altLang="ja-JP" sz="1400" b="0" i="0" u="none" strike="noStrike" kern="0" cap="none" spc="0" normalizeH="0" baseline="0" noProof="0">
              <a:ln>
                <a:noFill/>
              </a:ln>
              <a:solidFill>
                <a:prstClr val="black"/>
              </a:solidFill>
              <a:effectLst/>
              <a:uLnTx/>
              <a:uFillTx/>
              <a:latin typeface="+mn-lt"/>
              <a:ea typeface="+mn-ea"/>
              <a:cs typeface="+mn-cs"/>
            </a:rPr>
            <a:t>円</a:t>
          </a:r>
          <a:r>
            <a:rPr kumimoji="1" lang="ja-JP" altLang="en-US" sz="1400" b="0" i="0" u="none" strike="noStrike" kern="0" cap="none" spc="0" normalizeH="0" baseline="0" noProof="0">
              <a:ln>
                <a:noFill/>
              </a:ln>
              <a:solidFill>
                <a:prstClr val="black"/>
              </a:solidFill>
              <a:effectLst/>
              <a:uLnTx/>
              <a:uFillTx/>
              <a:latin typeface="+mn-lt"/>
              <a:ea typeface="+mn-ea"/>
              <a:cs typeface="+mn-cs"/>
            </a:rPr>
            <a:t>の</a:t>
          </a:r>
          <a:r>
            <a:rPr kumimoji="1" lang="ja-JP" altLang="ja-JP" sz="1400" b="0" i="0" u="none" strike="noStrike" kern="0" cap="none" spc="0" normalizeH="0" baseline="0" noProof="0">
              <a:ln>
                <a:noFill/>
              </a:ln>
              <a:solidFill>
                <a:prstClr val="black"/>
              </a:solidFill>
              <a:effectLst/>
              <a:uLnTx/>
              <a:uFillTx/>
              <a:latin typeface="+mn-lt"/>
              <a:ea typeface="+mn-ea"/>
              <a:cs typeface="+mn-cs"/>
            </a:rPr>
            <a:t>積立てを行い、年度末基金残高は</a:t>
          </a:r>
          <a:r>
            <a:rPr kumimoji="1" lang="en-US" altLang="ja-JP" sz="1400" b="0" i="0" u="none" strike="noStrike" kern="0" cap="none" spc="0" normalizeH="0" baseline="0" noProof="0">
              <a:ln>
                <a:noFill/>
              </a:ln>
              <a:solidFill>
                <a:prstClr val="black"/>
              </a:solidFill>
              <a:effectLst/>
              <a:uLnTx/>
              <a:uFillTx/>
              <a:latin typeface="+mn-lt"/>
              <a:ea typeface="+mn-ea"/>
              <a:cs typeface="+mn-cs"/>
            </a:rPr>
            <a:t>31.7</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億円と前年度末より</a:t>
          </a:r>
          <a:r>
            <a:rPr kumimoji="1" lang="en-US" altLang="ja-JP" sz="1400" b="0" i="0" u="none" strike="noStrike" kern="0" cap="none" spc="0" normalizeH="0" baseline="0" noProof="0">
              <a:ln>
                <a:noFill/>
              </a:ln>
              <a:solidFill>
                <a:prstClr val="black"/>
              </a:solidFill>
              <a:effectLst/>
              <a:uLnTx/>
              <a:uFillTx/>
              <a:latin typeface="+mn-lt"/>
              <a:ea typeface="+mn-ea"/>
              <a:cs typeface="+mn-cs"/>
            </a:rPr>
            <a:t>8.8</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ふるさと応援基金は、ふるさと応援寄附金から返礼品に係る経費等を差し引いた額を積立て、翌年度以降の事業に活用していくものであり、令和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年度には約</a:t>
          </a:r>
          <a:r>
            <a:rPr kumimoji="1" lang="en-US" altLang="ja-JP" sz="1400" b="0" i="0" u="none" strike="noStrike" kern="0" cap="none" spc="0" normalizeH="0" baseline="0" noProof="0">
              <a:ln>
                <a:noFill/>
              </a:ln>
              <a:solidFill>
                <a:prstClr val="black"/>
              </a:solidFill>
              <a:effectLst/>
              <a:uLnTx/>
              <a:uFillTx/>
              <a:latin typeface="+mn-lt"/>
              <a:ea typeface="+mn-ea"/>
              <a:cs typeface="+mn-cs"/>
            </a:rPr>
            <a:t>8.1</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億円を積立て、各種事業に充当するため</a:t>
          </a:r>
          <a:r>
            <a:rPr kumimoji="1" lang="en-US" altLang="ja-JP" sz="1400" b="0" i="0" u="none" strike="noStrike" kern="0" cap="none" spc="0" normalizeH="0" baseline="0" noProof="0">
              <a:ln>
                <a:noFill/>
              </a:ln>
              <a:solidFill>
                <a:prstClr val="black"/>
              </a:solidFill>
              <a:effectLst/>
              <a:uLnTx/>
              <a:uFillTx/>
              <a:latin typeface="+mn-lt"/>
              <a:ea typeface="+mn-ea"/>
              <a:cs typeface="+mn-cs"/>
            </a:rPr>
            <a:t>9.0</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億円を取り崩すことによって、年度末基金残高は約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0.9</a:t>
          </a:r>
          <a:r>
            <a:rPr kumimoji="1" lang="ja-JP" altLang="ja-JP" sz="1400" b="0" i="0" u="none" strike="noStrike" kern="0" cap="none" spc="0" normalizeH="0" baseline="0" noProof="0">
              <a:ln>
                <a:noFill/>
              </a:ln>
              <a:solidFill>
                <a:prstClr val="black"/>
              </a:solidFill>
              <a:effectLst/>
              <a:uLnTx/>
              <a:uFillTx/>
              <a:latin typeface="+mn-lt"/>
              <a:ea typeface="+mn-ea"/>
              <a:cs typeface="+mn-cs"/>
            </a:rPr>
            <a:t>億円</a:t>
          </a:r>
          <a:r>
            <a:rPr kumimoji="1" lang="ja-JP" altLang="en-US" sz="1400" b="0" i="0" u="none" strike="noStrike" kern="0" cap="none" spc="0" normalizeH="0" baseline="0" noProof="0">
              <a:ln>
                <a:noFill/>
              </a:ln>
              <a:solidFill>
                <a:prstClr val="black"/>
              </a:solidFill>
              <a:effectLst/>
              <a:uLnTx/>
              <a:uFillTx/>
              <a:latin typeface="+mn-lt"/>
              <a:ea typeface="+mn-ea"/>
              <a:cs typeface="+mn-cs"/>
            </a:rPr>
            <a:t>減少</a:t>
          </a:r>
          <a:r>
            <a:rPr kumimoji="1" lang="ja-JP" altLang="ja-JP" sz="14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退職手当</a:t>
          </a:r>
          <a:r>
            <a:rPr kumimoji="1" lang="ja-JP" altLang="ja-JP" sz="1400" b="0" i="0" u="none" strike="noStrike" kern="0" cap="none" spc="0" normalizeH="0" baseline="0" noProof="0">
              <a:ln>
                <a:noFill/>
              </a:ln>
              <a:solidFill>
                <a:prstClr val="black"/>
              </a:solidFill>
              <a:effectLst/>
              <a:uLnTx/>
              <a:uFillTx/>
              <a:latin typeface="+mn-lt"/>
              <a:ea typeface="+mn-ea"/>
              <a:cs typeface="+mn-cs"/>
            </a:rPr>
            <a:t>基金は、</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年度ごとの退職者の増減による財政負担の平準化を図るためのものであり、</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年度には</a:t>
          </a:r>
          <a:r>
            <a:rPr kumimoji="1" lang="ja-JP" altLang="en-US" sz="1400" b="0" i="0" u="none" strike="noStrike" kern="0" cap="none" spc="0" normalizeH="0" baseline="0" noProof="0">
              <a:ln>
                <a:noFill/>
              </a:ln>
              <a:solidFill>
                <a:prstClr val="black"/>
              </a:solidFill>
              <a:effectLst/>
              <a:uLnTx/>
              <a:uFillTx/>
              <a:latin typeface="+mn-lt"/>
              <a:ea typeface="+mn-ea"/>
              <a:cs typeface="+mn-cs"/>
            </a:rPr>
            <a:t>約</a:t>
          </a:r>
          <a:r>
            <a:rPr kumimoji="1" lang="en-US" altLang="ja-JP" sz="1400" b="0" i="0" u="none" strike="noStrike" kern="0" cap="none" spc="0" normalizeH="0" baseline="0" noProof="0">
              <a:ln>
                <a:noFill/>
              </a:ln>
              <a:solidFill>
                <a:prstClr val="black"/>
              </a:solidFill>
              <a:effectLst/>
              <a:uLnTx/>
              <a:uFillTx/>
              <a:latin typeface="+mn-lt"/>
              <a:ea typeface="+mn-ea"/>
              <a:cs typeface="+mn-cs"/>
            </a:rPr>
            <a:t>2.0</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億円を積立て</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r>
            <a:rPr kumimoji="1" lang="en-US" altLang="ja-JP" sz="1400" b="0" i="0" u="none" strike="noStrike" kern="0" cap="none" spc="0" normalizeH="0" baseline="0" noProof="0">
              <a:ln>
                <a:noFill/>
              </a:ln>
              <a:solidFill>
                <a:prstClr val="black"/>
              </a:solidFill>
              <a:effectLst/>
              <a:uLnTx/>
              <a:uFillTx/>
              <a:latin typeface="+mn-lt"/>
              <a:ea typeface="+mn-ea"/>
              <a:cs typeface="+mn-cs"/>
            </a:rPr>
            <a:t>0.7</a:t>
          </a:r>
          <a:r>
            <a:rPr kumimoji="1" lang="ja-JP" altLang="en-US" sz="1400" b="0" i="0" u="none" strike="noStrike" kern="0" cap="none" spc="0" normalizeH="0" baseline="0" noProof="0">
              <a:ln>
                <a:noFill/>
              </a:ln>
              <a:solidFill>
                <a:prstClr val="black"/>
              </a:solidFill>
              <a:effectLst/>
              <a:uLnTx/>
              <a:uFillTx/>
              <a:latin typeface="+mn-lt"/>
              <a:ea typeface="+mn-ea"/>
              <a:cs typeface="+mn-cs"/>
            </a:rPr>
            <a:t>億円を取崩し、</a:t>
          </a:r>
          <a:r>
            <a:rPr kumimoji="1" lang="ja-JP" altLang="ja-JP" sz="1400" b="0" i="0" u="none" strike="noStrike" kern="0" cap="none" spc="0" normalizeH="0" baseline="0" noProof="0">
              <a:ln>
                <a:noFill/>
              </a:ln>
              <a:solidFill>
                <a:prstClr val="black"/>
              </a:solidFill>
              <a:effectLst/>
              <a:uLnTx/>
              <a:uFillTx/>
              <a:latin typeface="+mn-lt"/>
              <a:ea typeface="+mn-ea"/>
              <a:cs typeface="+mn-cs"/>
            </a:rPr>
            <a:t>年度末基金残高は約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1.3</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億円増加した。</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今後も南成中学校建設事業などの大規模事業に対応するため、計画的な積立を行い、後年度負担の平準化を図っていく。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年度は、積立て約</a:t>
          </a:r>
          <a:r>
            <a:rPr kumimoji="1" lang="en-US" altLang="ja-JP" sz="1400" b="0" i="0" u="none" strike="noStrike" kern="0" cap="none" spc="0" normalizeH="0" baseline="0" noProof="0">
              <a:ln>
                <a:noFill/>
              </a:ln>
              <a:solidFill>
                <a:prstClr val="black"/>
              </a:solidFill>
              <a:effectLst/>
              <a:uLnTx/>
              <a:uFillTx/>
              <a:latin typeface="+mn-lt"/>
              <a:ea typeface="+mn-ea"/>
              <a:cs typeface="+mn-cs"/>
            </a:rPr>
            <a:t>7.5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億円、取崩し</a:t>
          </a:r>
          <a:r>
            <a:rPr kumimoji="1" lang="en-US" altLang="ja-JP" sz="1400" b="0" i="0" u="none" strike="noStrike" kern="0" cap="none" spc="0" normalizeH="0" baseline="0" noProof="0">
              <a:ln>
                <a:noFill/>
              </a:ln>
              <a:solidFill>
                <a:prstClr val="black"/>
              </a:solidFill>
              <a:effectLst/>
              <a:uLnTx/>
              <a:uFillTx/>
              <a:latin typeface="+mn-lt"/>
              <a:ea typeface="+mn-ea"/>
              <a:cs typeface="+mn-cs"/>
            </a:rPr>
            <a:t>7.5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億円となったため、年度末の基金残高は約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19</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億円となり前年度末から</a:t>
          </a:r>
          <a:r>
            <a:rPr kumimoji="1" lang="en-US" altLang="ja-JP" sz="1400" b="0" i="0" u="none" strike="noStrike" kern="0" cap="none" spc="0" normalizeH="0" baseline="0" noProof="0">
              <a:ln>
                <a:noFill/>
              </a:ln>
              <a:solidFill>
                <a:prstClr val="black"/>
              </a:solidFill>
              <a:effectLst/>
              <a:uLnTx/>
              <a:uFillTx/>
              <a:latin typeface="+mn-lt"/>
              <a:ea typeface="+mn-ea"/>
              <a:cs typeface="+mn-cs"/>
            </a:rPr>
            <a:t>4</a:t>
          </a:r>
          <a:r>
            <a:rPr kumimoji="1" lang="ja-JP" altLang="en-US" sz="1400" b="0" i="0" u="none" strike="noStrike" kern="0" cap="none" spc="0" normalizeH="0" baseline="0" noProof="0">
              <a:ln>
                <a:noFill/>
              </a:ln>
              <a:solidFill>
                <a:prstClr val="black"/>
              </a:solidFill>
              <a:effectLst/>
              <a:uLnTx/>
              <a:uFillTx/>
              <a:latin typeface="+mn-lt"/>
              <a:ea typeface="+mn-ea"/>
              <a:cs typeface="+mn-cs"/>
            </a:rPr>
            <a:t>百万</a:t>
          </a:r>
          <a:r>
            <a:rPr kumimoji="1" lang="ja-JP" altLang="ja-JP" sz="1400" b="0" i="0" u="none" strike="noStrike" kern="0" cap="none" spc="0" normalizeH="0" baseline="0" noProof="0">
              <a:ln>
                <a:noFill/>
              </a:ln>
              <a:solidFill>
                <a:prstClr val="black"/>
              </a:solidFill>
              <a:effectLst/>
              <a:uLnTx/>
              <a:uFillTx/>
              <a:latin typeface="+mn-lt"/>
              <a:ea typeface="+mn-ea"/>
              <a:cs typeface="+mn-cs"/>
            </a:rPr>
            <a:t>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今後も南成中学校建設事業などの大規模事業が予定されているため、</a:t>
          </a:r>
          <a:r>
            <a:rPr kumimoji="1" lang="ja-JP" altLang="en-US" sz="1400" b="0" i="0" u="none" strike="noStrike" kern="0" cap="none" spc="0" normalizeH="0" baseline="0" noProof="0">
              <a:ln>
                <a:noFill/>
              </a:ln>
              <a:solidFill>
                <a:prstClr val="black"/>
              </a:solidFill>
              <a:effectLst/>
              <a:uLnTx/>
              <a:uFillTx/>
              <a:latin typeface="+mn-lt"/>
              <a:ea typeface="+mn-ea"/>
              <a:cs typeface="+mn-cs"/>
            </a:rPr>
            <a:t>これまで計画的に積立ててきた財政調整基金や公共施設等整備基金を取り崩すことで対応しながらも、引き続き</a:t>
          </a:r>
          <a:r>
            <a:rPr kumimoji="1" lang="ja-JP" altLang="ja-JP" sz="1400" b="0" i="0" u="none" strike="noStrike" kern="0" cap="none" spc="0" normalizeH="0" baseline="0" noProof="0">
              <a:ln>
                <a:noFill/>
              </a:ln>
              <a:solidFill>
                <a:prstClr val="black"/>
              </a:solidFill>
              <a:effectLst/>
              <a:uLnTx/>
              <a:uFillTx/>
              <a:latin typeface="+mn-lt"/>
              <a:ea typeface="+mn-ea"/>
              <a:cs typeface="+mn-cs"/>
            </a:rPr>
            <a:t>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年度は、積立て約</a:t>
          </a:r>
          <a:r>
            <a:rPr kumimoji="1" lang="en-US" altLang="ja-JP" sz="1400" b="0" i="0" u="none" strike="noStrike" kern="0" cap="none" spc="0" normalizeH="0" baseline="0" noProof="0">
              <a:ln>
                <a:noFill/>
              </a:ln>
              <a:solidFill>
                <a:prstClr val="black"/>
              </a:solidFill>
              <a:effectLst/>
              <a:uLnTx/>
              <a:uFillTx/>
              <a:latin typeface="+mn-lt"/>
              <a:ea typeface="+mn-ea"/>
              <a:cs typeface="+mn-cs"/>
            </a:rPr>
            <a:t>102</a:t>
          </a:r>
          <a:r>
            <a:rPr kumimoji="1" lang="ja-JP" altLang="en-US" sz="1400" b="0" i="0" u="none" strike="noStrike" kern="0" cap="none" spc="0" normalizeH="0" baseline="0" noProof="0">
              <a:ln>
                <a:noFill/>
              </a:ln>
              <a:solidFill>
                <a:prstClr val="black"/>
              </a:solidFill>
              <a:effectLst/>
              <a:uLnTx/>
              <a:uFillTx/>
              <a:latin typeface="+mn-lt"/>
              <a:ea typeface="+mn-ea"/>
              <a:cs typeface="+mn-cs"/>
            </a:rPr>
            <a:t>百万</a:t>
          </a:r>
          <a:r>
            <a:rPr kumimoji="1" lang="ja-JP" altLang="ja-JP" sz="1400" b="0" i="0" u="none" strike="noStrike" kern="0" cap="none" spc="0" normalizeH="0" baseline="0" noProof="0">
              <a:ln>
                <a:noFill/>
              </a:ln>
              <a:solidFill>
                <a:prstClr val="black"/>
              </a:solidFill>
              <a:effectLst/>
              <a:uLnTx/>
              <a:uFillTx/>
              <a:latin typeface="+mn-lt"/>
              <a:ea typeface="+mn-ea"/>
              <a:cs typeface="+mn-cs"/>
            </a:rPr>
            <a:t>円、取崩し</a:t>
          </a:r>
          <a:r>
            <a:rPr kumimoji="1" lang="ja-JP" altLang="en-US" sz="1400" b="0" i="0" u="none" strike="noStrike" kern="0" cap="none" spc="0" normalizeH="0" baseline="0" noProof="0">
              <a:ln>
                <a:noFill/>
              </a:ln>
              <a:solidFill>
                <a:prstClr val="black"/>
              </a:solidFill>
              <a:effectLst/>
              <a:uLnTx/>
              <a:uFillTx/>
              <a:latin typeface="+mn-lt"/>
              <a:ea typeface="+mn-ea"/>
              <a:cs typeface="+mn-cs"/>
            </a:rPr>
            <a:t>約</a:t>
          </a:r>
          <a:r>
            <a:rPr kumimoji="1" lang="en-US" altLang="ja-JP" sz="1400" b="0" i="0" u="none" strike="noStrike" kern="0" cap="none" spc="0" normalizeH="0" baseline="0" noProof="0">
              <a:ln>
                <a:noFill/>
              </a:ln>
              <a:solidFill>
                <a:prstClr val="black"/>
              </a:solidFill>
              <a:effectLst/>
              <a:uLnTx/>
              <a:uFillTx/>
              <a:latin typeface="+mn-lt"/>
              <a:ea typeface="+mn-ea"/>
              <a:cs typeface="+mn-cs"/>
            </a:rPr>
            <a:t>9</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百万円となったため、年度末の基金残高は約</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ja-JP" sz="1400" b="0" i="0" u="none" strike="noStrike" kern="0" cap="none" spc="0" normalizeH="0" baseline="0" noProof="0">
              <a:ln>
                <a:noFill/>
              </a:ln>
              <a:solidFill>
                <a:prstClr val="black"/>
              </a:solidFill>
              <a:effectLst/>
              <a:uLnTx/>
              <a:uFillTx/>
              <a:latin typeface="+mn-lt"/>
              <a:ea typeface="+mn-ea"/>
              <a:cs typeface="+mn-cs"/>
            </a:rPr>
            <a:t>億円となり前年度末から</a:t>
          </a:r>
          <a:r>
            <a:rPr kumimoji="1" lang="en-US" altLang="ja-JP" sz="1400" b="0" i="0" u="none" strike="noStrike" kern="0" cap="none" spc="0" normalizeH="0" baseline="0" noProof="0">
              <a:ln>
                <a:noFill/>
              </a:ln>
              <a:solidFill>
                <a:prstClr val="black"/>
              </a:solidFill>
              <a:effectLst/>
              <a:uLnTx/>
              <a:uFillTx/>
              <a:latin typeface="+mn-lt"/>
              <a:ea typeface="+mn-ea"/>
              <a:cs typeface="+mn-cs"/>
            </a:rPr>
            <a:t>93</a:t>
          </a:r>
          <a:r>
            <a:rPr kumimoji="1" lang="ja-JP" altLang="ja-JP" sz="1400" b="0" i="0" u="none" strike="noStrike" kern="0" cap="none" spc="0" normalizeH="0" baseline="0" noProof="0">
              <a:ln>
                <a:noFill/>
              </a:ln>
              <a:solidFill>
                <a:prstClr val="black"/>
              </a:solidFill>
              <a:effectLst/>
              <a:uLnTx/>
              <a:uFillTx/>
              <a:latin typeface="+mn-lt"/>
              <a:ea typeface="+mn-ea"/>
              <a:cs typeface="+mn-cs"/>
            </a:rPr>
            <a:t>百万円の</a:t>
          </a:r>
          <a:r>
            <a:rPr kumimoji="1" lang="ja-JP" altLang="en-US" sz="1400" b="0" i="0" u="none" strike="noStrike" kern="0" cap="none" spc="0" normalizeH="0" baseline="0" noProof="0">
              <a:ln>
                <a:noFill/>
              </a:ln>
              <a:solidFill>
                <a:prstClr val="black"/>
              </a:solidFill>
              <a:effectLst/>
              <a:uLnTx/>
              <a:uFillTx/>
              <a:latin typeface="+mn-lt"/>
              <a:ea typeface="+mn-ea"/>
              <a:cs typeface="+mn-cs"/>
            </a:rPr>
            <a:t>増</a:t>
          </a:r>
          <a:r>
            <a:rPr kumimoji="1" lang="ja-JP" altLang="ja-JP" sz="1400" b="0" i="0" u="none" strike="noStrike" kern="0" cap="none" spc="0" normalizeH="0" baseline="0" noProof="0">
              <a:ln>
                <a:noFill/>
              </a:ln>
              <a:solidFill>
                <a:prstClr val="black"/>
              </a:solidFill>
              <a:effectLst/>
              <a:uLnTx/>
              <a:uFillTx/>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mn-lt"/>
              <a:ea typeface="+mn-ea"/>
              <a:cs typeface="+mn-cs"/>
            </a:rPr>
            <a:t>　普通交付税に算入された臨時財政対策債償還基金費を令和</a:t>
          </a:r>
          <a:r>
            <a:rPr kumimoji="1" lang="en-US" altLang="ja-JP" sz="1400" b="0" i="0" u="none" strike="noStrike" kern="0" cap="none" spc="0" normalizeH="0" baseline="0" noProof="0">
              <a:ln>
                <a:noFill/>
              </a:ln>
              <a:solidFill>
                <a:prstClr val="black"/>
              </a:solidFill>
              <a:effectLst/>
              <a:uLnTx/>
              <a:uFillTx/>
              <a:latin typeface="+mn-lt"/>
              <a:ea typeface="+mn-ea"/>
              <a:cs typeface="+mn-cs"/>
            </a:rPr>
            <a:t>3</a:t>
          </a:r>
          <a:r>
            <a:rPr kumimoji="1" lang="ja-JP" altLang="en-US" sz="1400" b="0" i="0" u="none" strike="noStrike" kern="0" cap="none" spc="0" normalizeH="0" baseline="0" noProof="0">
              <a:ln>
                <a:noFill/>
              </a:ln>
              <a:solidFill>
                <a:prstClr val="black"/>
              </a:solidFill>
              <a:effectLst/>
              <a:uLnTx/>
              <a:uFillTx/>
              <a:latin typeface="+mn-lt"/>
              <a:ea typeface="+mn-ea"/>
              <a:cs typeface="+mn-cs"/>
            </a:rPr>
            <a:t>年度、令和</a:t>
          </a:r>
          <a:r>
            <a:rPr kumimoji="1" lang="en-US" altLang="ja-JP" sz="1400" b="0" i="0" u="none" strike="noStrike" kern="0" cap="none" spc="0" normalizeH="0" baseline="0" noProof="0">
              <a:ln>
                <a:noFill/>
              </a:ln>
              <a:solidFill>
                <a:prstClr val="black"/>
              </a:solidFill>
              <a:effectLst/>
              <a:uLnTx/>
              <a:uFillTx/>
              <a:latin typeface="+mn-lt"/>
              <a:ea typeface="+mn-ea"/>
              <a:cs typeface="+mn-cs"/>
            </a:rPr>
            <a:t>5</a:t>
          </a:r>
          <a:r>
            <a:rPr kumimoji="1" lang="ja-JP" altLang="en-US" sz="1400" b="0" i="0" u="none" strike="noStrike" kern="0" cap="none" spc="0" normalizeH="0" baseline="0" noProof="0">
              <a:ln>
                <a:noFill/>
              </a:ln>
              <a:solidFill>
                <a:prstClr val="black"/>
              </a:solidFill>
              <a:effectLst/>
              <a:uLnTx/>
              <a:uFillTx/>
              <a:latin typeface="+mn-lt"/>
              <a:ea typeface="+mn-ea"/>
              <a:cs typeface="+mn-cs"/>
            </a:rPr>
            <a:t>年度に積立てており、今後はこれを償還に対して計画的に取崩していく。また、</a:t>
          </a:r>
          <a:r>
            <a:rPr kumimoji="1" lang="ja-JP" altLang="ja-JP" sz="1400" b="0" i="0" u="none" strike="noStrike" kern="0" cap="none" spc="0" normalizeH="0" baseline="0" noProof="0">
              <a:ln>
                <a:noFill/>
              </a:ln>
              <a:solidFill>
                <a:prstClr val="black"/>
              </a:solidFill>
              <a:effectLst/>
              <a:uLnTx/>
              <a:uFillTx/>
              <a:latin typeface="+mn-lt"/>
              <a:ea typeface="+mn-ea"/>
              <a:cs typeface="+mn-cs"/>
            </a:rPr>
            <a:t>同報系防災行政無線の整備に係る借入額の返済に向けた積立てを行う予定である。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44260546</v>
      </c>
      <c r="BO4" s="371"/>
      <c r="BP4" s="371"/>
      <c r="BQ4" s="371"/>
      <c r="BR4" s="371"/>
      <c r="BS4" s="371"/>
      <c r="BT4" s="371"/>
      <c r="BU4" s="372"/>
      <c r="BV4" s="370">
        <v>44780263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7.2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42597532</v>
      </c>
      <c r="BO5" s="408"/>
      <c r="BP5" s="408"/>
      <c r="BQ5" s="408"/>
      <c r="BR5" s="408"/>
      <c r="BS5" s="408"/>
      <c r="BT5" s="408"/>
      <c r="BU5" s="409"/>
      <c r="BV5" s="407">
        <v>42950196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92.6</v>
      </c>
      <c r="CU5" s="405"/>
      <c r="CV5" s="405"/>
      <c r="CW5" s="405"/>
      <c r="CX5" s="405"/>
      <c r="CY5" s="405"/>
      <c r="CZ5" s="405"/>
      <c r="DA5" s="406"/>
      <c r="DB5" s="404">
        <v>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1663014</v>
      </c>
      <c r="BO6" s="408"/>
      <c r="BP6" s="408"/>
      <c r="BQ6" s="408"/>
      <c r="BR6" s="408"/>
      <c r="BS6" s="408"/>
      <c r="BT6" s="408"/>
      <c r="BU6" s="409"/>
      <c r="BV6" s="407">
        <v>1830067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93.3</v>
      </c>
      <c r="CU6" s="445"/>
      <c r="CV6" s="445"/>
      <c r="CW6" s="445"/>
      <c r="CX6" s="445"/>
      <c r="CY6" s="445"/>
      <c r="CZ6" s="445"/>
      <c r="DA6" s="446"/>
      <c r="DB6" s="444">
        <v>95.6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76881</v>
      </c>
      <c r="BO7" s="408"/>
      <c r="BP7" s="408"/>
      <c r="BQ7" s="408"/>
      <c r="BR7" s="408"/>
      <c r="BS7" s="408"/>
      <c r="BT7" s="408"/>
      <c r="BU7" s="409"/>
      <c r="BV7" s="407">
        <v>369851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20406238</v>
      </c>
      <c r="CU7" s="408"/>
      <c r="CV7" s="408"/>
      <c r="CW7" s="408"/>
      <c r="CX7" s="408"/>
      <c r="CY7" s="408"/>
      <c r="CZ7" s="408"/>
      <c r="DA7" s="409"/>
      <c r="DB7" s="407">
        <v>20305619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1586133</v>
      </c>
      <c r="BO8" s="408"/>
      <c r="BP8" s="408"/>
      <c r="BQ8" s="408"/>
      <c r="BR8" s="408"/>
      <c r="BS8" s="408"/>
      <c r="BT8" s="408"/>
      <c r="BU8" s="409"/>
      <c r="BV8" s="407">
        <v>1460216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0.56999999999999995</v>
      </c>
      <c r="CU8" s="448"/>
      <c r="CV8" s="448"/>
      <c r="CW8" s="448"/>
      <c r="CX8" s="448"/>
      <c r="CY8" s="448"/>
      <c r="CZ8" s="448"/>
      <c r="DA8" s="449"/>
      <c r="DB8" s="447">
        <v>0.57999999999999996</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81252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125917</v>
      </c>
      <c r="BO9" s="408"/>
      <c r="BP9" s="408"/>
      <c r="BQ9" s="408"/>
      <c r="BR9" s="408"/>
      <c r="BS9" s="408"/>
      <c r="BT9" s="408"/>
      <c r="BU9" s="409"/>
      <c r="BV9" s="407">
        <v>96604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12.2</v>
      </c>
      <c r="CU9" s="405"/>
      <c r="CV9" s="405"/>
      <c r="CW9" s="405"/>
      <c r="CX9" s="405"/>
      <c r="CY9" s="405"/>
      <c r="CZ9" s="405"/>
      <c r="DA9" s="406"/>
      <c r="DB9" s="404">
        <v>12.6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85953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750360</v>
      </c>
      <c r="BO10" s="408"/>
      <c r="BP10" s="408"/>
      <c r="BQ10" s="408"/>
      <c r="BR10" s="408"/>
      <c r="BS10" s="408"/>
      <c r="BT10" s="408"/>
      <c r="BU10" s="409"/>
      <c r="BV10" s="407">
        <v>700176</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75838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119</v>
      </c>
      <c r="AV12" s="440"/>
      <c r="AW12" s="440"/>
      <c r="AX12" s="440"/>
      <c r="AY12" s="441" t="s">
        <v>128</v>
      </c>
      <c r="AZ12" s="442"/>
      <c r="BA12" s="442"/>
      <c r="BB12" s="442"/>
      <c r="BC12" s="442"/>
      <c r="BD12" s="442"/>
      <c r="BE12" s="442"/>
      <c r="BF12" s="442"/>
      <c r="BG12" s="442"/>
      <c r="BH12" s="442"/>
      <c r="BI12" s="442"/>
      <c r="BJ12" s="442"/>
      <c r="BK12" s="442"/>
      <c r="BL12" s="442"/>
      <c r="BM12" s="443"/>
      <c r="BN12" s="407">
        <v>753994</v>
      </c>
      <c r="BO12" s="408"/>
      <c r="BP12" s="408"/>
      <c r="BQ12" s="408"/>
      <c r="BR12" s="408"/>
      <c r="BS12" s="408"/>
      <c r="BT12" s="408"/>
      <c r="BU12" s="409"/>
      <c r="BV12" s="407">
        <v>750000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74813</v>
      </c>
      <c r="S13" s="492"/>
      <c r="T13" s="492"/>
      <c r="U13" s="492"/>
      <c r="V13" s="493"/>
      <c r="W13" s="423" t="s">
        <v>131</v>
      </c>
      <c r="X13" s="424"/>
      <c r="Y13" s="424"/>
      <c r="Z13" s="424"/>
      <c r="AA13" s="424"/>
      <c r="AB13" s="414"/>
      <c r="AC13" s="458">
        <v>1369</v>
      </c>
      <c r="AD13" s="459"/>
      <c r="AE13" s="459"/>
      <c r="AF13" s="459"/>
      <c r="AG13" s="501"/>
      <c r="AH13" s="458">
        <v>1564</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122283</v>
      </c>
      <c r="BO13" s="408"/>
      <c r="BP13" s="408"/>
      <c r="BQ13" s="408"/>
      <c r="BR13" s="408"/>
      <c r="BS13" s="408"/>
      <c r="BT13" s="408"/>
      <c r="BU13" s="409"/>
      <c r="BV13" s="407">
        <v>46780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7.8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77232</v>
      </c>
      <c r="S14" s="492"/>
      <c r="T14" s="492"/>
      <c r="U14" s="492"/>
      <c r="V14" s="493"/>
      <c r="W14" s="397"/>
      <c r="X14" s="398"/>
      <c r="Y14" s="398"/>
      <c r="Z14" s="398"/>
      <c r="AA14" s="398"/>
      <c r="AB14" s="387"/>
      <c r="AC14" s="494">
        <v>3.5</v>
      </c>
      <c r="AD14" s="495"/>
      <c r="AE14" s="495"/>
      <c r="AF14" s="495"/>
      <c r="AG14" s="496"/>
      <c r="AH14" s="494">
        <v>3.9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45.1</v>
      </c>
      <c r="CU14" s="506"/>
      <c r="CV14" s="506"/>
      <c r="CW14" s="506"/>
      <c r="CX14" s="506"/>
      <c r="CY14" s="506"/>
      <c r="CZ14" s="506"/>
      <c r="DA14" s="507"/>
      <c r="DB14" s="505">
        <v>41.2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76346</v>
      </c>
      <c r="S15" s="492"/>
      <c r="T15" s="492"/>
      <c r="U15" s="492"/>
      <c r="V15" s="493"/>
      <c r="W15" s="423" t="s">
        <v>137</v>
      </c>
      <c r="X15" s="424"/>
      <c r="Y15" s="424"/>
      <c r="Z15" s="424"/>
      <c r="AA15" s="424"/>
      <c r="AB15" s="414"/>
      <c r="AC15" s="458">
        <v>13599</v>
      </c>
      <c r="AD15" s="459"/>
      <c r="AE15" s="459"/>
      <c r="AF15" s="459"/>
      <c r="AG15" s="501"/>
      <c r="AH15" s="458">
        <v>14215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10250755</v>
      </c>
      <c r="BO15" s="371"/>
      <c r="BP15" s="371"/>
      <c r="BQ15" s="371"/>
      <c r="BR15" s="371"/>
      <c r="BS15" s="371"/>
      <c r="BT15" s="371"/>
      <c r="BU15" s="372"/>
      <c r="BV15" s="370">
        <v>10027881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34.5</v>
      </c>
      <c r="AD16" s="495"/>
      <c r="AE16" s="495"/>
      <c r="AF16" s="495"/>
      <c r="AG16" s="496"/>
      <c r="AH16" s="494">
        <v>35.4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17572760</v>
      </c>
      <c r="BO16" s="408"/>
      <c r="BP16" s="408"/>
      <c r="BQ16" s="408"/>
      <c r="BR16" s="408"/>
      <c r="BS16" s="408"/>
      <c r="BT16" s="408"/>
      <c r="BU16" s="409"/>
      <c r="BV16" s="407">
        <v>17327597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24481</v>
      </c>
      <c r="AD17" s="459"/>
      <c r="AE17" s="459"/>
      <c r="AF17" s="459"/>
      <c r="AG17" s="501"/>
      <c r="AH17" s="458">
        <v>24384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12912527</v>
      </c>
      <c r="BO17" s="408"/>
      <c r="BP17" s="408"/>
      <c r="BQ17" s="408"/>
      <c r="BR17" s="408"/>
      <c r="BS17" s="408"/>
      <c r="BT17" s="408"/>
      <c r="BU17" s="409"/>
      <c r="BV17" s="407">
        <v>12641631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548.51</v>
      </c>
      <c r="M18" s="531"/>
      <c r="N18" s="531"/>
      <c r="O18" s="531"/>
      <c r="P18" s="531"/>
      <c r="Q18" s="531"/>
      <c r="R18" s="532"/>
      <c r="S18" s="532"/>
      <c r="T18" s="532"/>
      <c r="U18" s="532"/>
      <c r="V18" s="533"/>
      <c r="W18" s="425"/>
      <c r="X18" s="426"/>
      <c r="Y18" s="426"/>
      <c r="Z18" s="426"/>
      <c r="AA18" s="426"/>
      <c r="AB18" s="417"/>
      <c r="AC18" s="534">
        <v>62.1</v>
      </c>
      <c r="AD18" s="535"/>
      <c r="AE18" s="535"/>
      <c r="AF18" s="535"/>
      <c r="AG18" s="536"/>
      <c r="AH18" s="534">
        <v>60.7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19925670</v>
      </c>
      <c r="BO18" s="408"/>
      <c r="BP18" s="408"/>
      <c r="BQ18" s="408"/>
      <c r="BR18" s="408"/>
      <c r="BS18" s="408"/>
      <c r="BT18" s="408"/>
      <c r="BU18" s="409"/>
      <c r="BV18" s="407">
        <v>19825255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27494193</v>
      </c>
      <c r="BO19" s="408"/>
      <c r="BP19" s="408"/>
      <c r="BQ19" s="408"/>
      <c r="BR19" s="408"/>
      <c r="BS19" s="408"/>
      <c r="BT19" s="408"/>
      <c r="BU19" s="409"/>
      <c r="BV19" s="407">
        <v>26641466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33095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36920274</v>
      </c>
      <c r="BO22" s="371"/>
      <c r="BP22" s="371"/>
      <c r="BQ22" s="371"/>
      <c r="BR22" s="371"/>
      <c r="BS22" s="371"/>
      <c r="BT22" s="371"/>
      <c r="BU22" s="372"/>
      <c r="BV22" s="370">
        <v>38531443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26897273</v>
      </c>
      <c r="BO23" s="408"/>
      <c r="BP23" s="408"/>
      <c r="BQ23" s="408"/>
      <c r="BR23" s="408"/>
      <c r="BS23" s="408"/>
      <c r="BT23" s="408"/>
      <c r="BU23" s="409"/>
      <c r="BV23" s="407">
        <v>28109370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9090</v>
      </c>
      <c r="R24" s="459"/>
      <c r="S24" s="459"/>
      <c r="T24" s="459"/>
      <c r="U24" s="459"/>
      <c r="V24" s="501"/>
      <c r="W24" s="553"/>
      <c r="X24" s="554"/>
      <c r="Y24" s="555"/>
      <c r="Z24" s="457" t="s">
        <v>162</v>
      </c>
      <c r="AA24" s="437"/>
      <c r="AB24" s="437"/>
      <c r="AC24" s="437"/>
      <c r="AD24" s="437"/>
      <c r="AE24" s="437"/>
      <c r="AF24" s="437"/>
      <c r="AG24" s="438"/>
      <c r="AH24" s="458">
        <v>512</v>
      </c>
      <c r="AI24" s="459"/>
      <c r="AJ24" s="459"/>
      <c r="AK24" s="459"/>
      <c r="AL24" s="501"/>
      <c r="AM24" s="458">
        <v>1582080</v>
      </c>
      <c r="AN24" s="459"/>
      <c r="AO24" s="459"/>
      <c r="AP24" s="459"/>
      <c r="AQ24" s="459"/>
      <c r="AR24" s="501"/>
      <c r="AS24" s="458">
        <v>3090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23800072</v>
      </c>
      <c r="BO24" s="408"/>
      <c r="BP24" s="408"/>
      <c r="BQ24" s="408"/>
      <c r="BR24" s="408"/>
      <c r="BS24" s="408"/>
      <c r="BT24" s="408"/>
      <c r="BU24" s="409"/>
      <c r="BV24" s="407">
        <v>24281704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7600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10392576</v>
      </c>
      <c r="BO25" s="371"/>
      <c r="BP25" s="371"/>
      <c r="BQ25" s="371"/>
      <c r="BR25" s="371"/>
      <c r="BS25" s="371"/>
      <c r="BT25" s="371"/>
      <c r="BU25" s="372"/>
      <c r="BV25" s="370">
        <v>7138927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6690</v>
      </c>
      <c r="R26" s="459"/>
      <c r="S26" s="459"/>
      <c r="T26" s="459"/>
      <c r="U26" s="459"/>
      <c r="V26" s="501"/>
      <c r="W26" s="553"/>
      <c r="X26" s="554"/>
      <c r="Y26" s="555"/>
      <c r="Z26" s="457" t="s">
        <v>168</v>
      </c>
      <c r="AA26" s="559"/>
      <c r="AB26" s="559"/>
      <c r="AC26" s="559"/>
      <c r="AD26" s="559"/>
      <c r="AE26" s="559"/>
      <c r="AF26" s="559"/>
      <c r="AG26" s="560"/>
      <c r="AH26" s="458">
        <v>33</v>
      </c>
      <c r="AI26" s="459"/>
      <c r="AJ26" s="459"/>
      <c r="AK26" s="459"/>
      <c r="AL26" s="501"/>
      <c r="AM26" s="458">
        <v>101508</v>
      </c>
      <c r="AN26" s="459"/>
      <c r="AO26" s="459"/>
      <c r="AP26" s="459"/>
      <c r="AQ26" s="459"/>
      <c r="AR26" s="501"/>
      <c r="AS26" s="458">
        <v>3076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4950</v>
      </c>
      <c r="R27" s="459"/>
      <c r="S27" s="459"/>
      <c r="T27" s="459"/>
      <c r="U27" s="459"/>
      <c r="V27" s="501"/>
      <c r="W27" s="553"/>
      <c r="X27" s="554"/>
      <c r="Y27" s="555"/>
      <c r="Z27" s="457" t="s">
        <v>171</v>
      </c>
      <c r="AA27" s="437"/>
      <c r="AB27" s="437"/>
      <c r="AC27" s="437"/>
      <c r="AD27" s="437"/>
      <c r="AE27" s="437"/>
      <c r="AF27" s="437"/>
      <c r="AG27" s="438"/>
      <c r="AH27" s="458">
        <v>5</v>
      </c>
      <c r="AI27" s="459"/>
      <c r="AJ27" s="459"/>
      <c r="AK27" s="459"/>
      <c r="AL27" s="501"/>
      <c r="AM27" s="458">
        <v>19140</v>
      </c>
      <c r="AN27" s="459"/>
      <c r="AO27" s="459"/>
      <c r="AP27" s="459"/>
      <c r="AQ27" s="459"/>
      <c r="AR27" s="501"/>
      <c r="AS27" s="458">
        <v>3828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672486</v>
      </c>
      <c r="BO27" s="527"/>
      <c r="BP27" s="527"/>
      <c r="BQ27" s="527"/>
      <c r="BR27" s="527"/>
      <c r="BS27" s="527"/>
      <c r="BT27" s="527"/>
      <c r="BU27" s="528"/>
      <c r="BV27" s="526">
        <v>670694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1904955</v>
      </c>
      <c r="BO28" s="371"/>
      <c r="BP28" s="371"/>
      <c r="BQ28" s="371"/>
      <c r="BR28" s="371"/>
      <c r="BS28" s="371"/>
      <c r="BT28" s="371"/>
      <c r="BU28" s="372"/>
      <c r="BV28" s="370">
        <v>1908589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22</v>
      </c>
      <c r="M29" s="459"/>
      <c r="N29" s="459"/>
      <c r="O29" s="459"/>
      <c r="P29" s="501"/>
      <c r="Q29" s="458">
        <v>4200</v>
      </c>
      <c r="R29" s="459"/>
      <c r="S29" s="459"/>
      <c r="T29" s="459"/>
      <c r="U29" s="459"/>
      <c r="V29" s="501"/>
      <c r="W29" s="556"/>
      <c r="X29" s="557"/>
      <c r="Y29" s="558"/>
      <c r="Z29" s="457" t="s">
        <v>177</v>
      </c>
      <c r="AA29" s="437"/>
      <c r="AB29" s="437"/>
      <c r="AC29" s="437"/>
      <c r="AD29" s="437"/>
      <c r="AE29" s="437"/>
      <c r="AF29" s="437"/>
      <c r="AG29" s="438"/>
      <c r="AH29" s="458">
        <v>517</v>
      </c>
      <c r="AI29" s="459"/>
      <c r="AJ29" s="459"/>
      <c r="AK29" s="459"/>
      <c r="AL29" s="501"/>
      <c r="AM29" s="458">
        <v>1601220</v>
      </c>
      <c r="AN29" s="459"/>
      <c r="AO29" s="459"/>
      <c r="AP29" s="459"/>
      <c r="AQ29" s="459"/>
      <c r="AR29" s="501"/>
      <c r="AS29" s="458">
        <v>3097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495060</v>
      </c>
      <c r="BO29" s="408"/>
      <c r="BP29" s="408"/>
      <c r="BQ29" s="408"/>
      <c r="BR29" s="408"/>
      <c r="BS29" s="408"/>
      <c r="BT29" s="408"/>
      <c r="BU29" s="409"/>
      <c r="BV29" s="407">
        <v>401933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5052660</v>
      </c>
      <c r="BO30" s="527"/>
      <c r="BP30" s="527"/>
      <c r="BQ30" s="527"/>
      <c r="BR30" s="527"/>
      <c r="BS30" s="527"/>
      <c r="BT30" s="527"/>
      <c r="BU30" s="528"/>
      <c r="BV30" s="526">
        <v>4421224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米沢市国民健康保険事業勘定特別会計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米沢市水道事業会計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米沢市と畜場及び食肉市場費特別会計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置賜広域行政事務組合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米沢上杉文化振興財団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米沢市物品調達費特別会計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米沢市介護保険事業勘定特別会計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米沢市下水道事業会計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米沢市青果物地方卸売市場費特別会計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山形県後期高齢者医療広域連合（普通会計分）</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米沢観光コンベンション協会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米沢市後期高齢者医療費特別会計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米沢市立病院事業会計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山形県後期高齢者医療広域連合（事業会計分）</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米沢市土地開発公社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山形県自治会館管理組合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米沢食肉公社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山形県消防補償等組合</v>
      </c>
      <c r="BZ38" s="598"/>
      <c r="CA38" s="598"/>
      <c r="CB38" s="598"/>
      <c r="CC38" s="598"/>
      <c r="CD38" s="598"/>
      <c r="CE38" s="598"/>
      <c r="CF38" s="598"/>
      <c r="CG38" s="598"/>
      <c r="CH38" s="598"/>
      <c r="CI38" s="598"/>
      <c r="CJ38" s="598"/>
      <c r="CK38" s="598"/>
      <c r="CL38" s="598"/>
      <c r="CM38" s="598"/>
      <c r="CN38" s="181"/>
      <c r="CO38" s="597">
        <f t="shared" si="3"/>
        <v>21</v>
      </c>
      <c r="CP38" s="597"/>
      <c r="CQ38" s="598" t="str">
        <f>IF('各会計、関係団体の財政状況及び健全化判断比率'!BS11="","",'各会計、関係団体の財政状況及び健全化判断比率'!BS11)</f>
        <v>米沢市スポーツ協会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松川堰組合</v>
      </c>
      <c r="BZ39" s="598"/>
      <c r="CA39" s="598"/>
      <c r="CB39" s="598"/>
      <c r="CC39" s="598"/>
      <c r="CD39" s="598"/>
      <c r="CE39" s="598"/>
      <c r="CF39" s="598"/>
      <c r="CG39" s="598"/>
      <c r="CH39" s="598"/>
      <c r="CI39" s="598"/>
      <c r="CJ39" s="598"/>
      <c r="CK39" s="598"/>
      <c r="CL39" s="598"/>
      <c r="CM39" s="598"/>
      <c r="CN39" s="181"/>
      <c r="CO39" s="597">
        <f t="shared" si="3"/>
        <v>22</v>
      </c>
      <c r="CP39" s="597"/>
      <c r="CQ39" s="598" t="str">
        <f>IF('各会計、関係団体の財政状況及び健全化判断比率'!BS12="","",'各会計、関係団体の財政状況及び健全化判断比率'!BS12)</f>
        <v>天元台</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HEaK0whECv+0pG73EoctcFTzDqk4bnpHMFCwftrkHX00oKvKgxKf/kH/FfqJUroGpnAeyX3CTbJLCBQRtvp9qg==" saltValue="w5FvnGK2aXiJgGugf+2Y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11599744</v>
      </c>
      <c r="S5" s="613"/>
      <c r="T5" s="613"/>
      <c r="U5" s="613"/>
      <c r="V5" s="613"/>
      <c r="W5" s="613"/>
      <c r="X5" s="613"/>
      <c r="Y5" s="614"/>
      <c r="Z5" s="615">
        <v>26.2</v>
      </c>
      <c r="AA5" s="615"/>
      <c r="AB5" s="615"/>
      <c r="AC5" s="615"/>
      <c r="AD5" s="616">
        <v>11166249</v>
      </c>
      <c r="AE5" s="616"/>
      <c r="AF5" s="616"/>
      <c r="AG5" s="616"/>
      <c r="AH5" s="616"/>
      <c r="AI5" s="616"/>
      <c r="AJ5" s="616"/>
      <c r="AK5" s="616"/>
      <c r="AL5" s="617">
        <v>52.3</v>
      </c>
      <c r="AM5" s="618"/>
      <c r="AN5" s="618"/>
      <c r="AO5" s="619"/>
      <c r="AP5" s="609" t="s">
        <v>216</v>
      </c>
      <c r="AQ5" s="610"/>
      <c r="AR5" s="610"/>
      <c r="AS5" s="610"/>
      <c r="AT5" s="610"/>
      <c r="AU5" s="610"/>
      <c r="AV5" s="610"/>
      <c r="AW5" s="610"/>
      <c r="AX5" s="610"/>
      <c r="AY5" s="610"/>
      <c r="AZ5" s="610"/>
      <c r="BA5" s="610"/>
      <c r="BB5" s="610"/>
      <c r="BC5" s="610"/>
      <c r="BD5" s="610"/>
      <c r="BE5" s="610"/>
      <c r="BF5" s="611"/>
      <c r="BG5" s="623">
        <v>11150018</v>
      </c>
      <c r="BH5" s="624"/>
      <c r="BI5" s="624"/>
      <c r="BJ5" s="624"/>
      <c r="BK5" s="624"/>
      <c r="BL5" s="624"/>
      <c r="BM5" s="624"/>
      <c r="BN5" s="625"/>
      <c r="BO5" s="626">
        <v>96.1</v>
      </c>
      <c r="BP5" s="626"/>
      <c r="BQ5" s="626"/>
      <c r="BR5" s="626"/>
      <c r="BS5" s="627">
        <v>664242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318757</v>
      </c>
      <c r="S6" s="624"/>
      <c r="T6" s="624"/>
      <c r="U6" s="624"/>
      <c r="V6" s="624"/>
      <c r="W6" s="624"/>
      <c r="X6" s="624"/>
      <c r="Y6" s="625"/>
      <c r="Z6" s="626">
        <v>0.7</v>
      </c>
      <c r="AA6" s="626"/>
      <c r="AB6" s="626"/>
      <c r="AC6" s="626"/>
      <c r="AD6" s="627">
        <v>318757</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11150018</v>
      </c>
      <c r="BH6" s="624"/>
      <c r="BI6" s="624"/>
      <c r="BJ6" s="624"/>
      <c r="BK6" s="624"/>
      <c r="BL6" s="624"/>
      <c r="BM6" s="624"/>
      <c r="BN6" s="625"/>
      <c r="BO6" s="626">
        <v>96.1</v>
      </c>
      <c r="BP6" s="626"/>
      <c r="BQ6" s="626"/>
      <c r="BR6" s="626"/>
      <c r="BS6" s="627">
        <v>664242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296427</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296427</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2595</v>
      </c>
      <c r="S7" s="624"/>
      <c r="T7" s="624"/>
      <c r="U7" s="624"/>
      <c r="V7" s="624"/>
      <c r="W7" s="624"/>
      <c r="X7" s="624"/>
      <c r="Y7" s="625"/>
      <c r="Z7" s="626">
        <v>0</v>
      </c>
      <c r="AA7" s="626"/>
      <c r="AB7" s="626"/>
      <c r="AC7" s="626"/>
      <c r="AD7" s="627">
        <v>2595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5064429</v>
      </c>
      <c r="BH7" s="624"/>
      <c r="BI7" s="624"/>
      <c r="BJ7" s="624"/>
      <c r="BK7" s="624"/>
      <c r="BL7" s="624"/>
      <c r="BM7" s="624"/>
      <c r="BN7" s="625"/>
      <c r="BO7" s="626">
        <v>43.7</v>
      </c>
      <c r="BP7" s="626"/>
      <c r="BQ7" s="626"/>
      <c r="BR7" s="626"/>
      <c r="BS7" s="627">
        <v>326272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7117288</v>
      </c>
      <c r="CS7" s="624"/>
      <c r="CT7" s="624"/>
      <c r="CU7" s="624"/>
      <c r="CV7" s="624"/>
      <c r="CW7" s="624"/>
      <c r="CX7" s="624"/>
      <c r="CY7" s="625"/>
      <c r="CZ7" s="626">
        <v>16.7</v>
      </c>
      <c r="DA7" s="626"/>
      <c r="DB7" s="626"/>
      <c r="DC7" s="626"/>
      <c r="DD7" s="632">
        <v>177740</v>
      </c>
      <c r="DE7" s="624"/>
      <c r="DF7" s="624"/>
      <c r="DG7" s="624"/>
      <c r="DH7" s="624"/>
      <c r="DI7" s="624"/>
      <c r="DJ7" s="624"/>
      <c r="DK7" s="624"/>
      <c r="DL7" s="624"/>
      <c r="DM7" s="624"/>
      <c r="DN7" s="624"/>
      <c r="DO7" s="624"/>
      <c r="DP7" s="625"/>
      <c r="DQ7" s="632">
        <v>5008530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31425</v>
      </c>
      <c r="S8" s="624"/>
      <c r="T8" s="624"/>
      <c r="U8" s="624"/>
      <c r="V8" s="624"/>
      <c r="W8" s="624"/>
      <c r="X8" s="624"/>
      <c r="Y8" s="625"/>
      <c r="Z8" s="626">
        <v>0.1</v>
      </c>
      <c r="AA8" s="626"/>
      <c r="AB8" s="626"/>
      <c r="AC8" s="626"/>
      <c r="AD8" s="627">
        <v>31425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142054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15740506</v>
      </c>
      <c r="CS8" s="624"/>
      <c r="CT8" s="624"/>
      <c r="CU8" s="624"/>
      <c r="CV8" s="624"/>
      <c r="CW8" s="624"/>
      <c r="CX8" s="624"/>
      <c r="CY8" s="625"/>
      <c r="CZ8" s="626">
        <v>37</v>
      </c>
      <c r="DA8" s="626"/>
      <c r="DB8" s="626"/>
      <c r="DC8" s="626"/>
      <c r="DD8" s="632">
        <v>683750</v>
      </c>
      <c r="DE8" s="624"/>
      <c r="DF8" s="624"/>
      <c r="DG8" s="624"/>
      <c r="DH8" s="624"/>
      <c r="DI8" s="624"/>
      <c r="DJ8" s="624"/>
      <c r="DK8" s="624"/>
      <c r="DL8" s="624"/>
      <c r="DM8" s="624"/>
      <c r="DN8" s="624"/>
      <c r="DO8" s="624"/>
      <c r="DP8" s="625"/>
      <c r="DQ8" s="632">
        <v>7427661</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37850</v>
      </c>
      <c r="S9" s="624"/>
      <c r="T9" s="624"/>
      <c r="U9" s="624"/>
      <c r="V9" s="624"/>
      <c r="W9" s="624"/>
      <c r="X9" s="624"/>
      <c r="Y9" s="625"/>
      <c r="Z9" s="626">
        <v>0.1</v>
      </c>
      <c r="AA9" s="626"/>
      <c r="AB9" s="626"/>
      <c r="AC9" s="626"/>
      <c r="AD9" s="627">
        <v>37850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3497557</v>
      </c>
      <c r="BH9" s="624"/>
      <c r="BI9" s="624"/>
      <c r="BJ9" s="624"/>
      <c r="BK9" s="624"/>
      <c r="BL9" s="624"/>
      <c r="BM9" s="624"/>
      <c r="BN9" s="625"/>
      <c r="BO9" s="626">
        <v>30.2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3548249</v>
      </c>
      <c r="CS9" s="624"/>
      <c r="CT9" s="624"/>
      <c r="CU9" s="624"/>
      <c r="CV9" s="624"/>
      <c r="CW9" s="624"/>
      <c r="CX9" s="624"/>
      <c r="CY9" s="625"/>
      <c r="CZ9" s="626">
        <v>8.3000000000000007</v>
      </c>
      <c r="DA9" s="626"/>
      <c r="DB9" s="626"/>
      <c r="DC9" s="626"/>
      <c r="DD9" s="632">
        <v>50532</v>
      </c>
      <c r="DE9" s="624"/>
      <c r="DF9" s="624"/>
      <c r="DG9" s="624"/>
      <c r="DH9" s="624"/>
      <c r="DI9" s="624"/>
      <c r="DJ9" s="624"/>
      <c r="DK9" s="624"/>
      <c r="DL9" s="624"/>
      <c r="DM9" s="624"/>
      <c r="DN9" s="624"/>
      <c r="DO9" s="624"/>
      <c r="DP9" s="625"/>
      <c r="DQ9" s="632">
        <v>2731893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281621</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91161</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15287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2150969</v>
      </c>
      <c r="S11" s="624"/>
      <c r="T11" s="624"/>
      <c r="U11" s="624"/>
      <c r="V11" s="624"/>
      <c r="W11" s="624"/>
      <c r="X11" s="624"/>
      <c r="Y11" s="625"/>
      <c r="Z11" s="628">
        <v>4.9000000000000004</v>
      </c>
      <c r="AA11" s="629"/>
      <c r="AB11" s="629"/>
      <c r="AC11" s="635"/>
      <c r="AD11" s="632">
        <v>2150969</v>
      </c>
      <c r="AE11" s="624"/>
      <c r="AF11" s="624"/>
      <c r="AG11" s="624"/>
      <c r="AH11" s="624"/>
      <c r="AI11" s="624"/>
      <c r="AJ11" s="624"/>
      <c r="AK11" s="625"/>
      <c r="AL11" s="628">
        <v>10.1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1143197</v>
      </c>
      <c r="BH11" s="624"/>
      <c r="BI11" s="624"/>
      <c r="BJ11" s="624"/>
      <c r="BK11" s="624"/>
      <c r="BL11" s="624"/>
      <c r="BM11" s="624"/>
      <c r="BN11" s="625"/>
      <c r="BO11" s="626">
        <v>9.9</v>
      </c>
      <c r="BP11" s="626"/>
      <c r="BQ11" s="626"/>
      <c r="BR11" s="626"/>
      <c r="BS11" s="627">
        <v>326272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899103</v>
      </c>
      <c r="CS11" s="624"/>
      <c r="CT11" s="624"/>
      <c r="CU11" s="624"/>
      <c r="CV11" s="624"/>
      <c r="CW11" s="624"/>
      <c r="CX11" s="624"/>
      <c r="CY11" s="625"/>
      <c r="CZ11" s="626">
        <v>2.1</v>
      </c>
      <c r="DA11" s="626"/>
      <c r="DB11" s="626"/>
      <c r="DC11" s="626"/>
      <c r="DD11" s="632">
        <v>117500</v>
      </c>
      <c r="DE11" s="624"/>
      <c r="DF11" s="624"/>
      <c r="DG11" s="624"/>
      <c r="DH11" s="624"/>
      <c r="DI11" s="624"/>
      <c r="DJ11" s="624"/>
      <c r="DK11" s="624"/>
      <c r="DL11" s="624"/>
      <c r="DM11" s="624"/>
      <c r="DN11" s="624"/>
      <c r="DO11" s="624"/>
      <c r="DP11" s="625"/>
      <c r="DQ11" s="632">
        <v>487441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5183626</v>
      </c>
      <c r="BH12" s="624"/>
      <c r="BI12" s="624"/>
      <c r="BJ12" s="624"/>
      <c r="BK12" s="624"/>
      <c r="BL12" s="624"/>
      <c r="BM12" s="624"/>
      <c r="BN12" s="625"/>
      <c r="BO12" s="626">
        <v>44.7</v>
      </c>
      <c r="BP12" s="626"/>
      <c r="BQ12" s="626"/>
      <c r="BR12" s="626"/>
      <c r="BS12" s="627">
        <v>337970</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2759585</v>
      </c>
      <c r="CS12" s="624"/>
      <c r="CT12" s="624"/>
      <c r="CU12" s="624"/>
      <c r="CV12" s="624"/>
      <c r="CW12" s="624"/>
      <c r="CX12" s="624"/>
      <c r="CY12" s="625"/>
      <c r="CZ12" s="626">
        <v>6.5</v>
      </c>
      <c r="DA12" s="626"/>
      <c r="DB12" s="626"/>
      <c r="DC12" s="626"/>
      <c r="DD12" s="632">
        <v>122272</v>
      </c>
      <c r="DE12" s="624"/>
      <c r="DF12" s="624"/>
      <c r="DG12" s="624"/>
      <c r="DH12" s="624"/>
      <c r="DI12" s="624"/>
      <c r="DJ12" s="624"/>
      <c r="DK12" s="624"/>
      <c r="DL12" s="624"/>
      <c r="DM12" s="624"/>
      <c r="DN12" s="624"/>
      <c r="DO12" s="624"/>
      <c r="DP12" s="625"/>
      <c r="DQ12" s="632">
        <v>606073</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5068482</v>
      </c>
      <c r="BH13" s="624"/>
      <c r="BI13" s="624"/>
      <c r="BJ13" s="624"/>
      <c r="BK13" s="624"/>
      <c r="BL13" s="624"/>
      <c r="BM13" s="624"/>
      <c r="BN13" s="625"/>
      <c r="BO13" s="626">
        <v>43.7</v>
      </c>
      <c r="BP13" s="626"/>
      <c r="BQ13" s="626"/>
      <c r="BR13" s="626"/>
      <c r="BS13" s="627">
        <v>337970</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3528418</v>
      </c>
      <c r="CS13" s="624"/>
      <c r="CT13" s="624"/>
      <c r="CU13" s="624"/>
      <c r="CV13" s="624"/>
      <c r="CW13" s="624"/>
      <c r="CX13" s="624"/>
      <c r="CY13" s="625"/>
      <c r="CZ13" s="626">
        <v>8.3000000000000007</v>
      </c>
      <c r="DA13" s="626"/>
      <c r="DB13" s="626"/>
      <c r="DC13" s="626"/>
      <c r="DD13" s="632">
        <v>1028034</v>
      </c>
      <c r="DE13" s="624"/>
      <c r="DF13" s="624"/>
      <c r="DG13" s="624"/>
      <c r="DH13" s="624"/>
      <c r="DI13" s="624"/>
      <c r="DJ13" s="624"/>
      <c r="DK13" s="624"/>
      <c r="DL13" s="624"/>
      <c r="DM13" s="624"/>
      <c r="DN13" s="624"/>
      <c r="DO13" s="624"/>
      <c r="DP13" s="625"/>
      <c r="DQ13" s="632">
        <v>2035973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2391</v>
      </c>
      <c r="S14" s="624"/>
      <c r="T14" s="624"/>
      <c r="U14" s="624"/>
      <c r="V14" s="624"/>
      <c r="W14" s="624"/>
      <c r="X14" s="624"/>
      <c r="Y14" s="625"/>
      <c r="Z14" s="626">
        <v>0</v>
      </c>
      <c r="AA14" s="626"/>
      <c r="AB14" s="626"/>
      <c r="AC14" s="626"/>
      <c r="AD14" s="627">
        <v>2391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302703</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1234535</v>
      </c>
      <c r="CS14" s="624"/>
      <c r="CT14" s="624"/>
      <c r="CU14" s="624"/>
      <c r="CV14" s="624"/>
      <c r="CW14" s="624"/>
      <c r="CX14" s="624"/>
      <c r="CY14" s="625"/>
      <c r="CZ14" s="626">
        <v>2.9</v>
      </c>
      <c r="DA14" s="626"/>
      <c r="DB14" s="626"/>
      <c r="DC14" s="626"/>
      <c r="DD14" s="632">
        <v>6673</v>
      </c>
      <c r="DE14" s="624"/>
      <c r="DF14" s="624"/>
      <c r="DG14" s="624"/>
      <c r="DH14" s="624"/>
      <c r="DI14" s="624"/>
      <c r="DJ14" s="624"/>
      <c r="DK14" s="624"/>
      <c r="DL14" s="624"/>
      <c r="DM14" s="624"/>
      <c r="DN14" s="624"/>
      <c r="DO14" s="624"/>
      <c r="DP14" s="625"/>
      <c r="DQ14" s="632">
        <v>1215884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599088</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3440845</v>
      </c>
      <c r="CS15" s="624"/>
      <c r="CT15" s="624"/>
      <c r="CU15" s="624"/>
      <c r="CV15" s="624"/>
      <c r="CW15" s="624"/>
      <c r="CX15" s="624"/>
      <c r="CY15" s="625"/>
      <c r="CZ15" s="626">
        <v>8.1</v>
      </c>
      <c r="DA15" s="626"/>
      <c r="DB15" s="626"/>
      <c r="DC15" s="626"/>
      <c r="DD15" s="632">
        <v>332808</v>
      </c>
      <c r="DE15" s="624"/>
      <c r="DF15" s="624"/>
      <c r="DG15" s="624"/>
      <c r="DH15" s="624"/>
      <c r="DI15" s="624"/>
      <c r="DJ15" s="624"/>
      <c r="DK15" s="624"/>
      <c r="DL15" s="624"/>
      <c r="DM15" s="624"/>
      <c r="DN15" s="624"/>
      <c r="DO15" s="624"/>
      <c r="DP15" s="625"/>
      <c r="DQ15" s="632">
        <v>2528449</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31726</v>
      </c>
      <c r="S16" s="624"/>
      <c r="T16" s="624"/>
      <c r="U16" s="624"/>
      <c r="V16" s="624"/>
      <c r="W16" s="624"/>
      <c r="X16" s="624"/>
      <c r="Y16" s="625"/>
      <c r="Z16" s="626">
        <v>0.1</v>
      </c>
      <c r="AA16" s="626"/>
      <c r="AB16" s="626"/>
      <c r="AC16" s="626"/>
      <c r="AD16" s="627">
        <v>31726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v>172</v>
      </c>
      <c r="BH16" s="624"/>
      <c r="BI16" s="624"/>
      <c r="BJ16" s="624"/>
      <c r="BK16" s="624"/>
      <c r="BL16" s="624"/>
      <c r="BM16" s="624"/>
      <c r="BN16" s="625"/>
      <c r="BO16" s="626">
        <v>0</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367550</v>
      </c>
      <c r="CS16" s="624"/>
      <c r="CT16" s="624"/>
      <c r="CU16" s="624"/>
      <c r="CV16" s="624"/>
      <c r="CW16" s="624"/>
      <c r="CX16" s="624"/>
      <c r="CY16" s="625"/>
      <c r="CZ16" s="626">
        <v>0.9</v>
      </c>
      <c r="DA16" s="626"/>
      <c r="DB16" s="626"/>
      <c r="DC16" s="626"/>
      <c r="DD16" s="632" t="s">
        <v>122</v>
      </c>
      <c r="DE16" s="624"/>
      <c r="DF16" s="624"/>
      <c r="DG16" s="624"/>
      <c r="DH16" s="624"/>
      <c r="DI16" s="624"/>
      <c r="DJ16" s="624"/>
      <c r="DK16" s="624"/>
      <c r="DL16" s="624"/>
      <c r="DM16" s="624"/>
      <c r="DN16" s="624"/>
      <c r="DO16" s="624"/>
      <c r="DP16" s="625"/>
      <c r="DQ16" s="632">
        <v>111859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171824</v>
      </c>
      <c r="S17" s="624"/>
      <c r="T17" s="624"/>
      <c r="U17" s="624"/>
      <c r="V17" s="624"/>
      <c r="W17" s="624"/>
      <c r="X17" s="624"/>
      <c r="Y17" s="625"/>
      <c r="Z17" s="626">
        <v>0.4</v>
      </c>
      <c r="AA17" s="626"/>
      <c r="AB17" s="626"/>
      <c r="AC17" s="626"/>
      <c r="AD17" s="627">
        <v>171824</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3573865</v>
      </c>
      <c r="CS17" s="624"/>
      <c r="CT17" s="624"/>
      <c r="CU17" s="624"/>
      <c r="CV17" s="624"/>
      <c r="CW17" s="624"/>
      <c r="CX17" s="624"/>
      <c r="CY17" s="625"/>
      <c r="CZ17" s="626">
        <v>8.4</v>
      </c>
      <c r="DA17" s="626"/>
      <c r="DB17" s="626"/>
      <c r="DC17" s="626"/>
      <c r="DD17" s="632" t="s">
        <v>122</v>
      </c>
      <c r="DE17" s="624"/>
      <c r="DF17" s="624"/>
      <c r="DG17" s="624"/>
      <c r="DH17" s="624"/>
      <c r="DI17" s="624"/>
      <c r="DJ17" s="624"/>
      <c r="DK17" s="624"/>
      <c r="DL17" s="624"/>
      <c r="DM17" s="624"/>
      <c r="DN17" s="624"/>
      <c r="DO17" s="624"/>
      <c r="DP17" s="625"/>
      <c r="DQ17" s="632">
        <v>3365702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76442</v>
      </c>
      <c r="S18" s="624"/>
      <c r="T18" s="624"/>
      <c r="U18" s="624"/>
      <c r="V18" s="624"/>
      <c r="W18" s="624"/>
      <c r="X18" s="624"/>
      <c r="Y18" s="625"/>
      <c r="Z18" s="626">
        <v>0.2</v>
      </c>
      <c r="AA18" s="626"/>
      <c r="AB18" s="626"/>
      <c r="AC18" s="626"/>
      <c r="AD18" s="627">
        <v>76442</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63608</v>
      </c>
      <c r="S19" s="624"/>
      <c r="T19" s="624"/>
      <c r="U19" s="624"/>
      <c r="V19" s="624"/>
      <c r="W19" s="624"/>
      <c r="X19" s="624"/>
      <c r="Y19" s="625"/>
      <c r="Z19" s="626">
        <v>0.1</v>
      </c>
      <c r="AA19" s="626"/>
      <c r="AB19" s="626"/>
      <c r="AC19" s="626"/>
      <c r="AD19" s="627">
        <v>63608</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449726</v>
      </c>
      <c r="BH19" s="624"/>
      <c r="BI19" s="624"/>
      <c r="BJ19" s="624"/>
      <c r="BK19" s="624"/>
      <c r="BL19" s="624"/>
      <c r="BM19" s="624"/>
      <c r="BN19" s="625"/>
      <c r="BO19" s="626">
        <v>3.9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12834</v>
      </c>
      <c r="S20" s="624"/>
      <c r="T20" s="624"/>
      <c r="U20" s="624"/>
      <c r="V20" s="624"/>
      <c r="W20" s="624"/>
      <c r="X20" s="624"/>
      <c r="Y20" s="625"/>
      <c r="Z20" s="626">
        <v>0</v>
      </c>
      <c r="AA20" s="626"/>
      <c r="AB20" s="626"/>
      <c r="AC20" s="626"/>
      <c r="AD20" s="627">
        <v>12834</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449726</v>
      </c>
      <c r="BH20" s="624"/>
      <c r="BI20" s="624"/>
      <c r="BJ20" s="624"/>
      <c r="BK20" s="624"/>
      <c r="BL20" s="624"/>
      <c r="BM20" s="624"/>
      <c r="BN20" s="625"/>
      <c r="BO20" s="626">
        <v>3.9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42597532</v>
      </c>
      <c r="CS20" s="624"/>
      <c r="CT20" s="624"/>
      <c r="CU20" s="624"/>
      <c r="CV20" s="624"/>
      <c r="CW20" s="624"/>
      <c r="CX20" s="624"/>
      <c r="CY20" s="625"/>
      <c r="CZ20" s="626">
        <v>100</v>
      </c>
      <c r="DA20" s="626"/>
      <c r="DB20" s="626"/>
      <c r="DC20" s="626"/>
      <c r="DD20" s="632">
        <v>2519309</v>
      </c>
      <c r="DE20" s="624"/>
      <c r="DF20" s="624"/>
      <c r="DG20" s="624"/>
      <c r="DH20" s="624"/>
      <c r="DI20" s="624"/>
      <c r="DJ20" s="624"/>
      <c r="DK20" s="624"/>
      <c r="DL20" s="624"/>
      <c r="DM20" s="624"/>
      <c r="DN20" s="624"/>
      <c r="DO20" s="624"/>
      <c r="DP20" s="625"/>
      <c r="DQ20" s="632">
        <v>25831179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8789101</v>
      </c>
      <c r="S21" s="624"/>
      <c r="T21" s="624"/>
      <c r="U21" s="624"/>
      <c r="V21" s="624"/>
      <c r="W21" s="624"/>
      <c r="X21" s="624"/>
      <c r="Y21" s="625"/>
      <c r="Z21" s="626">
        <v>19.899999999999999</v>
      </c>
      <c r="AA21" s="626"/>
      <c r="AB21" s="626"/>
      <c r="AC21" s="626"/>
      <c r="AD21" s="627">
        <v>7331007</v>
      </c>
      <c r="AE21" s="627"/>
      <c r="AF21" s="627"/>
      <c r="AG21" s="627"/>
      <c r="AH21" s="627"/>
      <c r="AI21" s="627"/>
      <c r="AJ21" s="627"/>
      <c r="AK21" s="627"/>
      <c r="AL21" s="628">
        <v>34.299999999999997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16231</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7331007</v>
      </c>
      <c r="S22" s="624"/>
      <c r="T22" s="624"/>
      <c r="U22" s="624"/>
      <c r="V22" s="624"/>
      <c r="W22" s="624"/>
      <c r="X22" s="624"/>
      <c r="Y22" s="625"/>
      <c r="Z22" s="626">
        <v>16.600000000000001</v>
      </c>
      <c r="AA22" s="626"/>
      <c r="AB22" s="626"/>
      <c r="AC22" s="626"/>
      <c r="AD22" s="627">
        <v>7331007</v>
      </c>
      <c r="AE22" s="627"/>
      <c r="AF22" s="627"/>
      <c r="AG22" s="627"/>
      <c r="AH22" s="627"/>
      <c r="AI22" s="627"/>
      <c r="AJ22" s="627"/>
      <c r="AK22" s="627"/>
      <c r="AL22" s="628">
        <v>34.299999999999997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1458035</v>
      </c>
      <c r="S23" s="624"/>
      <c r="T23" s="624"/>
      <c r="U23" s="624"/>
      <c r="V23" s="624"/>
      <c r="W23" s="624"/>
      <c r="X23" s="624"/>
      <c r="Y23" s="625"/>
      <c r="Z23" s="626">
        <v>3.3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433495</v>
      </c>
      <c r="BH23" s="624"/>
      <c r="BI23" s="624"/>
      <c r="BJ23" s="624"/>
      <c r="BK23" s="624"/>
      <c r="BL23" s="624"/>
      <c r="BM23" s="624"/>
      <c r="BN23" s="625"/>
      <c r="BO23" s="626">
        <v>3.7</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59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18159570</v>
      </c>
      <c r="CS24" s="613"/>
      <c r="CT24" s="613"/>
      <c r="CU24" s="613"/>
      <c r="CV24" s="613"/>
      <c r="CW24" s="613"/>
      <c r="CX24" s="613"/>
      <c r="CY24" s="614"/>
      <c r="CZ24" s="617">
        <v>42.6</v>
      </c>
      <c r="DA24" s="618"/>
      <c r="DB24" s="618"/>
      <c r="DC24" s="634"/>
      <c r="DD24" s="655">
        <v>11093891</v>
      </c>
      <c r="DE24" s="613"/>
      <c r="DF24" s="613"/>
      <c r="DG24" s="613"/>
      <c r="DH24" s="613"/>
      <c r="DI24" s="613"/>
      <c r="DJ24" s="613"/>
      <c r="DK24" s="614"/>
      <c r="DL24" s="655">
        <v>9923465</v>
      </c>
      <c r="DM24" s="613"/>
      <c r="DN24" s="613"/>
      <c r="DO24" s="613"/>
      <c r="DP24" s="613"/>
      <c r="DQ24" s="613"/>
      <c r="DR24" s="613"/>
      <c r="DS24" s="613"/>
      <c r="DT24" s="613"/>
      <c r="DU24" s="613"/>
      <c r="DV24" s="614"/>
      <c r="DW24" s="617">
        <v>46.1</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23212824</v>
      </c>
      <c r="S25" s="624"/>
      <c r="T25" s="624"/>
      <c r="U25" s="624"/>
      <c r="V25" s="624"/>
      <c r="W25" s="624"/>
      <c r="X25" s="624"/>
      <c r="Y25" s="625"/>
      <c r="Z25" s="626">
        <v>52.4</v>
      </c>
      <c r="AA25" s="626"/>
      <c r="AB25" s="626"/>
      <c r="AC25" s="626"/>
      <c r="AD25" s="627">
        <v>21321235</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4834616</v>
      </c>
      <c r="CS25" s="644"/>
      <c r="CT25" s="644"/>
      <c r="CU25" s="644"/>
      <c r="CV25" s="644"/>
      <c r="CW25" s="644"/>
      <c r="CX25" s="644"/>
      <c r="CY25" s="645"/>
      <c r="CZ25" s="628">
        <v>11.3</v>
      </c>
      <c r="DA25" s="656"/>
      <c r="DB25" s="656"/>
      <c r="DC25" s="658"/>
      <c r="DD25" s="632">
        <v>4516378</v>
      </c>
      <c r="DE25" s="644"/>
      <c r="DF25" s="644"/>
      <c r="DG25" s="644"/>
      <c r="DH25" s="644"/>
      <c r="DI25" s="644"/>
      <c r="DJ25" s="644"/>
      <c r="DK25" s="645"/>
      <c r="DL25" s="632">
        <v>4239923</v>
      </c>
      <c r="DM25" s="644"/>
      <c r="DN25" s="644"/>
      <c r="DO25" s="644"/>
      <c r="DP25" s="644"/>
      <c r="DQ25" s="644"/>
      <c r="DR25" s="644"/>
      <c r="DS25" s="644"/>
      <c r="DT25" s="644"/>
      <c r="DU25" s="644"/>
      <c r="DV25" s="645"/>
      <c r="DW25" s="628">
        <v>19.7</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9969</v>
      </c>
      <c r="S26" s="624"/>
      <c r="T26" s="624"/>
      <c r="U26" s="624"/>
      <c r="V26" s="624"/>
      <c r="W26" s="624"/>
      <c r="X26" s="624"/>
      <c r="Y26" s="625"/>
      <c r="Z26" s="626">
        <v>0</v>
      </c>
      <c r="AA26" s="626"/>
      <c r="AB26" s="626"/>
      <c r="AC26" s="626"/>
      <c r="AD26" s="627">
        <v>9969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3039731</v>
      </c>
      <c r="CS26" s="624"/>
      <c r="CT26" s="624"/>
      <c r="CU26" s="624"/>
      <c r="CV26" s="624"/>
      <c r="CW26" s="624"/>
      <c r="CX26" s="624"/>
      <c r="CY26" s="625"/>
      <c r="CZ26" s="628">
        <v>7.1</v>
      </c>
      <c r="DA26" s="656"/>
      <c r="DB26" s="656"/>
      <c r="DC26" s="658"/>
      <c r="DD26" s="632">
        <v>2858261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170397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11599744</v>
      </c>
      <c r="BH27" s="624"/>
      <c r="BI27" s="624"/>
      <c r="BJ27" s="624"/>
      <c r="BK27" s="624"/>
      <c r="BL27" s="624"/>
      <c r="BM27" s="624"/>
      <c r="BN27" s="625"/>
      <c r="BO27" s="626">
        <v>100</v>
      </c>
      <c r="BP27" s="626"/>
      <c r="BQ27" s="626"/>
      <c r="BR27" s="626"/>
      <c r="BS27" s="627">
        <v>664242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9751089</v>
      </c>
      <c r="CS27" s="644"/>
      <c r="CT27" s="644"/>
      <c r="CU27" s="644"/>
      <c r="CV27" s="644"/>
      <c r="CW27" s="644"/>
      <c r="CX27" s="644"/>
      <c r="CY27" s="645"/>
      <c r="CZ27" s="628">
        <v>22.9</v>
      </c>
      <c r="DA27" s="656"/>
      <c r="DB27" s="656"/>
      <c r="DC27" s="658"/>
      <c r="DD27" s="632">
        <v>3211811</v>
      </c>
      <c r="DE27" s="644"/>
      <c r="DF27" s="644"/>
      <c r="DG27" s="644"/>
      <c r="DH27" s="644"/>
      <c r="DI27" s="644"/>
      <c r="DJ27" s="644"/>
      <c r="DK27" s="645"/>
      <c r="DL27" s="632">
        <v>2317840</v>
      </c>
      <c r="DM27" s="644"/>
      <c r="DN27" s="644"/>
      <c r="DO27" s="644"/>
      <c r="DP27" s="644"/>
      <c r="DQ27" s="644"/>
      <c r="DR27" s="644"/>
      <c r="DS27" s="644"/>
      <c r="DT27" s="644"/>
      <c r="DU27" s="644"/>
      <c r="DV27" s="645"/>
      <c r="DW27" s="628">
        <v>10.8</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288956</v>
      </c>
      <c r="S28" s="624"/>
      <c r="T28" s="624"/>
      <c r="U28" s="624"/>
      <c r="V28" s="624"/>
      <c r="W28" s="624"/>
      <c r="X28" s="624"/>
      <c r="Y28" s="625"/>
      <c r="Z28" s="626">
        <v>0.7</v>
      </c>
      <c r="AA28" s="626"/>
      <c r="AB28" s="626"/>
      <c r="AC28" s="626"/>
      <c r="AD28" s="627">
        <v>20984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3573865</v>
      </c>
      <c r="CS28" s="624"/>
      <c r="CT28" s="624"/>
      <c r="CU28" s="624"/>
      <c r="CV28" s="624"/>
      <c r="CW28" s="624"/>
      <c r="CX28" s="624"/>
      <c r="CY28" s="625"/>
      <c r="CZ28" s="628">
        <v>8.4</v>
      </c>
      <c r="DA28" s="656"/>
      <c r="DB28" s="656"/>
      <c r="DC28" s="658"/>
      <c r="DD28" s="632">
        <v>3365702</v>
      </c>
      <c r="DE28" s="624"/>
      <c r="DF28" s="624"/>
      <c r="DG28" s="624"/>
      <c r="DH28" s="624"/>
      <c r="DI28" s="624"/>
      <c r="DJ28" s="624"/>
      <c r="DK28" s="625"/>
      <c r="DL28" s="632">
        <v>3365702</v>
      </c>
      <c r="DM28" s="624"/>
      <c r="DN28" s="624"/>
      <c r="DO28" s="624"/>
      <c r="DP28" s="624"/>
      <c r="DQ28" s="624"/>
      <c r="DR28" s="624"/>
      <c r="DS28" s="624"/>
      <c r="DT28" s="624"/>
      <c r="DU28" s="624"/>
      <c r="DV28" s="625"/>
      <c r="DW28" s="628">
        <v>15.6</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47389</v>
      </c>
      <c r="S29" s="624"/>
      <c r="T29" s="624"/>
      <c r="U29" s="624"/>
      <c r="V29" s="624"/>
      <c r="W29" s="624"/>
      <c r="X29" s="624"/>
      <c r="Y29" s="625"/>
      <c r="Z29" s="626">
        <v>0.1</v>
      </c>
      <c r="AA29" s="626"/>
      <c r="AB29" s="626"/>
      <c r="AC29" s="626"/>
      <c r="AD29" s="627">
        <v>4</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3573386</v>
      </c>
      <c r="CS29" s="644"/>
      <c r="CT29" s="644"/>
      <c r="CU29" s="644"/>
      <c r="CV29" s="644"/>
      <c r="CW29" s="644"/>
      <c r="CX29" s="644"/>
      <c r="CY29" s="645"/>
      <c r="CZ29" s="628">
        <v>8.4</v>
      </c>
      <c r="DA29" s="656"/>
      <c r="DB29" s="656"/>
      <c r="DC29" s="658"/>
      <c r="DD29" s="632">
        <v>3365223</v>
      </c>
      <c r="DE29" s="644"/>
      <c r="DF29" s="644"/>
      <c r="DG29" s="644"/>
      <c r="DH29" s="644"/>
      <c r="DI29" s="644"/>
      <c r="DJ29" s="644"/>
      <c r="DK29" s="645"/>
      <c r="DL29" s="632">
        <v>3365223</v>
      </c>
      <c r="DM29" s="644"/>
      <c r="DN29" s="644"/>
      <c r="DO29" s="644"/>
      <c r="DP29" s="644"/>
      <c r="DQ29" s="644"/>
      <c r="DR29" s="644"/>
      <c r="DS29" s="644"/>
      <c r="DT29" s="644"/>
      <c r="DU29" s="644"/>
      <c r="DV29" s="645"/>
      <c r="DW29" s="628">
        <v>15.6</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7126947</v>
      </c>
      <c r="S30" s="624"/>
      <c r="T30" s="624"/>
      <c r="U30" s="624"/>
      <c r="V30" s="624"/>
      <c r="W30" s="624"/>
      <c r="X30" s="624"/>
      <c r="Y30" s="625"/>
      <c r="Z30" s="626">
        <v>16.100000000000001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3392269</v>
      </c>
      <c r="CS30" s="624"/>
      <c r="CT30" s="624"/>
      <c r="CU30" s="624"/>
      <c r="CV30" s="624"/>
      <c r="CW30" s="624"/>
      <c r="CX30" s="624"/>
      <c r="CY30" s="625"/>
      <c r="CZ30" s="628">
        <v>8</v>
      </c>
      <c r="DA30" s="656"/>
      <c r="DB30" s="656"/>
      <c r="DC30" s="658"/>
      <c r="DD30" s="632">
        <v>3184106</v>
      </c>
      <c r="DE30" s="624"/>
      <c r="DF30" s="624"/>
      <c r="DG30" s="624"/>
      <c r="DH30" s="624"/>
      <c r="DI30" s="624"/>
      <c r="DJ30" s="624"/>
      <c r="DK30" s="625"/>
      <c r="DL30" s="632">
        <v>3184106</v>
      </c>
      <c r="DM30" s="624"/>
      <c r="DN30" s="624"/>
      <c r="DO30" s="624"/>
      <c r="DP30" s="624"/>
      <c r="DQ30" s="624"/>
      <c r="DR30" s="624"/>
      <c r="DS30" s="624"/>
      <c r="DT30" s="624"/>
      <c r="DU30" s="624"/>
      <c r="DV30" s="625"/>
      <c r="DW30" s="628">
        <v>14.8</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97.5</v>
      </c>
      <c r="BN31" s="667"/>
      <c r="BO31" s="667"/>
      <c r="BP31" s="667"/>
      <c r="BQ31" s="668"/>
      <c r="BR31" s="670">
        <v>99.2</v>
      </c>
      <c r="BS31" s="667"/>
      <c r="BT31" s="667"/>
      <c r="BU31" s="667"/>
      <c r="BV31" s="667"/>
      <c r="BW31" s="667"/>
      <c r="BX31" s="618">
        <v>97.3</v>
      </c>
      <c r="BY31" s="667"/>
      <c r="BZ31" s="667"/>
      <c r="CA31" s="667"/>
      <c r="CB31" s="668"/>
      <c r="CD31" s="663"/>
      <c r="CE31" s="664"/>
      <c r="CF31" s="620" t="s">
        <v>300</v>
      </c>
      <c r="CG31" s="621"/>
      <c r="CH31" s="621"/>
      <c r="CI31" s="621"/>
      <c r="CJ31" s="621"/>
      <c r="CK31" s="621"/>
      <c r="CL31" s="621"/>
      <c r="CM31" s="621"/>
      <c r="CN31" s="621"/>
      <c r="CO31" s="621"/>
      <c r="CP31" s="621"/>
      <c r="CQ31" s="622"/>
      <c r="CR31" s="623">
        <v>181117</v>
      </c>
      <c r="CS31" s="644"/>
      <c r="CT31" s="644"/>
      <c r="CU31" s="644"/>
      <c r="CV31" s="644"/>
      <c r="CW31" s="644"/>
      <c r="CX31" s="644"/>
      <c r="CY31" s="645"/>
      <c r="CZ31" s="628">
        <v>0.4</v>
      </c>
      <c r="DA31" s="656"/>
      <c r="DB31" s="656"/>
      <c r="DC31" s="658"/>
      <c r="DD31" s="632">
        <v>181117</v>
      </c>
      <c r="DE31" s="644"/>
      <c r="DF31" s="644"/>
      <c r="DG31" s="644"/>
      <c r="DH31" s="644"/>
      <c r="DI31" s="644"/>
      <c r="DJ31" s="644"/>
      <c r="DK31" s="645"/>
      <c r="DL31" s="632">
        <v>181117</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3573699</v>
      </c>
      <c r="S32" s="624"/>
      <c r="T32" s="624"/>
      <c r="U32" s="624"/>
      <c r="V32" s="624"/>
      <c r="W32" s="624"/>
      <c r="X32" s="624"/>
      <c r="Y32" s="625"/>
      <c r="Z32" s="626">
        <v>8.1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98.2</v>
      </c>
      <c r="BN32" s="644"/>
      <c r="BO32" s="644"/>
      <c r="BP32" s="644"/>
      <c r="BQ32" s="669"/>
      <c r="BR32" s="680">
        <v>99.3</v>
      </c>
      <c r="BS32" s="644"/>
      <c r="BT32" s="644"/>
      <c r="BU32" s="644"/>
      <c r="BV32" s="644"/>
      <c r="BW32" s="644"/>
      <c r="BX32" s="629">
        <v>97.8</v>
      </c>
      <c r="BY32" s="644"/>
      <c r="BZ32" s="644"/>
      <c r="CA32" s="644"/>
      <c r="CB32" s="669"/>
      <c r="CD32" s="665"/>
      <c r="CE32" s="666"/>
      <c r="CF32" s="620" t="s">
        <v>304</v>
      </c>
      <c r="CG32" s="621"/>
      <c r="CH32" s="621"/>
      <c r="CI32" s="621"/>
      <c r="CJ32" s="621"/>
      <c r="CK32" s="621"/>
      <c r="CL32" s="621"/>
      <c r="CM32" s="621"/>
      <c r="CN32" s="621"/>
      <c r="CO32" s="621"/>
      <c r="CP32" s="621"/>
      <c r="CQ32" s="622"/>
      <c r="CR32" s="623">
        <v>479</v>
      </c>
      <c r="CS32" s="624"/>
      <c r="CT32" s="624"/>
      <c r="CU32" s="624"/>
      <c r="CV32" s="624"/>
      <c r="CW32" s="624"/>
      <c r="CX32" s="624"/>
      <c r="CY32" s="625"/>
      <c r="CZ32" s="628">
        <v>0</v>
      </c>
      <c r="DA32" s="656"/>
      <c r="DB32" s="656"/>
      <c r="DC32" s="658"/>
      <c r="DD32" s="632">
        <v>479</v>
      </c>
      <c r="DE32" s="624"/>
      <c r="DF32" s="624"/>
      <c r="DG32" s="624"/>
      <c r="DH32" s="624"/>
      <c r="DI32" s="624"/>
      <c r="DJ32" s="624"/>
      <c r="DK32" s="625"/>
      <c r="DL32" s="632">
        <v>479</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100472</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96.5</v>
      </c>
      <c r="BN33" s="682"/>
      <c r="BO33" s="682"/>
      <c r="BP33" s="682"/>
      <c r="BQ33" s="684"/>
      <c r="BR33" s="681">
        <v>99</v>
      </c>
      <c r="BS33" s="682"/>
      <c r="BT33" s="682"/>
      <c r="BU33" s="682"/>
      <c r="BV33" s="682"/>
      <c r="BW33" s="682"/>
      <c r="BX33" s="683">
        <v>96.5</v>
      </c>
      <c r="BY33" s="682"/>
      <c r="BZ33" s="682"/>
      <c r="CA33" s="682"/>
      <c r="CB33" s="684"/>
      <c r="CD33" s="620" t="s">
        <v>307</v>
      </c>
      <c r="CE33" s="621"/>
      <c r="CF33" s="621"/>
      <c r="CG33" s="621"/>
      <c r="CH33" s="621"/>
      <c r="CI33" s="621"/>
      <c r="CJ33" s="621"/>
      <c r="CK33" s="621"/>
      <c r="CL33" s="621"/>
      <c r="CM33" s="621"/>
      <c r="CN33" s="621"/>
      <c r="CO33" s="621"/>
      <c r="CP33" s="621"/>
      <c r="CQ33" s="622"/>
      <c r="CR33" s="623">
        <v>21551103</v>
      </c>
      <c r="CS33" s="644"/>
      <c r="CT33" s="644"/>
      <c r="CU33" s="644"/>
      <c r="CV33" s="644"/>
      <c r="CW33" s="644"/>
      <c r="CX33" s="644"/>
      <c r="CY33" s="645"/>
      <c r="CZ33" s="628">
        <v>50.6</v>
      </c>
      <c r="DA33" s="656"/>
      <c r="DB33" s="656"/>
      <c r="DC33" s="658"/>
      <c r="DD33" s="632">
        <v>14130488</v>
      </c>
      <c r="DE33" s="644"/>
      <c r="DF33" s="644"/>
      <c r="DG33" s="644"/>
      <c r="DH33" s="644"/>
      <c r="DI33" s="644"/>
      <c r="DJ33" s="644"/>
      <c r="DK33" s="645"/>
      <c r="DL33" s="632">
        <v>10002205</v>
      </c>
      <c r="DM33" s="644"/>
      <c r="DN33" s="644"/>
      <c r="DO33" s="644"/>
      <c r="DP33" s="644"/>
      <c r="DQ33" s="644"/>
      <c r="DR33" s="644"/>
      <c r="DS33" s="644"/>
      <c r="DT33" s="644"/>
      <c r="DU33" s="644"/>
      <c r="DV33" s="645"/>
      <c r="DW33" s="628">
        <v>46.5</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1531189</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5305901</v>
      </c>
      <c r="CS34" s="624"/>
      <c r="CT34" s="624"/>
      <c r="CU34" s="624"/>
      <c r="CV34" s="624"/>
      <c r="CW34" s="624"/>
      <c r="CX34" s="624"/>
      <c r="CY34" s="625"/>
      <c r="CZ34" s="628">
        <v>12.5</v>
      </c>
      <c r="DA34" s="656"/>
      <c r="DB34" s="656"/>
      <c r="DC34" s="658"/>
      <c r="DD34" s="632">
        <v>3510111</v>
      </c>
      <c r="DE34" s="624"/>
      <c r="DF34" s="624"/>
      <c r="DG34" s="624"/>
      <c r="DH34" s="624"/>
      <c r="DI34" s="624"/>
      <c r="DJ34" s="624"/>
      <c r="DK34" s="625"/>
      <c r="DL34" s="632">
        <v>2887137</v>
      </c>
      <c r="DM34" s="624"/>
      <c r="DN34" s="624"/>
      <c r="DO34" s="624"/>
      <c r="DP34" s="624"/>
      <c r="DQ34" s="624"/>
      <c r="DR34" s="624"/>
      <c r="DS34" s="624"/>
      <c r="DT34" s="624"/>
      <c r="DU34" s="624"/>
      <c r="DV34" s="625"/>
      <c r="DW34" s="628">
        <v>13.4</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2150945</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791075</v>
      </c>
      <c r="CS35" s="644"/>
      <c r="CT35" s="644"/>
      <c r="CU35" s="644"/>
      <c r="CV35" s="644"/>
      <c r="CW35" s="644"/>
      <c r="CX35" s="644"/>
      <c r="CY35" s="645"/>
      <c r="CZ35" s="628">
        <v>1.9</v>
      </c>
      <c r="DA35" s="656"/>
      <c r="DB35" s="656"/>
      <c r="DC35" s="658"/>
      <c r="DD35" s="632">
        <v>714261</v>
      </c>
      <c r="DE35" s="644"/>
      <c r="DF35" s="644"/>
      <c r="DG35" s="644"/>
      <c r="DH35" s="644"/>
      <c r="DI35" s="644"/>
      <c r="DJ35" s="644"/>
      <c r="DK35" s="645"/>
      <c r="DL35" s="632">
        <v>714261</v>
      </c>
      <c r="DM35" s="644"/>
      <c r="DN35" s="644"/>
      <c r="DO35" s="644"/>
      <c r="DP35" s="644"/>
      <c r="DQ35" s="644"/>
      <c r="DR35" s="644"/>
      <c r="DS35" s="644"/>
      <c r="DT35" s="644"/>
      <c r="DU35" s="644"/>
      <c r="DV35" s="645"/>
      <c r="DW35" s="628">
        <v>3.3</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1830067</v>
      </c>
      <c r="S36" s="624"/>
      <c r="T36" s="624"/>
      <c r="U36" s="624"/>
      <c r="V36" s="624"/>
      <c r="W36" s="624"/>
      <c r="X36" s="624"/>
      <c r="Y36" s="625"/>
      <c r="Z36" s="626">
        <v>4.0999999999999996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5341777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215971</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7105906</v>
      </c>
      <c r="CS36" s="624"/>
      <c r="CT36" s="624"/>
      <c r="CU36" s="624"/>
      <c r="CV36" s="624"/>
      <c r="CW36" s="624"/>
      <c r="CX36" s="624"/>
      <c r="CY36" s="625"/>
      <c r="CZ36" s="628">
        <v>16.7</v>
      </c>
      <c r="DA36" s="656"/>
      <c r="DB36" s="656"/>
      <c r="DC36" s="658"/>
      <c r="DD36" s="632">
        <v>5141606</v>
      </c>
      <c r="DE36" s="624"/>
      <c r="DF36" s="624"/>
      <c r="DG36" s="624"/>
      <c r="DH36" s="624"/>
      <c r="DI36" s="624"/>
      <c r="DJ36" s="624"/>
      <c r="DK36" s="625"/>
      <c r="DL36" s="632">
        <v>3772696</v>
      </c>
      <c r="DM36" s="624"/>
      <c r="DN36" s="624"/>
      <c r="DO36" s="624"/>
      <c r="DP36" s="624"/>
      <c r="DQ36" s="624"/>
      <c r="DR36" s="624"/>
      <c r="DS36" s="624"/>
      <c r="DT36" s="624"/>
      <c r="DU36" s="624"/>
      <c r="DV36" s="625"/>
      <c r="DW36" s="628">
        <v>17.5</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2436592</v>
      </c>
      <c r="S37" s="624"/>
      <c r="T37" s="624"/>
      <c r="U37" s="624"/>
      <c r="V37" s="624"/>
      <c r="W37" s="624"/>
      <c r="X37" s="624"/>
      <c r="Y37" s="625"/>
      <c r="Z37" s="626">
        <v>5.5</v>
      </c>
      <c r="AA37" s="626"/>
      <c r="AB37" s="626"/>
      <c r="AC37" s="626"/>
      <c r="AD37" s="627">
        <v>11878</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1210051</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84002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2160981</v>
      </c>
      <c r="CS37" s="644"/>
      <c r="CT37" s="644"/>
      <c r="CU37" s="644"/>
      <c r="CV37" s="644"/>
      <c r="CW37" s="644"/>
      <c r="CX37" s="644"/>
      <c r="CY37" s="645"/>
      <c r="CZ37" s="628">
        <v>5.0999999999999996</v>
      </c>
      <c r="DA37" s="656"/>
      <c r="DB37" s="656"/>
      <c r="DC37" s="658"/>
      <c r="DD37" s="632">
        <v>2135290</v>
      </c>
      <c r="DE37" s="644"/>
      <c r="DF37" s="644"/>
      <c r="DG37" s="644"/>
      <c r="DH37" s="644"/>
      <c r="DI37" s="644"/>
      <c r="DJ37" s="644"/>
      <c r="DK37" s="645"/>
      <c r="DL37" s="632">
        <v>2042075</v>
      </c>
      <c r="DM37" s="644"/>
      <c r="DN37" s="644"/>
      <c r="DO37" s="644"/>
      <c r="DP37" s="644"/>
      <c r="DQ37" s="644"/>
      <c r="DR37" s="644"/>
      <c r="DS37" s="644"/>
      <c r="DT37" s="644"/>
      <c r="DU37" s="644"/>
      <c r="DV37" s="645"/>
      <c r="DW37" s="628">
        <v>9.5</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1781100</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467005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8825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3505257</v>
      </c>
      <c r="CS38" s="624"/>
      <c r="CT38" s="624"/>
      <c r="CU38" s="624"/>
      <c r="CV38" s="624"/>
      <c r="CW38" s="624"/>
      <c r="CX38" s="624"/>
      <c r="CY38" s="625"/>
      <c r="CZ38" s="628">
        <v>8.1999999999999993</v>
      </c>
      <c r="DA38" s="656"/>
      <c r="DB38" s="656"/>
      <c r="DC38" s="658"/>
      <c r="DD38" s="632">
        <v>2802097</v>
      </c>
      <c r="DE38" s="624"/>
      <c r="DF38" s="624"/>
      <c r="DG38" s="624"/>
      <c r="DH38" s="624"/>
      <c r="DI38" s="624"/>
      <c r="DJ38" s="624"/>
      <c r="DK38" s="625"/>
      <c r="DL38" s="632">
        <v>2628111</v>
      </c>
      <c r="DM38" s="624"/>
      <c r="DN38" s="624"/>
      <c r="DO38" s="624"/>
      <c r="DP38" s="624"/>
      <c r="DQ38" s="624"/>
      <c r="DR38" s="624"/>
      <c r="DS38" s="624"/>
      <c r="DT38" s="624"/>
      <c r="DU38" s="624"/>
      <c r="DV38" s="625"/>
      <c r="DW38" s="628">
        <v>12.2</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159464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12709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2779378</v>
      </c>
      <c r="CS39" s="644"/>
      <c r="CT39" s="644"/>
      <c r="CU39" s="644"/>
      <c r="CV39" s="644"/>
      <c r="CW39" s="644"/>
      <c r="CX39" s="644"/>
      <c r="CY39" s="645"/>
      <c r="CZ39" s="628">
        <v>6.5</v>
      </c>
      <c r="DA39" s="656"/>
      <c r="DB39" s="656"/>
      <c r="DC39" s="658"/>
      <c r="DD39" s="632">
        <v>1962413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162700</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155864</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2063586</v>
      </c>
      <c r="CS40" s="624"/>
      <c r="CT40" s="624"/>
      <c r="CU40" s="624"/>
      <c r="CV40" s="624"/>
      <c r="CW40" s="624"/>
      <c r="CX40" s="624"/>
      <c r="CY40" s="625"/>
      <c r="CZ40" s="628">
        <v>4.8</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44260546</v>
      </c>
      <c r="S41" s="696"/>
      <c r="T41" s="696"/>
      <c r="U41" s="696"/>
      <c r="V41" s="696"/>
      <c r="W41" s="696"/>
      <c r="X41" s="696"/>
      <c r="Y41" s="700"/>
      <c r="Z41" s="701">
        <v>100</v>
      </c>
      <c r="AA41" s="701"/>
      <c r="AB41" s="701"/>
      <c r="AC41" s="701"/>
      <c r="AD41" s="702">
        <v>21364070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726931</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2622462</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423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2886859</v>
      </c>
      <c r="CS42" s="644"/>
      <c r="CT42" s="644"/>
      <c r="CU42" s="644"/>
      <c r="CV42" s="644"/>
      <c r="CW42" s="644"/>
      <c r="CX42" s="644"/>
      <c r="CY42" s="645"/>
      <c r="CZ42" s="628">
        <v>6.8</v>
      </c>
      <c r="DA42" s="656"/>
      <c r="DB42" s="656"/>
      <c r="DC42" s="658"/>
      <c r="DD42" s="632">
        <v>606800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65162</v>
      </c>
      <c r="CS43" s="644"/>
      <c r="CT43" s="644"/>
      <c r="CU43" s="644"/>
      <c r="CV43" s="644"/>
      <c r="CW43" s="644"/>
      <c r="CX43" s="644"/>
      <c r="CY43" s="645"/>
      <c r="CZ43" s="628">
        <v>0.2</v>
      </c>
      <c r="DA43" s="656"/>
      <c r="DB43" s="656"/>
      <c r="DC43" s="658"/>
      <c r="DD43" s="632">
        <v>62538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2519309</v>
      </c>
      <c r="CS44" s="624"/>
      <c r="CT44" s="624"/>
      <c r="CU44" s="624"/>
      <c r="CV44" s="624"/>
      <c r="CW44" s="624"/>
      <c r="CX44" s="624"/>
      <c r="CY44" s="625"/>
      <c r="CZ44" s="628">
        <v>5.9</v>
      </c>
      <c r="DA44" s="629"/>
      <c r="DB44" s="629"/>
      <c r="DC44" s="635"/>
      <c r="DD44" s="632">
        <v>494941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1275765</v>
      </c>
      <c r="CS45" s="644"/>
      <c r="CT45" s="644"/>
      <c r="CU45" s="644"/>
      <c r="CV45" s="644"/>
      <c r="CW45" s="644"/>
      <c r="CX45" s="644"/>
      <c r="CY45" s="645"/>
      <c r="CZ45" s="628">
        <v>3</v>
      </c>
      <c r="DA45" s="656"/>
      <c r="DB45" s="656"/>
      <c r="DC45" s="658"/>
      <c r="DD45" s="632">
        <v>141704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1199942</v>
      </c>
      <c r="CS46" s="624"/>
      <c r="CT46" s="624"/>
      <c r="CU46" s="624"/>
      <c r="CV46" s="624"/>
      <c r="CW46" s="624"/>
      <c r="CX46" s="624"/>
      <c r="CY46" s="625"/>
      <c r="CZ46" s="628">
        <v>2.8</v>
      </c>
      <c r="DA46" s="629"/>
      <c r="DB46" s="629"/>
      <c r="DC46" s="635"/>
      <c r="DD46" s="632">
        <v>351535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367550</v>
      </c>
      <c r="CS47" s="644"/>
      <c r="CT47" s="644"/>
      <c r="CU47" s="644"/>
      <c r="CV47" s="644"/>
      <c r="CW47" s="644"/>
      <c r="CX47" s="644"/>
      <c r="CY47" s="645"/>
      <c r="CZ47" s="628">
        <v>0.9</v>
      </c>
      <c r="DA47" s="656"/>
      <c r="DB47" s="656"/>
      <c r="DC47" s="658"/>
      <c r="DD47" s="632">
        <v>111859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42597532</v>
      </c>
      <c r="CS49" s="682"/>
      <c r="CT49" s="682"/>
      <c r="CU49" s="682"/>
      <c r="CV49" s="682"/>
      <c r="CW49" s="682"/>
      <c r="CX49" s="682"/>
      <c r="CY49" s="711"/>
      <c r="CZ49" s="703">
        <v>100</v>
      </c>
      <c r="DA49" s="712"/>
      <c r="DB49" s="712"/>
      <c r="DC49" s="713"/>
      <c r="DD49" s="714">
        <v>25831179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5jALkkI1UnNq570pVbtDjzSyD+8i5ZgZIfmJcWouzfNeuhDLIDGYiq5Tm8rYDqdJvwG++wO7UIG21wInpeR6w==" saltValue="g+CChm2VWMgtHgt26bjYu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44282</v>
      </c>
      <c r="R7" s="753"/>
      <c r="S7" s="753"/>
      <c r="T7" s="753"/>
      <c r="U7" s="753"/>
      <c r="V7" s="753">
        <v>42622</v>
      </c>
      <c r="W7" s="753"/>
      <c r="X7" s="753"/>
      <c r="Y7" s="753"/>
      <c r="Z7" s="753"/>
      <c r="AA7" s="753">
        <v>1660</v>
      </c>
      <c r="AB7" s="753"/>
      <c r="AC7" s="753"/>
      <c r="AD7" s="753"/>
      <c r="AE7" s="754"/>
      <c r="AF7" s="755">
        <v>1583</v>
      </c>
      <c r="AG7" s="756"/>
      <c r="AH7" s="756"/>
      <c r="AI7" s="756"/>
      <c r="AJ7" s="757"/>
      <c r="AK7" s="758">
        <v>2114</v>
      </c>
      <c r="AL7" s="759"/>
      <c r="AM7" s="759"/>
      <c r="AN7" s="759"/>
      <c r="AO7" s="759"/>
      <c r="AP7" s="759">
        <v>36920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v>
      </c>
      <c r="CI7" s="744"/>
      <c r="CJ7" s="744"/>
      <c r="CK7" s="744"/>
      <c r="CL7" s="745"/>
      <c r="CM7" s="743">
        <v>197</v>
      </c>
      <c r="CN7" s="744"/>
      <c r="CO7" s="744"/>
      <c r="CP7" s="744"/>
      <c r="CQ7" s="745"/>
      <c r="CR7" s="743">
        <v>125</v>
      </c>
      <c r="CS7" s="744"/>
      <c r="CT7" s="744"/>
      <c r="CU7" s="744"/>
      <c r="CV7" s="745"/>
      <c r="CW7" s="743" t="s">
        <v>557</v>
      </c>
      <c r="CX7" s="744"/>
      <c r="CY7" s="744"/>
      <c r="CZ7" s="744"/>
      <c r="DA7" s="745"/>
      <c r="DB7" s="743" t="s">
        <v>557</v>
      </c>
      <c r="DC7" s="744"/>
      <c r="DD7" s="744"/>
      <c r="DE7" s="744"/>
      <c r="DF7" s="745"/>
      <c r="DG7" s="743" t="s">
        <v>557</v>
      </c>
      <c r="DH7" s="744"/>
      <c r="DI7" s="744"/>
      <c r="DJ7" s="744"/>
      <c r="DK7" s="745"/>
      <c r="DL7" s="743" t="s">
        <v>557</v>
      </c>
      <c r="DM7" s="744"/>
      <c r="DN7" s="744"/>
      <c r="DO7" s="744"/>
      <c r="DP7" s="745"/>
      <c r="DQ7" s="743" t="s">
        <v>557</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21</v>
      </c>
      <c r="R8" s="784"/>
      <c r="S8" s="784"/>
      <c r="T8" s="784"/>
      <c r="U8" s="784"/>
      <c r="V8" s="784">
        <v>18</v>
      </c>
      <c r="W8" s="784"/>
      <c r="X8" s="784"/>
      <c r="Y8" s="784"/>
      <c r="Z8" s="784"/>
      <c r="AA8" s="784">
        <v>3</v>
      </c>
      <c r="AB8" s="784"/>
      <c r="AC8" s="784"/>
      <c r="AD8" s="784"/>
      <c r="AE8" s="785"/>
      <c r="AF8" s="786">
        <v>3</v>
      </c>
      <c r="AG8" s="787"/>
      <c r="AH8" s="787"/>
      <c r="AI8" s="787"/>
      <c r="AJ8" s="788"/>
      <c r="AK8" s="769" t="s">
        <v>550</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-2</v>
      </c>
      <c r="CI8" s="777"/>
      <c r="CJ8" s="777"/>
      <c r="CK8" s="777"/>
      <c r="CL8" s="778"/>
      <c r="CM8" s="776">
        <v>29</v>
      </c>
      <c r="CN8" s="777"/>
      <c r="CO8" s="777"/>
      <c r="CP8" s="777"/>
      <c r="CQ8" s="778"/>
      <c r="CR8" s="776">
        <v>3</v>
      </c>
      <c r="CS8" s="777"/>
      <c r="CT8" s="777"/>
      <c r="CU8" s="777"/>
      <c r="CV8" s="778"/>
      <c r="CW8" s="776">
        <v>20</v>
      </c>
      <c r="CX8" s="777"/>
      <c r="CY8" s="777"/>
      <c r="CZ8" s="777"/>
      <c r="DA8" s="778"/>
      <c r="DB8" s="776" t="s">
        <v>557</v>
      </c>
      <c r="DC8" s="777"/>
      <c r="DD8" s="777"/>
      <c r="DE8" s="777"/>
      <c r="DF8" s="778"/>
      <c r="DG8" s="776" t="s">
        <v>557</v>
      </c>
      <c r="DH8" s="777"/>
      <c r="DI8" s="777"/>
      <c r="DJ8" s="777"/>
      <c r="DK8" s="778"/>
      <c r="DL8" s="776" t="s">
        <v>557</v>
      </c>
      <c r="DM8" s="777"/>
      <c r="DN8" s="777"/>
      <c r="DO8" s="777"/>
      <c r="DP8" s="778"/>
      <c r="DQ8" s="776" t="s">
        <v>557</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564</v>
      </c>
      <c r="BS9" s="773" t="s">
        <v>560</v>
      </c>
      <c r="BT9" s="774"/>
      <c r="BU9" s="774"/>
      <c r="BV9" s="774"/>
      <c r="BW9" s="774"/>
      <c r="BX9" s="774"/>
      <c r="BY9" s="774"/>
      <c r="BZ9" s="774"/>
      <c r="CA9" s="774"/>
      <c r="CB9" s="774"/>
      <c r="CC9" s="774"/>
      <c r="CD9" s="774"/>
      <c r="CE9" s="774"/>
      <c r="CF9" s="774"/>
      <c r="CG9" s="775"/>
      <c r="CH9" s="776">
        <v>-8</v>
      </c>
      <c r="CI9" s="777"/>
      <c r="CJ9" s="777"/>
      <c r="CK9" s="777"/>
      <c r="CL9" s="778"/>
      <c r="CM9" s="776">
        <v>101</v>
      </c>
      <c r="CN9" s="777"/>
      <c r="CO9" s="777"/>
      <c r="CP9" s="777"/>
      <c r="CQ9" s="778"/>
      <c r="CR9" s="776">
        <v>5</v>
      </c>
      <c r="CS9" s="777"/>
      <c r="CT9" s="777"/>
      <c r="CU9" s="777"/>
      <c r="CV9" s="778"/>
      <c r="CW9" s="776" t="s">
        <v>557</v>
      </c>
      <c r="CX9" s="777"/>
      <c r="CY9" s="777"/>
      <c r="CZ9" s="777"/>
      <c r="DA9" s="778"/>
      <c r="DB9" s="776" t="s">
        <v>557</v>
      </c>
      <c r="DC9" s="777"/>
      <c r="DD9" s="777"/>
      <c r="DE9" s="777"/>
      <c r="DF9" s="778"/>
      <c r="DG9" s="776">
        <v>540</v>
      </c>
      <c r="DH9" s="777"/>
      <c r="DI9" s="777"/>
      <c r="DJ9" s="777"/>
      <c r="DK9" s="778"/>
      <c r="DL9" s="776" t="s">
        <v>557</v>
      </c>
      <c r="DM9" s="777"/>
      <c r="DN9" s="777"/>
      <c r="DO9" s="777"/>
      <c r="DP9" s="778"/>
      <c r="DQ9" s="776" t="s">
        <v>557</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561</v>
      </c>
      <c r="BT10" s="774"/>
      <c r="BU10" s="774"/>
      <c r="BV10" s="774"/>
      <c r="BW10" s="774"/>
      <c r="BX10" s="774"/>
      <c r="BY10" s="774"/>
      <c r="BZ10" s="774"/>
      <c r="CA10" s="774"/>
      <c r="CB10" s="774"/>
      <c r="CC10" s="774"/>
      <c r="CD10" s="774"/>
      <c r="CE10" s="774"/>
      <c r="CF10" s="774"/>
      <c r="CG10" s="775"/>
      <c r="CH10" s="776">
        <v>11</v>
      </c>
      <c r="CI10" s="777"/>
      <c r="CJ10" s="777"/>
      <c r="CK10" s="777"/>
      <c r="CL10" s="778"/>
      <c r="CM10" s="776">
        <v>147</v>
      </c>
      <c r="CN10" s="777"/>
      <c r="CO10" s="777"/>
      <c r="CP10" s="777"/>
      <c r="CQ10" s="778"/>
      <c r="CR10" s="776">
        <v>49</v>
      </c>
      <c r="CS10" s="777"/>
      <c r="CT10" s="777"/>
      <c r="CU10" s="777"/>
      <c r="CV10" s="778"/>
      <c r="CW10" s="776">
        <v>4</v>
      </c>
      <c r="CX10" s="777"/>
      <c r="CY10" s="777"/>
      <c r="CZ10" s="777"/>
      <c r="DA10" s="778"/>
      <c r="DB10" s="776" t="s">
        <v>557</v>
      </c>
      <c r="DC10" s="777"/>
      <c r="DD10" s="777"/>
      <c r="DE10" s="777"/>
      <c r="DF10" s="778"/>
      <c r="DG10" s="776" t="s">
        <v>557</v>
      </c>
      <c r="DH10" s="777"/>
      <c r="DI10" s="777"/>
      <c r="DJ10" s="777"/>
      <c r="DK10" s="778"/>
      <c r="DL10" s="776" t="s">
        <v>557</v>
      </c>
      <c r="DM10" s="777"/>
      <c r="DN10" s="777"/>
      <c r="DO10" s="777"/>
      <c r="DP10" s="778"/>
      <c r="DQ10" s="789" t="s">
        <v>557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562</v>
      </c>
      <c r="BT11" s="774"/>
      <c r="BU11" s="774"/>
      <c r="BV11" s="774"/>
      <c r="BW11" s="774"/>
      <c r="BX11" s="774"/>
      <c r="BY11" s="774"/>
      <c r="BZ11" s="774"/>
      <c r="CA11" s="774"/>
      <c r="CB11" s="774"/>
      <c r="CC11" s="774"/>
      <c r="CD11" s="774"/>
      <c r="CE11" s="774"/>
      <c r="CF11" s="774"/>
      <c r="CG11" s="775"/>
      <c r="CH11" s="776">
        <v>-1</v>
      </c>
      <c r="CI11" s="777"/>
      <c r="CJ11" s="777"/>
      <c r="CK11" s="777"/>
      <c r="CL11" s="778"/>
      <c r="CM11" s="776">
        <v>5</v>
      </c>
      <c r="CN11" s="777"/>
      <c r="CO11" s="777"/>
      <c r="CP11" s="777"/>
      <c r="CQ11" s="778"/>
      <c r="CR11" s="776">
        <v>3</v>
      </c>
      <c r="CS11" s="777"/>
      <c r="CT11" s="777"/>
      <c r="CU11" s="777"/>
      <c r="CV11" s="778"/>
      <c r="CW11" s="776">
        <v>15</v>
      </c>
      <c r="CX11" s="777"/>
      <c r="CY11" s="777"/>
      <c r="CZ11" s="777"/>
      <c r="DA11" s="778"/>
      <c r="DB11" s="776" t="s">
        <v>557</v>
      </c>
      <c r="DC11" s="777"/>
      <c r="DD11" s="777"/>
      <c r="DE11" s="777"/>
      <c r="DF11" s="778"/>
      <c r="DG11" s="776" t="s">
        <v>557</v>
      </c>
      <c r="DH11" s="777"/>
      <c r="DI11" s="777"/>
      <c r="DJ11" s="777"/>
      <c r="DK11" s="778"/>
      <c r="DL11" s="776" t="s">
        <v>557</v>
      </c>
      <c r="DM11" s="777"/>
      <c r="DN11" s="777"/>
      <c r="DO11" s="777"/>
      <c r="DP11" s="778"/>
      <c r="DQ11" s="776" t="s">
        <v>557</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563</v>
      </c>
      <c r="BT12" s="774"/>
      <c r="BU12" s="774"/>
      <c r="BV12" s="774"/>
      <c r="BW12" s="774"/>
      <c r="BX12" s="774"/>
      <c r="BY12" s="774"/>
      <c r="BZ12" s="774"/>
      <c r="CA12" s="774"/>
      <c r="CB12" s="774"/>
      <c r="CC12" s="774"/>
      <c r="CD12" s="774"/>
      <c r="CE12" s="774"/>
      <c r="CF12" s="774"/>
      <c r="CG12" s="775"/>
      <c r="CH12" s="776">
        <v>9</v>
      </c>
      <c r="CI12" s="777"/>
      <c r="CJ12" s="777"/>
      <c r="CK12" s="777"/>
      <c r="CL12" s="778"/>
      <c r="CM12" s="776">
        <v>-22</v>
      </c>
      <c r="CN12" s="777"/>
      <c r="CO12" s="777"/>
      <c r="CP12" s="777"/>
      <c r="CQ12" s="778"/>
      <c r="CR12" s="776">
        <v>10</v>
      </c>
      <c r="CS12" s="777"/>
      <c r="CT12" s="777"/>
      <c r="CU12" s="777"/>
      <c r="CV12" s="778"/>
      <c r="CW12" s="776">
        <v>21</v>
      </c>
      <c r="CX12" s="777"/>
      <c r="CY12" s="777"/>
      <c r="CZ12" s="777"/>
      <c r="DA12" s="778"/>
      <c r="DB12" s="776" t="s">
        <v>557</v>
      </c>
      <c r="DC12" s="777"/>
      <c r="DD12" s="777"/>
      <c r="DE12" s="777"/>
      <c r="DF12" s="778"/>
      <c r="DG12" s="776" t="s">
        <v>557</v>
      </c>
      <c r="DH12" s="777"/>
      <c r="DI12" s="777"/>
      <c r="DJ12" s="777"/>
      <c r="DK12" s="778"/>
      <c r="DL12" s="776" t="s">
        <v>557</v>
      </c>
      <c r="DM12" s="777"/>
      <c r="DN12" s="777"/>
      <c r="DO12" s="777"/>
      <c r="DP12" s="778"/>
      <c r="DQ12" s="776" t="s">
        <v>557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376</v>
      </c>
      <c r="BA22" s="807"/>
      <c r="BB22" s="807"/>
      <c r="BC22" s="807"/>
      <c r="BD22" s="808"/>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90" t="s">
        <v>378</v>
      </c>
      <c r="C23" s="791"/>
      <c r="D23" s="791"/>
      <c r="E23" s="791"/>
      <c r="F23" s="791"/>
      <c r="G23" s="791"/>
      <c r="H23" s="791"/>
      <c r="I23" s="791"/>
      <c r="J23" s="791"/>
      <c r="K23" s="791"/>
      <c r="L23" s="791"/>
      <c r="M23" s="791"/>
      <c r="N23" s="791"/>
      <c r="O23" s="791"/>
      <c r="P23" s="792"/>
      <c r="Q23" s="793">
        <v>44303</v>
      </c>
      <c r="R23" s="794"/>
      <c r="S23" s="794"/>
      <c r="T23" s="794"/>
      <c r="U23" s="794"/>
      <c r="V23" s="794">
        <v>42640</v>
      </c>
      <c r="W23" s="794"/>
      <c r="X23" s="794"/>
      <c r="Y23" s="794"/>
      <c r="Z23" s="794"/>
      <c r="AA23" s="794">
        <v>1663</v>
      </c>
      <c r="AB23" s="794"/>
      <c r="AC23" s="794"/>
      <c r="AD23" s="794"/>
      <c r="AE23" s="795"/>
      <c r="AF23" s="796">
        <v>1586</v>
      </c>
      <c r="AG23" s="794"/>
      <c r="AH23" s="794"/>
      <c r="AI23" s="794"/>
      <c r="AJ23" s="797"/>
      <c r="AK23" s="798"/>
      <c r="AL23" s="799"/>
      <c r="AM23" s="799"/>
      <c r="AN23" s="799"/>
      <c r="AO23" s="799"/>
      <c r="AP23" s="794">
        <v>36920</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9" t="s">
        <v>379</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7860</v>
      </c>
      <c r="R28" s="824"/>
      <c r="S28" s="824"/>
      <c r="T28" s="824"/>
      <c r="U28" s="824"/>
      <c r="V28" s="824">
        <v>7644</v>
      </c>
      <c r="W28" s="824"/>
      <c r="X28" s="824"/>
      <c r="Y28" s="824"/>
      <c r="Z28" s="824"/>
      <c r="AA28" s="824">
        <v>216</v>
      </c>
      <c r="AB28" s="824"/>
      <c r="AC28" s="824"/>
      <c r="AD28" s="824"/>
      <c r="AE28" s="825"/>
      <c r="AF28" s="826">
        <v>216</v>
      </c>
      <c r="AG28" s="824"/>
      <c r="AH28" s="824"/>
      <c r="AI28" s="824"/>
      <c r="AJ28" s="827"/>
      <c r="AK28" s="828">
        <v>727</v>
      </c>
      <c r="AL28" s="829"/>
      <c r="AM28" s="829"/>
      <c r="AN28" s="829"/>
      <c r="AO28" s="829"/>
      <c r="AP28" s="829" t="s">
        <v>550</v>
      </c>
      <c r="AQ28" s="829"/>
      <c r="AR28" s="829"/>
      <c r="AS28" s="829"/>
      <c r="AT28" s="829"/>
      <c r="AU28" s="829" t="s">
        <v>550</v>
      </c>
      <c r="AV28" s="829"/>
      <c r="AW28" s="829"/>
      <c r="AX28" s="829"/>
      <c r="AY28" s="829"/>
      <c r="AZ28" s="830" t="s">
        <v>550</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9171</v>
      </c>
      <c r="R29" s="784"/>
      <c r="S29" s="784"/>
      <c r="T29" s="784"/>
      <c r="U29" s="784"/>
      <c r="V29" s="784">
        <v>8760</v>
      </c>
      <c r="W29" s="784"/>
      <c r="X29" s="784"/>
      <c r="Y29" s="784"/>
      <c r="Z29" s="784"/>
      <c r="AA29" s="784">
        <v>411</v>
      </c>
      <c r="AB29" s="784"/>
      <c r="AC29" s="784"/>
      <c r="AD29" s="784"/>
      <c r="AE29" s="785"/>
      <c r="AF29" s="786">
        <v>411</v>
      </c>
      <c r="AG29" s="787"/>
      <c r="AH29" s="787"/>
      <c r="AI29" s="787"/>
      <c r="AJ29" s="788"/>
      <c r="AK29" s="835">
        <v>1270</v>
      </c>
      <c r="AL29" s="831"/>
      <c r="AM29" s="831"/>
      <c r="AN29" s="831"/>
      <c r="AO29" s="831"/>
      <c r="AP29" s="831" t="s">
        <v>550</v>
      </c>
      <c r="AQ29" s="831"/>
      <c r="AR29" s="831"/>
      <c r="AS29" s="831"/>
      <c r="AT29" s="831"/>
      <c r="AU29" s="831" t="s">
        <v>550</v>
      </c>
      <c r="AV29" s="831"/>
      <c r="AW29" s="831"/>
      <c r="AX29" s="831"/>
      <c r="AY29" s="831"/>
      <c r="AZ29" s="832" t="s">
        <v>550</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1043</v>
      </c>
      <c r="R30" s="784"/>
      <c r="S30" s="784"/>
      <c r="T30" s="784"/>
      <c r="U30" s="784"/>
      <c r="V30" s="784">
        <v>1021</v>
      </c>
      <c r="W30" s="784"/>
      <c r="X30" s="784"/>
      <c r="Y30" s="784"/>
      <c r="Z30" s="784"/>
      <c r="AA30" s="784">
        <v>22</v>
      </c>
      <c r="AB30" s="784"/>
      <c r="AC30" s="784"/>
      <c r="AD30" s="784"/>
      <c r="AE30" s="785"/>
      <c r="AF30" s="786">
        <v>22</v>
      </c>
      <c r="AG30" s="787"/>
      <c r="AH30" s="787"/>
      <c r="AI30" s="787"/>
      <c r="AJ30" s="788"/>
      <c r="AK30" s="835">
        <v>281</v>
      </c>
      <c r="AL30" s="831"/>
      <c r="AM30" s="831"/>
      <c r="AN30" s="831"/>
      <c r="AO30" s="831"/>
      <c r="AP30" s="831" t="s">
        <v>550</v>
      </c>
      <c r="AQ30" s="831"/>
      <c r="AR30" s="831"/>
      <c r="AS30" s="831"/>
      <c r="AT30" s="831"/>
      <c r="AU30" s="831" t="s">
        <v>550</v>
      </c>
      <c r="AV30" s="831"/>
      <c r="AW30" s="831"/>
      <c r="AX30" s="831"/>
      <c r="AY30" s="831"/>
      <c r="AZ30" s="832" t="s">
        <v>550</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1893</v>
      </c>
      <c r="R31" s="784"/>
      <c r="S31" s="784"/>
      <c r="T31" s="784"/>
      <c r="U31" s="784"/>
      <c r="V31" s="784">
        <v>1631</v>
      </c>
      <c r="W31" s="784"/>
      <c r="X31" s="784"/>
      <c r="Y31" s="784"/>
      <c r="Z31" s="784"/>
      <c r="AA31" s="784">
        <v>262</v>
      </c>
      <c r="AB31" s="784"/>
      <c r="AC31" s="784"/>
      <c r="AD31" s="784"/>
      <c r="AE31" s="785"/>
      <c r="AF31" s="786">
        <v>4410</v>
      </c>
      <c r="AG31" s="787"/>
      <c r="AH31" s="787"/>
      <c r="AI31" s="787"/>
      <c r="AJ31" s="788"/>
      <c r="AK31" s="835">
        <v>243</v>
      </c>
      <c r="AL31" s="831"/>
      <c r="AM31" s="831"/>
      <c r="AN31" s="831"/>
      <c r="AO31" s="831"/>
      <c r="AP31" s="831">
        <v>629</v>
      </c>
      <c r="AQ31" s="831"/>
      <c r="AR31" s="831"/>
      <c r="AS31" s="831"/>
      <c r="AT31" s="831"/>
      <c r="AU31" s="831">
        <v>65</v>
      </c>
      <c r="AV31" s="831"/>
      <c r="AW31" s="831"/>
      <c r="AX31" s="831"/>
      <c r="AY31" s="831"/>
      <c r="AZ31" s="832" t="s">
        <v>550</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836">
        <v>2176</v>
      </c>
      <c r="R32" s="787"/>
      <c r="S32" s="787"/>
      <c r="T32" s="787"/>
      <c r="U32" s="837"/>
      <c r="V32" s="785">
        <v>2223</v>
      </c>
      <c r="W32" s="787"/>
      <c r="X32" s="787"/>
      <c r="Y32" s="787"/>
      <c r="Z32" s="837"/>
      <c r="AA32" s="784">
        <v>-46</v>
      </c>
      <c r="AB32" s="787"/>
      <c r="AC32" s="787"/>
      <c r="AD32" s="787"/>
      <c r="AE32" s="788"/>
      <c r="AF32" s="786">
        <v>136</v>
      </c>
      <c r="AG32" s="787"/>
      <c r="AH32" s="787"/>
      <c r="AI32" s="787"/>
      <c r="AJ32" s="788"/>
      <c r="AK32" s="835">
        <v>467</v>
      </c>
      <c r="AL32" s="831"/>
      <c r="AM32" s="831"/>
      <c r="AN32" s="831"/>
      <c r="AO32" s="831"/>
      <c r="AP32" s="831">
        <v>13967</v>
      </c>
      <c r="AQ32" s="831"/>
      <c r="AR32" s="831"/>
      <c r="AS32" s="831"/>
      <c r="AT32" s="831"/>
      <c r="AU32" s="831">
        <v>5824</v>
      </c>
      <c r="AV32" s="831"/>
      <c r="AW32" s="831"/>
      <c r="AX32" s="831"/>
      <c r="AY32" s="831"/>
      <c r="AZ32" s="832" t="s">
        <v>550</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836">
        <v>7995</v>
      </c>
      <c r="R33" s="787"/>
      <c r="S33" s="787"/>
      <c r="T33" s="787"/>
      <c r="U33" s="837"/>
      <c r="V33" s="785">
        <v>9374</v>
      </c>
      <c r="W33" s="787"/>
      <c r="X33" s="787"/>
      <c r="Y33" s="787"/>
      <c r="Z33" s="837"/>
      <c r="AA33" s="785">
        <v>-1380</v>
      </c>
      <c r="AB33" s="787"/>
      <c r="AC33" s="787"/>
      <c r="AD33" s="787"/>
      <c r="AE33" s="788"/>
      <c r="AF33" s="786">
        <v>320</v>
      </c>
      <c r="AG33" s="787"/>
      <c r="AH33" s="787"/>
      <c r="AI33" s="787"/>
      <c r="AJ33" s="788"/>
      <c r="AK33" s="835">
        <v>1210</v>
      </c>
      <c r="AL33" s="831"/>
      <c r="AM33" s="831"/>
      <c r="AN33" s="831"/>
      <c r="AO33" s="831"/>
      <c r="AP33" s="831">
        <v>12879</v>
      </c>
      <c r="AQ33" s="831"/>
      <c r="AR33" s="831"/>
      <c r="AS33" s="831"/>
      <c r="AT33" s="831"/>
      <c r="AU33" s="831">
        <v>9878</v>
      </c>
      <c r="AV33" s="831"/>
      <c r="AW33" s="831"/>
      <c r="AX33" s="831"/>
      <c r="AY33" s="831"/>
      <c r="AZ33" s="832" t="s">
        <v>550</v>
      </c>
      <c r="BA33" s="832"/>
      <c r="BB33" s="832"/>
      <c r="BC33" s="832"/>
      <c r="BD33" s="832"/>
      <c r="BE33" s="833" t="s">
        <v>393</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396</v>
      </c>
      <c r="C34" s="781"/>
      <c r="D34" s="781"/>
      <c r="E34" s="781"/>
      <c r="F34" s="781"/>
      <c r="G34" s="781"/>
      <c r="H34" s="781"/>
      <c r="I34" s="781"/>
      <c r="J34" s="781"/>
      <c r="K34" s="781"/>
      <c r="L34" s="781"/>
      <c r="M34" s="781"/>
      <c r="N34" s="781"/>
      <c r="O34" s="781"/>
      <c r="P34" s="782"/>
      <c r="Q34" s="783">
        <v>231</v>
      </c>
      <c r="R34" s="784"/>
      <c r="S34" s="784"/>
      <c r="T34" s="784"/>
      <c r="U34" s="784"/>
      <c r="V34" s="784">
        <v>231</v>
      </c>
      <c r="W34" s="784"/>
      <c r="X34" s="784"/>
      <c r="Y34" s="784"/>
      <c r="Z34" s="784"/>
      <c r="AA34" s="784" t="s">
        <v>550</v>
      </c>
      <c r="AB34" s="784"/>
      <c r="AC34" s="784"/>
      <c r="AD34" s="784"/>
      <c r="AE34" s="785"/>
      <c r="AF34" s="786" t="s">
        <v>122</v>
      </c>
      <c r="AG34" s="787"/>
      <c r="AH34" s="787"/>
      <c r="AI34" s="787"/>
      <c r="AJ34" s="788"/>
      <c r="AK34" s="835">
        <v>156</v>
      </c>
      <c r="AL34" s="831"/>
      <c r="AM34" s="831"/>
      <c r="AN34" s="831"/>
      <c r="AO34" s="831"/>
      <c r="AP34" s="831">
        <v>254</v>
      </c>
      <c r="AQ34" s="831"/>
      <c r="AR34" s="831"/>
      <c r="AS34" s="831"/>
      <c r="AT34" s="831"/>
      <c r="AU34" s="831">
        <v>191</v>
      </c>
      <c r="AV34" s="831"/>
      <c r="AW34" s="831"/>
      <c r="AX34" s="831"/>
      <c r="AY34" s="831"/>
      <c r="AZ34" s="832" t="s">
        <v>550</v>
      </c>
      <c r="BA34" s="832"/>
      <c r="BB34" s="832"/>
      <c r="BC34" s="832"/>
      <c r="BD34" s="832"/>
      <c r="BE34" s="833" t="s">
        <v>397</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26</v>
      </c>
      <c r="R35" s="784"/>
      <c r="S35" s="784"/>
      <c r="T35" s="784"/>
      <c r="U35" s="784"/>
      <c r="V35" s="784">
        <v>25</v>
      </c>
      <c r="W35" s="784"/>
      <c r="X35" s="784"/>
      <c r="Y35" s="784"/>
      <c r="Z35" s="784"/>
      <c r="AA35" s="784">
        <v>1</v>
      </c>
      <c r="AB35" s="784"/>
      <c r="AC35" s="784"/>
      <c r="AD35" s="784"/>
      <c r="AE35" s="785"/>
      <c r="AF35" s="786">
        <v>1</v>
      </c>
      <c r="AG35" s="787"/>
      <c r="AH35" s="787"/>
      <c r="AI35" s="787"/>
      <c r="AJ35" s="788"/>
      <c r="AK35" s="835" t="s">
        <v>550</v>
      </c>
      <c r="AL35" s="831"/>
      <c r="AM35" s="831"/>
      <c r="AN35" s="831"/>
      <c r="AO35" s="831"/>
      <c r="AP35" s="831" t="s">
        <v>550</v>
      </c>
      <c r="AQ35" s="831"/>
      <c r="AR35" s="831"/>
      <c r="AS35" s="831"/>
      <c r="AT35" s="831"/>
      <c r="AU35" s="831" t="s">
        <v>550</v>
      </c>
      <c r="AV35" s="831"/>
      <c r="AW35" s="831"/>
      <c r="AX35" s="831"/>
      <c r="AY35" s="831"/>
      <c r="AZ35" s="832" t="s">
        <v>550</v>
      </c>
      <c r="BA35" s="832"/>
      <c r="BB35" s="832"/>
      <c r="BC35" s="832"/>
      <c r="BD35" s="832"/>
      <c r="BE35" s="833" t="s">
        <v>397</v>
      </c>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8"/>
      <c r="R50" s="839"/>
      <c r="S50" s="839"/>
      <c r="T50" s="839"/>
      <c r="U50" s="839"/>
      <c r="V50" s="839"/>
      <c r="W50" s="839"/>
      <c r="X50" s="839"/>
      <c r="Y50" s="839"/>
      <c r="Z50" s="839"/>
      <c r="AA50" s="839"/>
      <c r="AB50" s="839"/>
      <c r="AC50" s="839"/>
      <c r="AD50" s="839"/>
      <c r="AE50" s="840"/>
      <c r="AF50" s="786"/>
      <c r="AG50" s="787"/>
      <c r="AH50" s="787"/>
      <c r="AI50" s="787"/>
      <c r="AJ50" s="788"/>
      <c r="AK50" s="842"/>
      <c r="AL50" s="839"/>
      <c r="AM50" s="839"/>
      <c r="AN50" s="839"/>
      <c r="AO50" s="839"/>
      <c r="AP50" s="839"/>
      <c r="AQ50" s="839"/>
      <c r="AR50" s="839"/>
      <c r="AS50" s="839"/>
      <c r="AT50" s="839"/>
      <c r="AU50" s="839"/>
      <c r="AV50" s="839"/>
      <c r="AW50" s="839"/>
      <c r="AX50" s="839"/>
      <c r="AY50" s="839"/>
      <c r="AZ50" s="841"/>
      <c r="BA50" s="841"/>
      <c r="BB50" s="841"/>
      <c r="BC50" s="841"/>
      <c r="BD50" s="841"/>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8"/>
      <c r="R51" s="839"/>
      <c r="S51" s="839"/>
      <c r="T51" s="839"/>
      <c r="U51" s="839"/>
      <c r="V51" s="839"/>
      <c r="W51" s="839"/>
      <c r="X51" s="839"/>
      <c r="Y51" s="839"/>
      <c r="Z51" s="839"/>
      <c r="AA51" s="839"/>
      <c r="AB51" s="839"/>
      <c r="AC51" s="839"/>
      <c r="AD51" s="839"/>
      <c r="AE51" s="840"/>
      <c r="AF51" s="786"/>
      <c r="AG51" s="787"/>
      <c r="AH51" s="787"/>
      <c r="AI51" s="787"/>
      <c r="AJ51" s="788"/>
      <c r="AK51" s="842"/>
      <c r="AL51" s="839"/>
      <c r="AM51" s="839"/>
      <c r="AN51" s="839"/>
      <c r="AO51" s="839"/>
      <c r="AP51" s="839"/>
      <c r="AQ51" s="839"/>
      <c r="AR51" s="839"/>
      <c r="AS51" s="839"/>
      <c r="AT51" s="839"/>
      <c r="AU51" s="839"/>
      <c r="AV51" s="839"/>
      <c r="AW51" s="839"/>
      <c r="AX51" s="839"/>
      <c r="AY51" s="839"/>
      <c r="AZ51" s="841"/>
      <c r="BA51" s="841"/>
      <c r="BB51" s="841"/>
      <c r="BC51" s="841"/>
      <c r="BD51" s="841"/>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8"/>
      <c r="R52" s="839"/>
      <c r="S52" s="839"/>
      <c r="T52" s="839"/>
      <c r="U52" s="839"/>
      <c r="V52" s="839"/>
      <c r="W52" s="839"/>
      <c r="X52" s="839"/>
      <c r="Y52" s="839"/>
      <c r="Z52" s="839"/>
      <c r="AA52" s="839"/>
      <c r="AB52" s="839"/>
      <c r="AC52" s="839"/>
      <c r="AD52" s="839"/>
      <c r="AE52" s="840"/>
      <c r="AF52" s="786"/>
      <c r="AG52" s="787"/>
      <c r="AH52" s="787"/>
      <c r="AI52" s="787"/>
      <c r="AJ52" s="788"/>
      <c r="AK52" s="842"/>
      <c r="AL52" s="839"/>
      <c r="AM52" s="839"/>
      <c r="AN52" s="839"/>
      <c r="AO52" s="839"/>
      <c r="AP52" s="839"/>
      <c r="AQ52" s="839"/>
      <c r="AR52" s="839"/>
      <c r="AS52" s="839"/>
      <c r="AT52" s="839"/>
      <c r="AU52" s="839"/>
      <c r="AV52" s="839"/>
      <c r="AW52" s="839"/>
      <c r="AX52" s="839"/>
      <c r="AY52" s="839"/>
      <c r="AZ52" s="841"/>
      <c r="BA52" s="841"/>
      <c r="BB52" s="841"/>
      <c r="BC52" s="841"/>
      <c r="BD52" s="841"/>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8"/>
      <c r="R53" s="839"/>
      <c r="S53" s="839"/>
      <c r="T53" s="839"/>
      <c r="U53" s="839"/>
      <c r="V53" s="839"/>
      <c r="W53" s="839"/>
      <c r="X53" s="839"/>
      <c r="Y53" s="839"/>
      <c r="Z53" s="839"/>
      <c r="AA53" s="839"/>
      <c r="AB53" s="839"/>
      <c r="AC53" s="839"/>
      <c r="AD53" s="839"/>
      <c r="AE53" s="840"/>
      <c r="AF53" s="786"/>
      <c r="AG53" s="787"/>
      <c r="AH53" s="787"/>
      <c r="AI53" s="787"/>
      <c r="AJ53" s="788"/>
      <c r="AK53" s="842"/>
      <c r="AL53" s="839"/>
      <c r="AM53" s="839"/>
      <c r="AN53" s="839"/>
      <c r="AO53" s="839"/>
      <c r="AP53" s="839"/>
      <c r="AQ53" s="839"/>
      <c r="AR53" s="839"/>
      <c r="AS53" s="839"/>
      <c r="AT53" s="839"/>
      <c r="AU53" s="839"/>
      <c r="AV53" s="839"/>
      <c r="AW53" s="839"/>
      <c r="AX53" s="839"/>
      <c r="AY53" s="839"/>
      <c r="AZ53" s="841"/>
      <c r="BA53" s="841"/>
      <c r="BB53" s="841"/>
      <c r="BC53" s="841"/>
      <c r="BD53" s="841"/>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8"/>
      <c r="R54" s="839"/>
      <c r="S54" s="839"/>
      <c r="T54" s="839"/>
      <c r="U54" s="839"/>
      <c r="V54" s="839"/>
      <c r="W54" s="839"/>
      <c r="X54" s="839"/>
      <c r="Y54" s="839"/>
      <c r="Z54" s="839"/>
      <c r="AA54" s="839"/>
      <c r="AB54" s="839"/>
      <c r="AC54" s="839"/>
      <c r="AD54" s="839"/>
      <c r="AE54" s="840"/>
      <c r="AF54" s="786"/>
      <c r="AG54" s="787"/>
      <c r="AH54" s="787"/>
      <c r="AI54" s="787"/>
      <c r="AJ54" s="788"/>
      <c r="AK54" s="842"/>
      <c r="AL54" s="839"/>
      <c r="AM54" s="839"/>
      <c r="AN54" s="839"/>
      <c r="AO54" s="839"/>
      <c r="AP54" s="839"/>
      <c r="AQ54" s="839"/>
      <c r="AR54" s="839"/>
      <c r="AS54" s="839"/>
      <c r="AT54" s="839"/>
      <c r="AU54" s="839"/>
      <c r="AV54" s="839"/>
      <c r="AW54" s="839"/>
      <c r="AX54" s="839"/>
      <c r="AY54" s="839"/>
      <c r="AZ54" s="841"/>
      <c r="BA54" s="841"/>
      <c r="BB54" s="841"/>
      <c r="BC54" s="841"/>
      <c r="BD54" s="841"/>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8"/>
      <c r="R55" s="839"/>
      <c r="S55" s="839"/>
      <c r="T55" s="839"/>
      <c r="U55" s="839"/>
      <c r="V55" s="839"/>
      <c r="W55" s="839"/>
      <c r="X55" s="839"/>
      <c r="Y55" s="839"/>
      <c r="Z55" s="839"/>
      <c r="AA55" s="839"/>
      <c r="AB55" s="839"/>
      <c r="AC55" s="839"/>
      <c r="AD55" s="839"/>
      <c r="AE55" s="840"/>
      <c r="AF55" s="786"/>
      <c r="AG55" s="787"/>
      <c r="AH55" s="787"/>
      <c r="AI55" s="787"/>
      <c r="AJ55" s="788"/>
      <c r="AK55" s="842"/>
      <c r="AL55" s="839"/>
      <c r="AM55" s="839"/>
      <c r="AN55" s="839"/>
      <c r="AO55" s="839"/>
      <c r="AP55" s="839"/>
      <c r="AQ55" s="839"/>
      <c r="AR55" s="839"/>
      <c r="AS55" s="839"/>
      <c r="AT55" s="839"/>
      <c r="AU55" s="839"/>
      <c r="AV55" s="839"/>
      <c r="AW55" s="839"/>
      <c r="AX55" s="839"/>
      <c r="AY55" s="839"/>
      <c r="AZ55" s="841"/>
      <c r="BA55" s="841"/>
      <c r="BB55" s="841"/>
      <c r="BC55" s="841"/>
      <c r="BD55" s="841"/>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8"/>
      <c r="R56" s="839"/>
      <c r="S56" s="839"/>
      <c r="T56" s="839"/>
      <c r="U56" s="839"/>
      <c r="V56" s="839"/>
      <c r="W56" s="839"/>
      <c r="X56" s="839"/>
      <c r="Y56" s="839"/>
      <c r="Z56" s="839"/>
      <c r="AA56" s="839"/>
      <c r="AB56" s="839"/>
      <c r="AC56" s="839"/>
      <c r="AD56" s="839"/>
      <c r="AE56" s="840"/>
      <c r="AF56" s="786"/>
      <c r="AG56" s="787"/>
      <c r="AH56" s="787"/>
      <c r="AI56" s="787"/>
      <c r="AJ56" s="788"/>
      <c r="AK56" s="842"/>
      <c r="AL56" s="839"/>
      <c r="AM56" s="839"/>
      <c r="AN56" s="839"/>
      <c r="AO56" s="839"/>
      <c r="AP56" s="839"/>
      <c r="AQ56" s="839"/>
      <c r="AR56" s="839"/>
      <c r="AS56" s="839"/>
      <c r="AT56" s="839"/>
      <c r="AU56" s="839"/>
      <c r="AV56" s="839"/>
      <c r="AW56" s="839"/>
      <c r="AX56" s="839"/>
      <c r="AY56" s="839"/>
      <c r="AZ56" s="841"/>
      <c r="BA56" s="841"/>
      <c r="BB56" s="841"/>
      <c r="BC56" s="841"/>
      <c r="BD56" s="841"/>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8"/>
      <c r="R57" s="839"/>
      <c r="S57" s="839"/>
      <c r="T57" s="839"/>
      <c r="U57" s="839"/>
      <c r="V57" s="839"/>
      <c r="W57" s="839"/>
      <c r="X57" s="839"/>
      <c r="Y57" s="839"/>
      <c r="Z57" s="839"/>
      <c r="AA57" s="839"/>
      <c r="AB57" s="839"/>
      <c r="AC57" s="839"/>
      <c r="AD57" s="839"/>
      <c r="AE57" s="840"/>
      <c r="AF57" s="786"/>
      <c r="AG57" s="787"/>
      <c r="AH57" s="787"/>
      <c r="AI57" s="787"/>
      <c r="AJ57" s="788"/>
      <c r="AK57" s="842"/>
      <c r="AL57" s="839"/>
      <c r="AM57" s="839"/>
      <c r="AN57" s="839"/>
      <c r="AO57" s="839"/>
      <c r="AP57" s="839"/>
      <c r="AQ57" s="839"/>
      <c r="AR57" s="839"/>
      <c r="AS57" s="839"/>
      <c r="AT57" s="839"/>
      <c r="AU57" s="839"/>
      <c r="AV57" s="839"/>
      <c r="AW57" s="839"/>
      <c r="AX57" s="839"/>
      <c r="AY57" s="839"/>
      <c r="AZ57" s="841"/>
      <c r="BA57" s="841"/>
      <c r="BB57" s="841"/>
      <c r="BC57" s="841"/>
      <c r="BD57" s="841"/>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8"/>
      <c r="R58" s="839"/>
      <c r="S58" s="839"/>
      <c r="T58" s="839"/>
      <c r="U58" s="839"/>
      <c r="V58" s="839"/>
      <c r="W58" s="839"/>
      <c r="X58" s="839"/>
      <c r="Y58" s="839"/>
      <c r="Z58" s="839"/>
      <c r="AA58" s="839"/>
      <c r="AB58" s="839"/>
      <c r="AC58" s="839"/>
      <c r="AD58" s="839"/>
      <c r="AE58" s="840"/>
      <c r="AF58" s="786"/>
      <c r="AG58" s="787"/>
      <c r="AH58" s="787"/>
      <c r="AI58" s="787"/>
      <c r="AJ58" s="788"/>
      <c r="AK58" s="842"/>
      <c r="AL58" s="839"/>
      <c r="AM58" s="839"/>
      <c r="AN58" s="839"/>
      <c r="AO58" s="839"/>
      <c r="AP58" s="839"/>
      <c r="AQ58" s="839"/>
      <c r="AR58" s="839"/>
      <c r="AS58" s="839"/>
      <c r="AT58" s="839"/>
      <c r="AU58" s="839"/>
      <c r="AV58" s="839"/>
      <c r="AW58" s="839"/>
      <c r="AX58" s="839"/>
      <c r="AY58" s="839"/>
      <c r="AZ58" s="841"/>
      <c r="BA58" s="841"/>
      <c r="BB58" s="841"/>
      <c r="BC58" s="841"/>
      <c r="BD58" s="841"/>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8"/>
      <c r="R59" s="839"/>
      <c r="S59" s="839"/>
      <c r="T59" s="839"/>
      <c r="U59" s="839"/>
      <c r="V59" s="839"/>
      <c r="W59" s="839"/>
      <c r="X59" s="839"/>
      <c r="Y59" s="839"/>
      <c r="Z59" s="839"/>
      <c r="AA59" s="839"/>
      <c r="AB59" s="839"/>
      <c r="AC59" s="839"/>
      <c r="AD59" s="839"/>
      <c r="AE59" s="840"/>
      <c r="AF59" s="786"/>
      <c r="AG59" s="787"/>
      <c r="AH59" s="787"/>
      <c r="AI59" s="787"/>
      <c r="AJ59" s="788"/>
      <c r="AK59" s="842"/>
      <c r="AL59" s="839"/>
      <c r="AM59" s="839"/>
      <c r="AN59" s="839"/>
      <c r="AO59" s="839"/>
      <c r="AP59" s="839"/>
      <c r="AQ59" s="839"/>
      <c r="AR59" s="839"/>
      <c r="AS59" s="839"/>
      <c r="AT59" s="839"/>
      <c r="AU59" s="839"/>
      <c r="AV59" s="839"/>
      <c r="AW59" s="839"/>
      <c r="AX59" s="839"/>
      <c r="AY59" s="839"/>
      <c r="AZ59" s="841"/>
      <c r="BA59" s="841"/>
      <c r="BB59" s="841"/>
      <c r="BC59" s="841"/>
      <c r="BD59" s="841"/>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8"/>
      <c r="R60" s="839"/>
      <c r="S60" s="839"/>
      <c r="T60" s="839"/>
      <c r="U60" s="839"/>
      <c r="V60" s="839"/>
      <c r="W60" s="839"/>
      <c r="X60" s="839"/>
      <c r="Y60" s="839"/>
      <c r="Z60" s="839"/>
      <c r="AA60" s="839"/>
      <c r="AB60" s="839"/>
      <c r="AC60" s="839"/>
      <c r="AD60" s="839"/>
      <c r="AE60" s="840"/>
      <c r="AF60" s="786"/>
      <c r="AG60" s="787"/>
      <c r="AH60" s="787"/>
      <c r="AI60" s="787"/>
      <c r="AJ60" s="788"/>
      <c r="AK60" s="842"/>
      <c r="AL60" s="839"/>
      <c r="AM60" s="839"/>
      <c r="AN60" s="839"/>
      <c r="AO60" s="839"/>
      <c r="AP60" s="839"/>
      <c r="AQ60" s="839"/>
      <c r="AR60" s="839"/>
      <c r="AS60" s="839"/>
      <c r="AT60" s="839"/>
      <c r="AU60" s="839"/>
      <c r="AV60" s="839"/>
      <c r="AW60" s="839"/>
      <c r="AX60" s="839"/>
      <c r="AY60" s="839"/>
      <c r="AZ60" s="841"/>
      <c r="BA60" s="841"/>
      <c r="BB60" s="841"/>
      <c r="BC60" s="841"/>
      <c r="BD60" s="841"/>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8"/>
      <c r="R61" s="839"/>
      <c r="S61" s="839"/>
      <c r="T61" s="839"/>
      <c r="U61" s="839"/>
      <c r="V61" s="839"/>
      <c r="W61" s="839"/>
      <c r="X61" s="839"/>
      <c r="Y61" s="839"/>
      <c r="Z61" s="839"/>
      <c r="AA61" s="839"/>
      <c r="AB61" s="839"/>
      <c r="AC61" s="839"/>
      <c r="AD61" s="839"/>
      <c r="AE61" s="840"/>
      <c r="AF61" s="786"/>
      <c r="AG61" s="787"/>
      <c r="AH61" s="787"/>
      <c r="AI61" s="787"/>
      <c r="AJ61" s="788"/>
      <c r="AK61" s="842"/>
      <c r="AL61" s="839"/>
      <c r="AM61" s="839"/>
      <c r="AN61" s="839"/>
      <c r="AO61" s="839"/>
      <c r="AP61" s="839"/>
      <c r="AQ61" s="839"/>
      <c r="AR61" s="839"/>
      <c r="AS61" s="839"/>
      <c r="AT61" s="839"/>
      <c r="AU61" s="839"/>
      <c r="AV61" s="839"/>
      <c r="AW61" s="839"/>
      <c r="AX61" s="839"/>
      <c r="AY61" s="839"/>
      <c r="AZ61" s="841"/>
      <c r="BA61" s="841"/>
      <c r="BB61" s="841"/>
      <c r="BC61" s="841"/>
      <c r="BD61" s="841"/>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8"/>
      <c r="R62" s="839"/>
      <c r="S62" s="839"/>
      <c r="T62" s="839"/>
      <c r="U62" s="839"/>
      <c r="V62" s="839"/>
      <c r="W62" s="839"/>
      <c r="X62" s="839"/>
      <c r="Y62" s="839"/>
      <c r="Z62" s="839"/>
      <c r="AA62" s="839"/>
      <c r="AB62" s="839"/>
      <c r="AC62" s="839"/>
      <c r="AD62" s="839"/>
      <c r="AE62" s="840"/>
      <c r="AF62" s="786"/>
      <c r="AG62" s="787"/>
      <c r="AH62" s="787"/>
      <c r="AI62" s="787"/>
      <c r="AJ62" s="788"/>
      <c r="AK62" s="842"/>
      <c r="AL62" s="839"/>
      <c r="AM62" s="839"/>
      <c r="AN62" s="839"/>
      <c r="AO62" s="839"/>
      <c r="AP62" s="839"/>
      <c r="AQ62" s="839"/>
      <c r="AR62" s="839"/>
      <c r="AS62" s="839"/>
      <c r="AT62" s="839"/>
      <c r="AU62" s="839"/>
      <c r="AV62" s="839"/>
      <c r="AW62" s="839"/>
      <c r="AX62" s="839"/>
      <c r="AY62" s="839"/>
      <c r="AZ62" s="841"/>
      <c r="BA62" s="841"/>
      <c r="BB62" s="841"/>
      <c r="BC62" s="841"/>
      <c r="BD62" s="841"/>
      <c r="BE62" s="833"/>
      <c r="BF62" s="833"/>
      <c r="BG62" s="833"/>
      <c r="BH62" s="833"/>
      <c r="BI62" s="834"/>
      <c r="BJ62" s="850" t="s">
        <v>399</v>
      </c>
      <c r="BK62" s="807"/>
      <c r="BL62" s="807"/>
      <c r="BM62" s="807"/>
      <c r="BN62" s="808"/>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90" t="s">
        <v>400</v>
      </c>
      <c r="C63" s="791"/>
      <c r="D63" s="791"/>
      <c r="E63" s="791"/>
      <c r="F63" s="791"/>
      <c r="G63" s="791"/>
      <c r="H63" s="791"/>
      <c r="I63" s="791"/>
      <c r="J63" s="791"/>
      <c r="K63" s="791"/>
      <c r="L63" s="791"/>
      <c r="M63" s="791"/>
      <c r="N63" s="791"/>
      <c r="O63" s="791"/>
      <c r="P63" s="792"/>
      <c r="Q63" s="843"/>
      <c r="R63" s="844"/>
      <c r="S63" s="844"/>
      <c r="T63" s="844"/>
      <c r="U63" s="844"/>
      <c r="V63" s="844"/>
      <c r="W63" s="844"/>
      <c r="X63" s="844"/>
      <c r="Y63" s="844"/>
      <c r="Z63" s="844"/>
      <c r="AA63" s="844"/>
      <c r="AB63" s="844"/>
      <c r="AC63" s="844"/>
      <c r="AD63" s="844"/>
      <c r="AE63" s="845"/>
      <c r="AF63" s="846">
        <v>5516</v>
      </c>
      <c r="AG63" s="847"/>
      <c r="AH63" s="847"/>
      <c r="AI63" s="847"/>
      <c r="AJ63" s="848"/>
      <c r="AK63" s="849"/>
      <c r="AL63" s="844"/>
      <c r="AM63" s="844"/>
      <c r="AN63" s="844"/>
      <c r="AO63" s="844"/>
      <c r="AP63" s="847">
        <v>27729</v>
      </c>
      <c r="AQ63" s="847"/>
      <c r="AR63" s="847"/>
      <c r="AS63" s="847"/>
      <c r="AT63" s="847"/>
      <c r="AU63" s="847">
        <v>15958</v>
      </c>
      <c r="AV63" s="847"/>
      <c r="AW63" s="847"/>
      <c r="AX63" s="847"/>
      <c r="AY63" s="847"/>
      <c r="AZ63" s="851"/>
      <c r="BA63" s="851"/>
      <c r="BB63" s="851"/>
      <c r="BC63" s="851"/>
      <c r="BD63" s="851"/>
      <c r="BE63" s="852"/>
      <c r="BF63" s="852"/>
      <c r="BG63" s="852"/>
      <c r="BH63" s="852"/>
      <c r="BI63" s="853"/>
      <c r="BJ63" s="854" t="s">
        <v>122</v>
      </c>
      <c r="BK63" s="855"/>
      <c r="BL63" s="855"/>
      <c r="BM63" s="855"/>
      <c r="BN63" s="856"/>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7" t="s">
        <v>384</v>
      </c>
      <c r="AG66" s="816"/>
      <c r="AH66" s="816"/>
      <c r="AI66" s="816"/>
      <c r="AJ66" s="858"/>
      <c r="AK66" s="733" t="s">
        <v>385</v>
      </c>
      <c r="AL66" s="728"/>
      <c r="AM66" s="728"/>
      <c r="AN66" s="728"/>
      <c r="AO66" s="729"/>
      <c r="AP66" s="733" t="s">
        <v>386</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9"/>
      <c r="AG67" s="819"/>
      <c r="AH67" s="819"/>
      <c r="AI67" s="819"/>
      <c r="AJ67" s="860"/>
      <c r="AK67" s="86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30"/>
    </row>
    <row r="68" spans="1:131" ht="26.25" customHeight="1" thickTop="1" x14ac:dyDescent="0.2">
      <c r="A68" s="236">
        <v>1</v>
      </c>
      <c r="B68" s="872" t="s">
        <v>551</v>
      </c>
      <c r="C68" s="873"/>
      <c r="D68" s="873"/>
      <c r="E68" s="873"/>
      <c r="F68" s="873"/>
      <c r="G68" s="873"/>
      <c r="H68" s="873"/>
      <c r="I68" s="873"/>
      <c r="J68" s="873"/>
      <c r="K68" s="873"/>
      <c r="L68" s="873"/>
      <c r="M68" s="873"/>
      <c r="N68" s="873"/>
      <c r="O68" s="873"/>
      <c r="P68" s="874"/>
      <c r="Q68" s="875">
        <v>7225</v>
      </c>
      <c r="R68" s="869"/>
      <c r="S68" s="869"/>
      <c r="T68" s="869"/>
      <c r="U68" s="869"/>
      <c r="V68" s="869">
        <v>7094</v>
      </c>
      <c r="W68" s="869"/>
      <c r="X68" s="869"/>
      <c r="Y68" s="869"/>
      <c r="Z68" s="869"/>
      <c r="AA68" s="869">
        <v>131</v>
      </c>
      <c r="AB68" s="869"/>
      <c r="AC68" s="869"/>
      <c r="AD68" s="869"/>
      <c r="AE68" s="869"/>
      <c r="AF68" s="869">
        <v>131</v>
      </c>
      <c r="AG68" s="869"/>
      <c r="AH68" s="869"/>
      <c r="AI68" s="869"/>
      <c r="AJ68" s="869"/>
      <c r="AK68" s="869">
        <v>126</v>
      </c>
      <c r="AL68" s="869"/>
      <c r="AM68" s="869"/>
      <c r="AN68" s="869"/>
      <c r="AO68" s="869"/>
      <c r="AP68" s="869">
        <v>6029</v>
      </c>
      <c r="AQ68" s="869"/>
      <c r="AR68" s="869"/>
      <c r="AS68" s="869"/>
      <c r="AT68" s="869"/>
      <c r="AU68" s="869">
        <v>3993</v>
      </c>
      <c r="AV68" s="869"/>
      <c r="AW68" s="869"/>
      <c r="AX68" s="869"/>
      <c r="AY68" s="869"/>
      <c r="AZ68" s="870"/>
      <c r="BA68" s="870"/>
      <c r="BB68" s="870"/>
      <c r="BC68" s="870"/>
      <c r="BD68" s="871"/>
      <c r="BE68" s="241"/>
      <c r="BF68" s="241"/>
      <c r="BG68" s="241"/>
      <c r="BH68" s="241"/>
      <c r="BI68" s="241"/>
      <c r="BJ68" s="241"/>
      <c r="BK68" s="241"/>
      <c r="BL68" s="241"/>
      <c r="BM68" s="241"/>
      <c r="BN68" s="241"/>
      <c r="BO68" s="241"/>
      <c r="BP68" s="241"/>
      <c r="BQ68" s="238">
        <v>62</v>
      </c>
      <c r="BR68" s="243"/>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30"/>
    </row>
    <row r="69" spans="1:131" ht="26.25" customHeight="1" x14ac:dyDescent="0.2">
      <c r="A69" s="238">
        <v>2</v>
      </c>
      <c r="B69" s="876" t="s">
        <v>552</v>
      </c>
      <c r="C69" s="877"/>
      <c r="D69" s="877"/>
      <c r="E69" s="877"/>
      <c r="F69" s="877"/>
      <c r="G69" s="877"/>
      <c r="H69" s="877"/>
      <c r="I69" s="877"/>
      <c r="J69" s="877"/>
      <c r="K69" s="877"/>
      <c r="L69" s="877"/>
      <c r="M69" s="877"/>
      <c r="N69" s="877"/>
      <c r="O69" s="877"/>
      <c r="P69" s="878"/>
      <c r="Q69" s="879">
        <v>406</v>
      </c>
      <c r="R69" s="831"/>
      <c r="S69" s="831"/>
      <c r="T69" s="831"/>
      <c r="U69" s="831"/>
      <c r="V69" s="831">
        <v>324</v>
      </c>
      <c r="W69" s="831"/>
      <c r="X69" s="831"/>
      <c r="Y69" s="831"/>
      <c r="Z69" s="831"/>
      <c r="AA69" s="831">
        <v>82</v>
      </c>
      <c r="AB69" s="831"/>
      <c r="AC69" s="831"/>
      <c r="AD69" s="831"/>
      <c r="AE69" s="831"/>
      <c r="AF69" s="831">
        <v>82</v>
      </c>
      <c r="AG69" s="831"/>
      <c r="AH69" s="831"/>
      <c r="AI69" s="831"/>
      <c r="AJ69" s="831"/>
      <c r="AK69" s="831" t="s">
        <v>557</v>
      </c>
      <c r="AL69" s="831"/>
      <c r="AM69" s="831"/>
      <c r="AN69" s="831"/>
      <c r="AO69" s="831"/>
      <c r="AP69" s="831" t="s">
        <v>557</v>
      </c>
      <c r="AQ69" s="831"/>
      <c r="AR69" s="831"/>
      <c r="AS69" s="831"/>
      <c r="AT69" s="831"/>
      <c r="AU69" s="831" t="s">
        <v>557</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30"/>
    </row>
    <row r="70" spans="1:131" ht="26.25" customHeight="1" x14ac:dyDescent="0.2">
      <c r="A70" s="238">
        <v>3</v>
      </c>
      <c r="B70" s="876" t="s">
        <v>553</v>
      </c>
      <c r="C70" s="877"/>
      <c r="D70" s="877"/>
      <c r="E70" s="877"/>
      <c r="F70" s="877"/>
      <c r="G70" s="877"/>
      <c r="H70" s="877"/>
      <c r="I70" s="877"/>
      <c r="J70" s="877"/>
      <c r="K70" s="877"/>
      <c r="L70" s="877"/>
      <c r="M70" s="877"/>
      <c r="N70" s="877"/>
      <c r="O70" s="877"/>
      <c r="P70" s="878"/>
      <c r="Q70" s="879">
        <v>161934</v>
      </c>
      <c r="R70" s="831"/>
      <c r="S70" s="831"/>
      <c r="T70" s="831"/>
      <c r="U70" s="831"/>
      <c r="V70" s="831">
        <v>158460</v>
      </c>
      <c r="W70" s="831"/>
      <c r="X70" s="831"/>
      <c r="Y70" s="831"/>
      <c r="Z70" s="831"/>
      <c r="AA70" s="831">
        <v>3473</v>
      </c>
      <c r="AB70" s="831"/>
      <c r="AC70" s="831"/>
      <c r="AD70" s="831"/>
      <c r="AE70" s="831"/>
      <c r="AF70" s="831">
        <v>3473</v>
      </c>
      <c r="AG70" s="831"/>
      <c r="AH70" s="831"/>
      <c r="AI70" s="831"/>
      <c r="AJ70" s="831"/>
      <c r="AK70" s="831">
        <v>1726</v>
      </c>
      <c r="AL70" s="831"/>
      <c r="AM70" s="831"/>
      <c r="AN70" s="831"/>
      <c r="AO70" s="831"/>
      <c r="AP70" s="831" t="s">
        <v>557</v>
      </c>
      <c r="AQ70" s="831"/>
      <c r="AR70" s="831"/>
      <c r="AS70" s="831"/>
      <c r="AT70" s="831"/>
      <c r="AU70" s="831" t="s">
        <v>557</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30"/>
    </row>
    <row r="71" spans="1:131" ht="26.25" customHeight="1" x14ac:dyDescent="0.2">
      <c r="A71" s="238">
        <v>4</v>
      </c>
      <c r="B71" s="876" t="s">
        <v>554</v>
      </c>
      <c r="C71" s="877"/>
      <c r="D71" s="877"/>
      <c r="E71" s="877"/>
      <c r="F71" s="877"/>
      <c r="G71" s="877"/>
      <c r="H71" s="877"/>
      <c r="I71" s="877"/>
      <c r="J71" s="877"/>
      <c r="K71" s="877"/>
      <c r="L71" s="877"/>
      <c r="M71" s="877"/>
      <c r="N71" s="877"/>
      <c r="O71" s="877"/>
      <c r="P71" s="878"/>
      <c r="Q71" s="879">
        <v>83</v>
      </c>
      <c r="R71" s="831"/>
      <c r="S71" s="831"/>
      <c r="T71" s="831"/>
      <c r="U71" s="831"/>
      <c r="V71" s="831">
        <v>69</v>
      </c>
      <c r="W71" s="831"/>
      <c r="X71" s="831"/>
      <c r="Y71" s="831"/>
      <c r="Z71" s="831"/>
      <c r="AA71" s="831">
        <v>14</v>
      </c>
      <c r="AB71" s="831"/>
      <c r="AC71" s="831"/>
      <c r="AD71" s="831"/>
      <c r="AE71" s="831"/>
      <c r="AF71" s="831">
        <v>14</v>
      </c>
      <c r="AG71" s="831"/>
      <c r="AH71" s="831"/>
      <c r="AI71" s="831"/>
      <c r="AJ71" s="831"/>
      <c r="AK71" s="831" t="s">
        <v>557</v>
      </c>
      <c r="AL71" s="831"/>
      <c r="AM71" s="831"/>
      <c r="AN71" s="831"/>
      <c r="AO71" s="831"/>
      <c r="AP71" s="831" t="s">
        <v>557</v>
      </c>
      <c r="AQ71" s="831"/>
      <c r="AR71" s="831"/>
      <c r="AS71" s="831"/>
      <c r="AT71" s="831"/>
      <c r="AU71" s="831" t="s">
        <v>557</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30"/>
    </row>
    <row r="72" spans="1:131" ht="26.25" customHeight="1" x14ac:dyDescent="0.2">
      <c r="A72" s="238">
        <v>5</v>
      </c>
      <c r="B72" s="876" t="s">
        <v>555</v>
      </c>
      <c r="C72" s="877"/>
      <c r="D72" s="877"/>
      <c r="E72" s="877"/>
      <c r="F72" s="877"/>
      <c r="G72" s="877"/>
      <c r="H72" s="877"/>
      <c r="I72" s="877"/>
      <c r="J72" s="877"/>
      <c r="K72" s="877"/>
      <c r="L72" s="877"/>
      <c r="M72" s="877"/>
      <c r="N72" s="877"/>
      <c r="O72" s="877"/>
      <c r="P72" s="878"/>
      <c r="Q72" s="879">
        <v>1103</v>
      </c>
      <c r="R72" s="831"/>
      <c r="S72" s="831"/>
      <c r="T72" s="831"/>
      <c r="U72" s="831"/>
      <c r="V72" s="831">
        <v>1100</v>
      </c>
      <c r="W72" s="831"/>
      <c r="X72" s="831"/>
      <c r="Y72" s="831"/>
      <c r="Z72" s="831"/>
      <c r="AA72" s="831">
        <v>3</v>
      </c>
      <c r="AB72" s="831"/>
      <c r="AC72" s="831"/>
      <c r="AD72" s="831"/>
      <c r="AE72" s="831"/>
      <c r="AF72" s="831">
        <v>3</v>
      </c>
      <c r="AG72" s="831"/>
      <c r="AH72" s="831"/>
      <c r="AI72" s="831"/>
      <c r="AJ72" s="831"/>
      <c r="AK72" s="831" t="s">
        <v>557</v>
      </c>
      <c r="AL72" s="831"/>
      <c r="AM72" s="831"/>
      <c r="AN72" s="831"/>
      <c r="AO72" s="831"/>
      <c r="AP72" s="831" t="s">
        <v>557</v>
      </c>
      <c r="AQ72" s="831"/>
      <c r="AR72" s="831"/>
      <c r="AS72" s="831"/>
      <c r="AT72" s="831"/>
      <c r="AU72" s="831" t="s">
        <v>557</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30"/>
    </row>
    <row r="73" spans="1:131" ht="26.25" customHeight="1" x14ac:dyDescent="0.2">
      <c r="A73" s="238">
        <v>6</v>
      </c>
      <c r="B73" s="876" t="s">
        <v>556</v>
      </c>
      <c r="C73" s="877"/>
      <c r="D73" s="877"/>
      <c r="E73" s="877"/>
      <c r="F73" s="877"/>
      <c r="G73" s="877"/>
      <c r="H73" s="877"/>
      <c r="I73" s="877"/>
      <c r="J73" s="877"/>
      <c r="K73" s="877"/>
      <c r="L73" s="877"/>
      <c r="M73" s="877"/>
      <c r="N73" s="877"/>
      <c r="O73" s="877"/>
      <c r="P73" s="878"/>
      <c r="Q73" s="879">
        <v>11</v>
      </c>
      <c r="R73" s="831"/>
      <c r="S73" s="831"/>
      <c r="T73" s="831"/>
      <c r="U73" s="831"/>
      <c r="V73" s="831">
        <v>9</v>
      </c>
      <c r="W73" s="831"/>
      <c r="X73" s="831"/>
      <c r="Y73" s="831"/>
      <c r="Z73" s="831"/>
      <c r="AA73" s="831">
        <v>2</v>
      </c>
      <c r="AB73" s="831"/>
      <c r="AC73" s="831"/>
      <c r="AD73" s="831"/>
      <c r="AE73" s="831"/>
      <c r="AF73" s="831">
        <v>2</v>
      </c>
      <c r="AG73" s="831"/>
      <c r="AH73" s="831"/>
      <c r="AI73" s="831"/>
      <c r="AJ73" s="831"/>
      <c r="AK73" s="831" t="s">
        <v>557</v>
      </c>
      <c r="AL73" s="831"/>
      <c r="AM73" s="831"/>
      <c r="AN73" s="831"/>
      <c r="AO73" s="831"/>
      <c r="AP73" s="831" t="s">
        <v>557</v>
      </c>
      <c r="AQ73" s="831"/>
      <c r="AR73" s="831"/>
      <c r="AS73" s="831"/>
      <c r="AT73" s="831"/>
      <c r="AU73" s="831" t="s">
        <v>557</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30"/>
    </row>
    <row r="74" spans="1:131" ht="26.25" customHeight="1" x14ac:dyDescent="0.2">
      <c r="A74" s="238">
        <v>7</v>
      </c>
      <c r="B74" s="876"/>
      <c r="C74" s="877"/>
      <c r="D74" s="877"/>
      <c r="E74" s="877"/>
      <c r="F74" s="877"/>
      <c r="G74" s="877"/>
      <c r="H74" s="877"/>
      <c r="I74" s="877"/>
      <c r="J74" s="877"/>
      <c r="K74" s="877"/>
      <c r="L74" s="877"/>
      <c r="M74" s="877"/>
      <c r="N74" s="877"/>
      <c r="O74" s="877"/>
      <c r="P74" s="878"/>
      <c r="Q74" s="879"/>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30"/>
    </row>
    <row r="75" spans="1:131" ht="26.25" customHeight="1" x14ac:dyDescent="0.2">
      <c r="A75" s="238">
        <v>8</v>
      </c>
      <c r="B75" s="876"/>
      <c r="C75" s="877"/>
      <c r="D75" s="877"/>
      <c r="E75" s="877"/>
      <c r="F75" s="877"/>
      <c r="G75" s="877"/>
      <c r="H75" s="877"/>
      <c r="I75" s="877"/>
      <c r="J75" s="877"/>
      <c r="K75" s="877"/>
      <c r="L75" s="877"/>
      <c r="M75" s="877"/>
      <c r="N75" s="877"/>
      <c r="O75" s="877"/>
      <c r="P75" s="878"/>
      <c r="Q75" s="880"/>
      <c r="R75" s="881"/>
      <c r="S75" s="881"/>
      <c r="T75" s="881"/>
      <c r="U75" s="835"/>
      <c r="V75" s="882"/>
      <c r="W75" s="881"/>
      <c r="X75" s="881"/>
      <c r="Y75" s="881"/>
      <c r="Z75" s="835"/>
      <c r="AA75" s="882"/>
      <c r="AB75" s="881"/>
      <c r="AC75" s="881"/>
      <c r="AD75" s="881"/>
      <c r="AE75" s="835"/>
      <c r="AF75" s="882"/>
      <c r="AG75" s="881"/>
      <c r="AH75" s="881"/>
      <c r="AI75" s="881"/>
      <c r="AJ75" s="835"/>
      <c r="AK75" s="882"/>
      <c r="AL75" s="881"/>
      <c r="AM75" s="881"/>
      <c r="AN75" s="881"/>
      <c r="AO75" s="835"/>
      <c r="AP75" s="882"/>
      <c r="AQ75" s="881"/>
      <c r="AR75" s="881"/>
      <c r="AS75" s="881"/>
      <c r="AT75" s="835"/>
      <c r="AU75" s="882"/>
      <c r="AV75" s="881"/>
      <c r="AW75" s="881"/>
      <c r="AX75" s="881"/>
      <c r="AY75" s="835"/>
      <c r="AZ75" s="833"/>
      <c r="BA75" s="833"/>
      <c r="BB75" s="833"/>
      <c r="BC75" s="833"/>
      <c r="BD75" s="834"/>
      <c r="BE75" s="241"/>
      <c r="BF75" s="241"/>
      <c r="BG75" s="241"/>
      <c r="BH75" s="241"/>
      <c r="BI75" s="241"/>
      <c r="BJ75" s="241"/>
      <c r="BK75" s="241"/>
      <c r="BL75" s="241"/>
      <c r="BM75" s="241"/>
      <c r="BN75" s="241"/>
      <c r="BO75" s="241"/>
      <c r="BP75" s="241"/>
      <c r="BQ75" s="238">
        <v>69</v>
      </c>
      <c r="BR75" s="243"/>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30"/>
    </row>
    <row r="76" spans="1:131" ht="26.25" customHeight="1" x14ac:dyDescent="0.2">
      <c r="A76" s="238">
        <v>9</v>
      </c>
      <c r="B76" s="876"/>
      <c r="C76" s="877"/>
      <c r="D76" s="877"/>
      <c r="E76" s="877"/>
      <c r="F76" s="877"/>
      <c r="G76" s="877"/>
      <c r="H76" s="877"/>
      <c r="I76" s="877"/>
      <c r="J76" s="877"/>
      <c r="K76" s="877"/>
      <c r="L76" s="877"/>
      <c r="M76" s="877"/>
      <c r="N76" s="877"/>
      <c r="O76" s="877"/>
      <c r="P76" s="878"/>
      <c r="Q76" s="880"/>
      <c r="R76" s="881"/>
      <c r="S76" s="881"/>
      <c r="T76" s="881"/>
      <c r="U76" s="835"/>
      <c r="V76" s="882"/>
      <c r="W76" s="881"/>
      <c r="X76" s="881"/>
      <c r="Y76" s="881"/>
      <c r="Z76" s="835"/>
      <c r="AA76" s="882"/>
      <c r="AB76" s="881"/>
      <c r="AC76" s="881"/>
      <c r="AD76" s="881"/>
      <c r="AE76" s="835"/>
      <c r="AF76" s="882"/>
      <c r="AG76" s="881"/>
      <c r="AH76" s="881"/>
      <c r="AI76" s="881"/>
      <c r="AJ76" s="835"/>
      <c r="AK76" s="882"/>
      <c r="AL76" s="881"/>
      <c r="AM76" s="881"/>
      <c r="AN76" s="881"/>
      <c r="AO76" s="835"/>
      <c r="AP76" s="882"/>
      <c r="AQ76" s="881"/>
      <c r="AR76" s="881"/>
      <c r="AS76" s="881"/>
      <c r="AT76" s="835"/>
      <c r="AU76" s="882"/>
      <c r="AV76" s="881"/>
      <c r="AW76" s="881"/>
      <c r="AX76" s="881"/>
      <c r="AY76" s="835"/>
      <c r="AZ76" s="833"/>
      <c r="BA76" s="833"/>
      <c r="BB76" s="833"/>
      <c r="BC76" s="833"/>
      <c r="BD76" s="834"/>
      <c r="BE76" s="241"/>
      <c r="BF76" s="241"/>
      <c r="BG76" s="241"/>
      <c r="BH76" s="241"/>
      <c r="BI76" s="241"/>
      <c r="BJ76" s="241"/>
      <c r="BK76" s="241"/>
      <c r="BL76" s="241"/>
      <c r="BM76" s="241"/>
      <c r="BN76" s="241"/>
      <c r="BO76" s="241"/>
      <c r="BP76" s="241"/>
      <c r="BQ76" s="238">
        <v>70</v>
      </c>
      <c r="BR76" s="243"/>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30"/>
    </row>
    <row r="77" spans="1:131" ht="26.25" customHeight="1" x14ac:dyDescent="0.2">
      <c r="A77" s="238">
        <v>10</v>
      </c>
      <c r="B77" s="876"/>
      <c r="C77" s="877"/>
      <c r="D77" s="877"/>
      <c r="E77" s="877"/>
      <c r="F77" s="877"/>
      <c r="G77" s="877"/>
      <c r="H77" s="877"/>
      <c r="I77" s="877"/>
      <c r="J77" s="877"/>
      <c r="K77" s="877"/>
      <c r="L77" s="877"/>
      <c r="M77" s="877"/>
      <c r="N77" s="877"/>
      <c r="O77" s="877"/>
      <c r="P77" s="878"/>
      <c r="Q77" s="880"/>
      <c r="R77" s="881"/>
      <c r="S77" s="881"/>
      <c r="T77" s="881"/>
      <c r="U77" s="835"/>
      <c r="V77" s="882"/>
      <c r="W77" s="881"/>
      <c r="X77" s="881"/>
      <c r="Y77" s="881"/>
      <c r="Z77" s="835"/>
      <c r="AA77" s="882"/>
      <c r="AB77" s="881"/>
      <c r="AC77" s="881"/>
      <c r="AD77" s="881"/>
      <c r="AE77" s="835"/>
      <c r="AF77" s="882"/>
      <c r="AG77" s="881"/>
      <c r="AH77" s="881"/>
      <c r="AI77" s="881"/>
      <c r="AJ77" s="835"/>
      <c r="AK77" s="882"/>
      <c r="AL77" s="881"/>
      <c r="AM77" s="881"/>
      <c r="AN77" s="881"/>
      <c r="AO77" s="835"/>
      <c r="AP77" s="882"/>
      <c r="AQ77" s="881"/>
      <c r="AR77" s="881"/>
      <c r="AS77" s="881"/>
      <c r="AT77" s="835"/>
      <c r="AU77" s="882"/>
      <c r="AV77" s="881"/>
      <c r="AW77" s="881"/>
      <c r="AX77" s="881"/>
      <c r="AY77" s="835"/>
      <c r="AZ77" s="833"/>
      <c r="BA77" s="833"/>
      <c r="BB77" s="833"/>
      <c r="BC77" s="833"/>
      <c r="BD77" s="834"/>
      <c r="BE77" s="241"/>
      <c r="BF77" s="241"/>
      <c r="BG77" s="241"/>
      <c r="BH77" s="241"/>
      <c r="BI77" s="241"/>
      <c r="BJ77" s="241"/>
      <c r="BK77" s="241"/>
      <c r="BL77" s="241"/>
      <c r="BM77" s="241"/>
      <c r="BN77" s="241"/>
      <c r="BO77" s="241"/>
      <c r="BP77" s="241"/>
      <c r="BQ77" s="238">
        <v>71</v>
      </c>
      <c r="BR77" s="243"/>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30"/>
    </row>
    <row r="78" spans="1:131" ht="26.25" customHeight="1" x14ac:dyDescent="0.2">
      <c r="A78" s="238">
        <v>11</v>
      </c>
      <c r="B78" s="876"/>
      <c r="C78" s="877"/>
      <c r="D78" s="877"/>
      <c r="E78" s="877"/>
      <c r="F78" s="877"/>
      <c r="G78" s="877"/>
      <c r="H78" s="877"/>
      <c r="I78" s="877"/>
      <c r="J78" s="877"/>
      <c r="K78" s="877"/>
      <c r="L78" s="877"/>
      <c r="M78" s="877"/>
      <c r="N78" s="877"/>
      <c r="O78" s="877"/>
      <c r="P78" s="878"/>
      <c r="Q78" s="879"/>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30"/>
    </row>
    <row r="79" spans="1:131" ht="26.25" customHeight="1" x14ac:dyDescent="0.2">
      <c r="A79" s="238">
        <v>12</v>
      </c>
      <c r="B79" s="876"/>
      <c r="C79" s="877"/>
      <c r="D79" s="877"/>
      <c r="E79" s="877"/>
      <c r="F79" s="877"/>
      <c r="G79" s="877"/>
      <c r="H79" s="877"/>
      <c r="I79" s="877"/>
      <c r="J79" s="877"/>
      <c r="K79" s="877"/>
      <c r="L79" s="877"/>
      <c r="M79" s="877"/>
      <c r="N79" s="877"/>
      <c r="O79" s="877"/>
      <c r="P79" s="878"/>
      <c r="Q79" s="879"/>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30"/>
    </row>
    <row r="80" spans="1:131" ht="26.25" customHeight="1" x14ac:dyDescent="0.2">
      <c r="A80" s="238">
        <v>13</v>
      </c>
      <c r="B80" s="876"/>
      <c r="C80" s="877"/>
      <c r="D80" s="877"/>
      <c r="E80" s="877"/>
      <c r="F80" s="877"/>
      <c r="G80" s="877"/>
      <c r="H80" s="877"/>
      <c r="I80" s="877"/>
      <c r="J80" s="877"/>
      <c r="K80" s="877"/>
      <c r="L80" s="877"/>
      <c r="M80" s="877"/>
      <c r="N80" s="877"/>
      <c r="O80" s="877"/>
      <c r="P80" s="878"/>
      <c r="Q80" s="879"/>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30"/>
    </row>
    <row r="81" spans="1:131" ht="26.25" customHeight="1" x14ac:dyDescent="0.2">
      <c r="A81" s="238">
        <v>14</v>
      </c>
      <c r="B81" s="876"/>
      <c r="C81" s="877"/>
      <c r="D81" s="877"/>
      <c r="E81" s="877"/>
      <c r="F81" s="877"/>
      <c r="G81" s="877"/>
      <c r="H81" s="877"/>
      <c r="I81" s="877"/>
      <c r="J81" s="877"/>
      <c r="K81" s="877"/>
      <c r="L81" s="877"/>
      <c r="M81" s="877"/>
      <c r="N81" s="877"/>
      <c r="O81" s="877"/>
      <c r="P81" s="878"/>
      <c r="Q81" s="879"/>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30"/>
    </row>
    <row r="82" spans="1:131" ht="26.25" customHeight="1" x14ac:dyDescent="0.2">
      <c r="A82" s="238">
        <v>15</v>
      </c>
      <c r="B82" s="876"/>
      <c r="C82" s="877"/>
      <c r="D82" s="877"/>
      <c r="E82" s="877"/>
      <c r="F82" s="877"/>
      <c r="G82" s="877"/>
      <c r="H82" s="877"/>
      <c r="I82" s="877"/>
      <c r="J82" s="877"/>
      <c r="K82" s="877"/>
      <c r="L82" s="877"/>
      <c r="M82" s="877"/>
      <c r="N82" s="877"/>
      <c r="O82" s="877"/>
      <c r="P82" s="878"/>
      <c r="Q82" s="879"/>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30"/>
    </row>
    <row r="83" spans="1:131" ht="26.25" customHeight="1" x14ac:dyDescent="0.2">
      <c r="A83" s="238">
        <v>16</v>
      </c>
      <c r="B83" s="876"/>
      <c r="C83" s="877"/>
      <c r="D83" s="877"/>
      <c r="E83" s="877"/>
      <c r="F83" s="877"/>
      <c r="G83" s="877"/>
      <c r="H83" s="877"/>
      <c r="I83" s="877"/>
      <c r="J83" s="877"/>
      <c r="K83" s="877"/>
      <c r="L83" s="877"/>
      <c r="M83" s="877"/>
      <c r="N83" s="877"/>
      <c r="O83" s="877"/>
      <c r="P83" s="878"/>
      <c r="Q83" s="879"/>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30"/>
    </row>
    <row r="84" spans="1:131" ht="26.25" customHeight="1" x14ac:dyDescent="0.2">
      <c r="A84" s="238">
        <v>17</v>
      </c>
      <c r="B84" s="876"/>
      <c r="C84" s="877"/>
      <c r="D84" s="877"/>
      <c r="E84" s="877"/>
      <c r="F84" s="877"/>
      <c r="G84" s="877"/>
      <c r="H84" s="877"/>
      <c r="I84" s="877"/>
      <c r="J84" s="877"/>
      <c r="K84" s="877"/>
      <c r="L84" s="877"/>
      <c r="M84" s="877"/>
      <c r="N84" s="877"/>
      <c r="O84" s="877"/>
      <c r="P84" s="878"/>
      <c r="Q84" s="879"/>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30"/>
    </row>
    <row r="85" spans="1:131" ht="26.25" customHeight="1" x14ac:dyDescent="0.2">
      <c r="A85" s="238">
        <v>18</v>
      </c>
      <c r="B85" s="876"/>
      <c r="C85" s="877"/>
      <c r="D85" s="877"/>
      <c r="E85" s="877"/>
      <c r="F85" s="877"/>
      <c r="G85" s="877"/>
      <c r="H85" s="877"/>
      <c r="I85" s="877"/>
      <c r="J85" s="877"/>
      <c r="K85" s="877"/>
      <c r="L85" s="877"/>
      <c r="M85" s="877"/>
      <c r="N85" s="877"/>
      <c r="O85" s="877"/>
      <c r="P85" s="878"/>
      <c r="Q85" s="879"/>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30"/>
    </row>
    <row r="86" spans="1:131" ht="26.25" customHeight="1" x14ac:dyDescent="0.2">
      <c r="A86" s="238">
        <v>19</v>
      </c>
      <c r="B86" s="876"/>
      <c r="C86" s="877"/>
      <c r="D86" s="877"/>
      <c r="E86" s="877"/>
      <c r="F86" s="877"/>
      <c r="G86" s="877"/>
      <c r="H86" s="877"/>
      <c r="I86" s="877"/>
      <c r="J86" s="877"/>
      <c r="K86" s="877"/>
      <c r="L86" s="877"/>
      <c r="M86" s="877"/>
      <c r="N86" s="877"/>
      <c r="O86" s="877"/>
      <c r="P86" s="878"/>
      <c r="Q86" s="879"/>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30"/>
    </row>
    <row r="87" spans="1:131" ht="26.25" customHeight="1" x14ac:dyDescent="0.2">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30"/>
    </row>
    <row r="88" spans="1:131" ht="26.25" customHeight="1" thickBot="1" x14ac:dyDescent="0.25">
      <c r="A88" s="240" t="s">
        <v>377</v>
      </c>
      <c r="B88" s="790" t="s">
        <v>404</v>
      </c>
      <c r="C88" s="791"/>
      <c r="D88" s="791"/>
      <c r="E88" s="791"/>
      <c r="F88" s="791"/>
      <c r="G88" s="791"/>
      <c r="H88" s="791"/>
      <c r="I88" s="791"/>
      <c r="J88" s="791"/>
      <c r="K88" s="791"/>
      <c r="L88" s="791"/>
      <c r="M88" s="791"/>
      <c r="N88" s="791"/>
      <c r="O88" s="791"/>
      <c r="P88" s="792"/>
      <c r="Q88" s="843"/>
      <c r="R88" s="844"/>
      <c r="S88" s="844"/>
      <c r="T88" s="844"/>
      <c r="U88" s="844"/>
      <c r="V88" s="844"/>
      <c r="W88" s="844"/>
      <c r="X88" s="844"/>
      <c r="Y88" s="844"/>
      <c r="Z88" s="844"/>
      <c r="AA88" s="844"/>
      <c r="AB88" s="844"/>
      <c r="AC88" s="844"/>
      <c r="AD88" s="844"/>
      <c r="AE88" s="844"/>
      <c r="AF88" s="847">
        <v>3705</v>
      </c>
      <c r="AG88" s="847"/>
      <c r="AH88" s="847"/>
      <c r="AI88" s="847"/>
      <c r="AJ88" s="847"/>
      <c r="AK88" s="844"/>
      <c r="AL88" s="844"/>
      <c r="AM88" s="844"/>
      <c r="AN88" s="844"/>
      <c r="AO88" s="844"/>
      <c r="AP88" s="847">
        <v>6029</v>
      </c>
      <c r="AQ88" s="847"/>
      <c r="AR88" s="847"/>
      <c r="AS88" s="847"/>
      <c r="AT88" s="847"/>
      <c r="AU88" s="847">
        <v>3993</v>
      </c>
      <c r="AV88" s="847"/>
      <c r="AW88" s="847"/>
      <c r="AX88" s="847"/>
      <c r="AY88" s="847"/>
      <c r="AZ88" s="852"/>
      <c r="BA88" s="852"/>
      <c r="BB88" s="852"/>
      <c r="BC88" s="852"/>
      <c r="BD88" s="853"/>
      <c r="BE88" s="241"/>
      <c r="BF88" s="241"/>
      <c r="BG88" s="241"/>
      <c r="BH88" s="241"/>
      <c r="BI88" s="241"/>
      <c r="BJ88" s="241"/>
      <c r="BK88" s="241"/>
      <c r="BL88" s="241"/>
      <c r="BM88" s="241"/>
      <c r="BN88" s="241"/>
      <c r="BO88" s="241"/>
      <c r="BP88" s="241"/>
      <c r="BQ88" s="238">
        <v>82</v>
      </c>
      <c r="BR88" s="243"/>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90" t="s">
        <v>405</v>
      </c>
      <c r="BS102" s="791"/>
      <c r="BT102" s="791"/>
      <c r="BU102" s="791"/>
      <c r="BV102" s="791"/>
      <c r="BW102" s="791"/>
      <c r="BX102" s="791"/>
      <c r="BY102" s="791"/>
      <c r="BZ102" s="791"/>
      <c r="CA102" s="791"/>
      <c r="CB102" s="791"/>
      <c r="CC102" s="791"/>
      <c r="CD102" s="791"/>
      <c r="CE102" s="791"/>
      <c r="CF102" s="791"/>
      <c r="CG102" s="792"/>
      <c r="CH102" s="890"/>
      <c r="CI102" s="891"/>
      <c r="CJ102" s="891"/>
      <c r="CK102" s="891"/>
      <c r="CL102" s="892"/>
      <c r="CM102" s="890"/>
      <c r="CN102" s="891"/>
      <c r="CO102" s="891"/>
      <c r="CP102" s="891"/>
      <c r="CQ102" s="892"/>
      <c r="CR102" s="893">
        <v>195</v>
      </c>
      <c r="CS102" s="855"/>
      <c r="CT102" s="855"/>
      <c r="CU102" s="855"/>
      <c r="CV102" s="894"/>
      <c r="CW102" s="893">
        <v>60</v>
      </c>
      <c r="CX102" s="855"/>
      <c r="CY102" s="855"/>
      <c r="CZ102" s="855"/>
      <c r="DA102" s="894"/>
      <c r="DB102" s="893" t="s">
        <v>557</v>
      </c>
      <c r="DC102" s="855"/>
      <c r="DD102" s="855"/>
      <c r="DE102" s="855"/>
      <c r="DF102" s="894"/>
      <c r="DG102" s="893">
        <v>540</v>
      </c>
      <c r="DH102" s="855"/>
      <c r="DI102" s="855"/>
      <c r="DJ102" s="855"/>
      <c r="DK102" s="894"/>
      <c r="DL102" s="893" t="s">
        <v>557</v>
      </c>
      <c r="DM102" s="855"/>
      <c r="DN102" s="855"/>
      <c r="DO102" s="855"/>
      <c r="DP102" s="894"/>
      <c r="DQ102" s="893" t="s">
        <v>557</v>
      </c>
      <c r="DR102" s="855"/>
      <c r="DS102" s="855"/>
      <c r="DT102" s="855"/>
      <c r="DU102" s="894"/>
      <c r="DV102" s="790"/>
      <c r="DW102" s="791"/>
      <c r="DX102" s="791"/>
      <c r="DY102" s="791"/>
      <c r="DZ102" s="91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406</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407</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0" t="s">
        <v>410</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411</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2">
      <c r="A109" s="91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413</v>
      </c>
      <c r="AB109" s="896"/>
      <c r="AC109" s="896"/>
      <c r="AD109" s="896"/>
      <c r="AE109" s="897"/>
      <c r="AF109" s="895" t="s">
        <v>414</v>
      </c>
      <c r="AG109" s="896"/>
      <c r="AH109" s="896"/>
      <c r="AI109" s="896"/>
      <c r="AJ109" s="897"/>
      <c r="AK109" s="895" t="s">
        <v>294</v>
      </c>
      <c r="AL109" s="896"/>
      <c r="AM109" s="896"/>
      <c r="AN109" s="896"/>
      <c r="AO109" s="897"/>
      <c r="AP109" s="895" t="s">
        <v>415</v>
      </c>
      <c r="AQ109" s="896"/>
      <c r="AR109" s="896"/>
      <c r="AS109" s="896"/>
      <c r="AT109" s="898"/>
      <c r="AU109" s="91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413</v>
      </c>
      <c r="BR109" s="896"/>
      <c r="BS109" s="896"/>
      <c r="BT109" s="896"/>
      <c r="BU109" s="897"/>
      <c r="BV109" s="895" t="s">
        <v>414</v>
      </c>
      <c r="BW109" s="896"/>
      <c r="BX109" s="896"/>
      <c r="BY109" s="896"/>
      <c r="BZ109" s="897"/>
      <c r="CA109" s="895" t="s">
        <v>294</v>
      </c>
      <c r="CB109" s="896"/>
      <c r="CC109" s="896"/>
      <c r="CD109" s="896"/>
      <c r="CE109" s="897"/>
      <c r="CF109" s="916" t="s">
        <v>415</v>
      </c>
      <c r="CG109" s="916"/>
      <c r="CH109" s="916"/>
      <c r="CI109" s="916"/>
      <c r="CJ109" s="916"/>
      <c r="CK109" s="895"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413</v>
      </c>
      <c r="DH109" s="896"/>
      <c r="DI109" s="896"/>
      <c r="DJ109" s="896"/>
      <c r="DK109" s="897"/>
      <c r="DL109" s="895" t="s">
        <v>414</v>
      </c>
      <c r="DM109" s="896"/>
      <c r="DN109" s="896"/>
      <c r="DO109" s="896"/>
      <c r="DP109" s="897"/>
      <c r="DQ109" s="895" t="s">
        <v>294</v>
      </c>
      <c r="DR109" s="896"/>
      <c r="DS109" s="896"/>
      <c r="DT109" s="896"/>
      <c r="DU109" s="897"/>
      <c r="DV109" s="895" t="s">
        <v>415</v>
      </c>
      <c r="DW109" s="896"/>
      <c r="DX109" s="896"/>
      <c r="DY109" s="896"/>
      <c r="DZ109" s="898"/>
    </row>
    <row r="110" spans="1:131" s="230" customFormat="1" ht="26.25" customHeight="1" x14ac:dyDescent="0.2">
      <c r="A110" s="899" t="s">
        <v>417</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3260808</v>
      </c>
      <c r="AB110" s="903"/>
      <c r="AC110" s="903"/>
      <c r="AD110" s="903"/>
      <c r="AE110" s="904"/>
      <c r="AF110" s="905">
        <v>3542301</v>
      </c>
      <c r="AG110" s="903"/>
      <c r="AH110" s="903"/>
      <c r="AI110" s="903"/>
      <c r="AJ110" s="904"/>
      <c r="AK110" s="905">
        <v>3573386</v>
      </c>
      <c r="AL110" s="903"/>
      <c r="AM110" s="903"/>
      <c r="AN110" s="903"/>
      <c r="AO110" s="904"/>
      <c r="AP110" s="906">
        <v>20</v>
      </c>
      <c r="AQ110" s="907"/>
      <c r="AR110" s="907"/>
      <c r="AS110" s="907"/>
      <c r="AT110" s="908"/>
      <c r="AU110" s="909" t="s">
        <v>69</v>
      </c>
      <c r="AV110" s="910"/>
      <c r="AW110" s="910"/>
      <c r="AX110" s="910"/>
      <c r="AY110" s="910"/>
      <c r="AZ110" s="932" t="s">
        <v>418</v>
      </c>
      <c r="BA110" s="900"/>
      <c r="BB110" s="900"/>
      <c r="BC110" s="900"/>
      <c r="BD110" s="900"/>
      <c r="BE110" s="900"/>
      <c r="BF110" s="900"/>
      <c r="BG110" s="900"/>
      <c r="BH110" s="900"/>
      <c r="BI110" s="900"/>
      <c r="BJ110" s="900"/>
      <c r="BK110" s="900"/>
      <c r="BL110" s="900"/>
      <c r="BM110" s="900"/>
      <c r="BN110" s="900"/>
      <c r="BO110" s="900"/>
      <c r="BP110" s="901"/>
      <c r="BQ110" s="933">
        <v>40150272</v>
      </c>
      <c r="BR110" s="934"/>
      <c r="BS110" s="934"/>
      <c r="BT110" s="934"/>
      <c r="BU110" s="934"/>
      <c r="BV110" s="934">
        <v>38531443</v>
      </c>
      <c r="BW110" s="934"/>
      <c r="BX110" s="934"/>
      <c r="BY110" s="934"/>
      <c r="BZ110" s="934"/>
      <c r="CA110" s="934">
        <v>36920274</v>
      </c>
      <c r="CB110" s="934"/>
      <c r="CC110" s="934"/>
      <c r="CD110" s="934"/>
      <c r="CE110" s="934"/>
      <c r="CF110" s="947">
        <v>206.9</v>
      </c>
      <c r="CG110" s="948"/>
      <c r="CH110" s="948"/>
      <c r="CI110" s="948"/>
      <c r="CJ110" s="948"/>
      <c r="CK110" s="949" t="s">
        <v>419</v>
      </c>
      <c r="CL110" s="950"/>
      <c r="CM110" s="932" t="s">
        <v>420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548732</v>
      </c>
      <c r="DH110" s="934"/>
      <c r="DI110" s="934"/>
      <c r="DJ110" s="934"/>
      <c r="DK110" s="934"/>
      <c r="DL110" s="934">
        <v>491857</v>
      </c>
      <c r="DM110" s="934"/>
      <c r="DN110" s="934"/>
      <c r="DO110" s="934"/>
      <c r="DP110" s="934"/>
      <c r="DQ110" s="934">
        <v>434983</v>
      </c>
      <c r="DR110" s="934"/>
      <c r="DS110" s="934"/>
      <c r="DT110" s="934"/>
      <c r="DU110" s="934"/>
      <c r="DV110" s="935">
        <v>2.4</v>
      </c>
      <c r="DW110" s="935"/>
      <c r="DX110" s="935"/>
      <c r="DY110" s="935"/>
      <c r="DZ110" s="936"/>
    </row>
    <row r="111" spans="1:131" s="230" customFormat="1" ht="26.25" customHeight="1" x14ac:dyDescent="0.2">
      <c r="A111" s="937" t="s">
        <v>421</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422</v>
      </c>
      <c r="BA111" s="926"/>
      <c r="BB111" s="926"/>
      <c r="BC111" s="926"/>
      <c r="BD111" s="926"/>
      <c r="BE111" s="926"/>
      <c r="BF111" s="926"/>
      <c r="BG111" s="926"/>
      <c r="BH111" s="926"/>
      <c r="BI111" s="926"/>
      <c r="BJ111" s="926"/>
      <c r="BK111" s="926"/>
      <c r="BL111" s="926"/>
      <c r="BM111" s="926"/>
      <c r="BN111" s="926"/>
      <c r="BO111" s="926"/>
      <c r="BP111" s="927"/>
      <c r="BQ111" s="928">
        <v>655422</v>
      </c>
      <c r="BR111" s="929"/>
      <c r="BS111" s="929"/>
      <c r="BT111" s="929"/>
      <c r="BU111" s="929"/>
      <c r="BV111" s="929">
        <v>583917</v>
      </c>
      <c r="BW111" s="929"/>
      <c r="BX111" s="929"/>
      <c r="BY111" s="929"/>
      <c r="BZ111" s="929"/>
      <c r="CA111" s="929">
        <v>489293</v>
      </c>
      <c r="CB111" s="929"/>
      <c r="CC111" s="929"/>
      <c r="CD111" s="929"/>
      <c r="CE111" s="929"/>
      <c r="CF111" s="923">
        <v>2.7</v>
      </c>
      <c r="CG111" s="924"/>
      <c r="CH111" s="924"/>
      <c r="CI111" s="924"/>
      <c r="CJ111" s="924"/>
      <c r="CK111" s="951"/>
      <c r="CL111" s="952"/>
      <c r="CM111" s="925" t="s">
        <v>423</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2">
      <c r="A112" s="955" t="s">
        <v>424</v>
      </c>
      <c r="B112" s="956"/>
      <c r="C112" s="926" t="s">
        <v>425</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v>6667</v>
      </c>
      <c r="AB112" s="962"/>
      <c r="AC112" s="962"/>
      <c r="AD112" s="962"/>
      <c r="AE112" s="963"/>
      <c r="AF112" s="964">
        <v>6667</v>
      </c>
      <c r="AG112" s="962"/>
      <c r="AH112" s="962"/>
      <c r="AI112" s="962"/>
      <c r="AJ112" s="963"/>
      <c r="AK112" s="964">
        <v>3207</v>
      </c>
      <c r="AL112" s="962"/>
      <c r="AM112" s="962"/>
      <c r="AN112" s="962"/>
      <c r="AO112" s="963"/>
      <c r="AP112" s="965">
        <v>0</v>
      </c>
      <c r="AQ112" s="966"/>
      <c r="AR112" s="966"/>
      <c r="AS112" s="966"/>
      <c r="AT112" s="967"/>
      <c r="AU112" s="911"/>
      <c r="AV112" s="912"/>
      <c r="AW112" s="912"/>
      <c r="AX112" s="912"/>
      <c r="AY112" s="912"/>
      <c r="AZ112" s="925" t="s">
        <v>426</v>
      </c>
      <c r="BA112" s="926"/>
      <c r="BB112" s="926"/>
      <c r="BC112" s="926"/>
      <c r="BD112" s="926"/>
      <c r="BE112" s="926"/>
      <c r="BF112" s="926"/>
      <c r="BG112" s="926"/>
      <c r="BH112" s="926"/>
      <c r="BI112" s="926"/>
      <c r="BJ112" s="926"/>
      <c r="BK112" s="926"/>
      <c r="BL112" s="926"/>
      <c r="BM112" s="926"/>
      <c r="BN112" s="926"/>
      <c r="BO112" s="926"/>
      <c r="BP112" s="927"/>
      <c r="BQ112" s="928">
        <v>9476522</v>
      </c>
      <c r="BR112" s="929"/>
      <c r="BS112" s="929"/>
      <c r="BT112" s="929"/>
      <c r="BU112" s="929"/>
      <c r="BV112" s="929">
        <v>11555528</v>
      </c>
      <c r="BW112" s="929"/>
      <c r="BX112" s="929"/>
      <c r="BY112" s="929"/>
      <c r="BZ112" s="929"/>
      <c r="CA112" s="929">
        <v>15958985</v>
      </c>
      <c r="CB112" s="929"/>
      <c r="CC112" s="929"/>
      <c r="CD112" s="929"/>
      <c r="CE112" s="929"/>
      <c r="CF112" s="923">
        <v>89.4</v>
      </c>
      <c r="CG112" s="924"/>
      <c r="CH112" s="924"/>
      <c r="CI112" s="924"/>
      <c r="CJ112" s="924"/>
      <c r="CK112" s="951"/>
      <c r="CL112" s="952"/>
      <c r="CM112" s="925" t="s">
        <v>427</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122</v>
      </c>
      <c r="DH112" s="929"/>
      <c r="DI112" s="929"/>
      <c r="DJ112" s="929"/>
      <c r="DK112" s="929"/>
      <c r="DL112" s="929" t="s">
        <v>122</v>
      </c>
      <c r="DM112" s="929"/>
      <c r="DN112" s="929"/>
      <c r="DO112" s="929"/>
      <c r="DP112" s="929"/>
      <c r="DQ112" s="929" t="s">
        <v>122</v>
      </c>
      <c r="DR112" s="929"/>
      <c r="DS112" s="929"/>
      <c r="DT112" s="929"/>
      <c r="DU112" s="929"/>
      <c r="DV112" s="930" t="s">
        <v>122</v>
      </c>
      <c r="DW112" s="930"/>
      <c r="DX112" s="930"/>
      <c r="DY112" s="930"/>
      <c r="DZ112" s="931"/>
    </row>
    <row r="113" spans="1:130" s="230" customFormat="1" ht="26.25" customHeight="1" x14ac:dyDescent="0.2">
      <c r="A113" s="957"/>
      <c r="B113" s="958"/>
      <c r="C113" s="926" t="s">
        <v>428</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710000</v>
      </c>
      <c r="AB113" s="941"/>
      <c r="AC113" s="941"/>
      <c r="AD113" s="941"/>
      <c r="AE113" s="942"/>
      <c r="AF113" s="943">
        <v>527765</v>
      </c>
      <c r="AG113" s="941"/>
      <c r="AH113" s="941"/>
      <c r="AI113" s="941"/>
      <c r="AJ113" s="942"/>
      <c r="AK113" s="943">
        <v>680133</v>
      </c>
      <c r="AL113" s="941"/>
      <c r="AM113" s="941"/>
      <c r="AN113" s="941"/>
      <c r="AO113" s="942"/>
      <c r="AP113" s="944">
        <v>3.8</v>
      </c>
      <c r="AQ113" s="945"/>
      <c r="AR113" s="945"/>
      <c r="AS113" s="945"/>
      <c r="AT113" s="946"/>
      <c r="AU113" s="911"/>
      <c r="AV113" s="912"/>
      <c r="AW113" s="912"/>
      <c r="AX113" s="912"/>
      <c r="AY113" s="912"/>
      <c r="AZ113" s="925" t="s">
        <v>429</v>
      </c>
      <c r="BA113" s="926"/>
      <c r="BB113" s="926"/>
      <c r="BC113" s="926"/>
      <c r="BD113" s="926"/>
      <c r="BE113" s="926"/>
      <c r="BF113" s="926"/>
      <c r="BG113" s="926"/>
      <c r="BH113" s="926"/>
      <c r="BI113" s="926"/>
      <c r="BJ113" s="926"/>
      <c r="BK113" s="926"/>
      <c r="BL113" s="926"/>
      <c r="BM113" s="926"/>
      <c r="BN113" s="926"/>
      <c r="BO113" s="926"/>
      <c r="BP113" s="927"/>
      <c r="BQ113" s="928">
        <v>4055261</v>
      </c>
      <c r="BR113" s="929"/>
      <c r="BS113" s="929"/>
      <c r="BT113" s="929"/>
      <c r="BU113" s="929"/>
      <c r="BV113" s="929">
        <v>3806081</v>
      </c>
      <c r="BW113" s="929"/>
      <c r="BX113" s="929"/>
      <c r="BY113" s="929"/>
      <c r="BZ113" s="929"/>
      <c r="CA113" s="929">
        <v>3993092</v>
      </c>
      <c r="CB113" s="929"/>
      <c r="CC113" s="929"/>
      <c r="CD113" s="929"/>
      <c r="CE113" s="929"/>
      <c r="CF113" s="923">
        <v>22.4</v>
      </c>
      <c r="CG113" s="924"/>
      <c r="CH113" s="924"/>
      <c r="CI113" s="924"/>
      <c r="CJ113" s="924"/>
      <c r="CK113" s="951"/>
      <c r="CL113" s="952"/>
      <c r="CM113" s="925" t="s">
        <v>430</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122</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2">
      <c r="A114" s="957"/>
      <c r="B114" s="958"/>
      <c r="C114" s="926" t="s">
        <v>431</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444913</v>
      </c>
      <c r="AB114" s="962"/>
      <c r="AC114" s="962"/>
      <c r="AD114" s="962"/>
      <c r="AE114" s="963"/>
      <c r="AF114" s="964">
        <v>511352</v>
      </c>
      <c r="AG114" s="962"/>
      <c r="AH114" s="962"/>
      <c r="AI114" s="962"/>
      <c r="AJ114" s="963"/>
      <c r="AK114" s="964">
        <v>484904</v>
      </c>
      <c r="AL114" s="962"/>
      <c r="AM114" s="962"/>
      <c r="AN114" s="962"/>
      <c r="AO114" s="963"/>
      <c r="AP114" s="965">
        <v>2.7</v>
      </c>
      <c r="AQ114" s="966"/>
      <c r="AR114" s="966"/>
      <c r="AS114" s="966"/>
      <c r="AT114" s="967"/>
      <c r="AU114" s="911"/>
      <c r="AV114" s="912"/>
      <c r="AW114" s="912"/>
      <c r="AX114" s="912"/>
      <c r="AY114" s="912"/>
      <c r="AZ114" s="925" t="s">
        <v>432</v>
      </c>
      <c r="BA114" s="926"/>
      <c r="BB114" s="926"/>
      <c r="BC114" s="926"/>
      <c r="BD114" s="926"/>
      <c r="BE114" s="926"/>
      <c r="BF114" s="926"/>
      <c r="BG114" s="926"/>
      <c r="BH114" s="926"/>
      <c r="BI114" s="926"/>
      <c r="BJ114" s="926"/>
      <c r="BK114" s="926"/>
      <c r="BL114" s="926"/>
      <c r="BM114" s="926"/>
      <c r="BN114" s="926"/>
      <c r="BO114" s="926"/>
      <c r="BP114" s="927"/>
      <c r="BQ114" s="928">
        <v>4044069</v>
      </c>
      <c r="BR114" s="929"/>
      <c r="BS114" s="929"/>
      <c r="BT114" s="929"/>
      <c r="BU114" s="929"/>
      <c r="BV114" s="929">
        <v>3922901</v>
      </c>
      <c r="BW114" s="929"/>
      <c r="BX114" s="929"/>
      <c r="BY114" s="929"/>
      <c r="BZ114" s="929"/>
      <c r="CA114" s="929">
        <v>4044374</v>
      </c>
      <c r="CB114" s="929"/>
      <c r="CC114" s="929"/>
      <c r="CD114" s="929"/>
      <c r="CE114" s="929"/>
      <c r="CF114" s="923">
        <v>22.7</v>
      </c>
      <c r="CG114" s="924"/>
      <c r="CH114" s="924"/>
      <c r="CI114" s="924"/>
      <c r="CJ114" s="924"/>
      <c r="CK114" s="951"/>
      <c r="CL114" s="952"/>
      <c r="CM114" s="925" t="s">
        <v>433</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2">
      <c r="A115" s="957"/>
      <c r="B115" s="958"/>
      <c r="C115" s="926" t="s">
        <v>434</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92502</v>
      </c>
      <c r="AB115" s="941"/>
      <c r="AC115" s="941"/>
      <c r="AD115" s="941"/>
      <c r="AE115" s="942"/>
      <c r="AF115" s="943">
        <v>78436</v>
      </c>
      <c r="AG115" s="941"/>
      <c r="AH115" s="941"/>
      <c r="AI115" s="941"/>
      <c r="AJ115" s="942"/>
      <c r="AK115" s="943">
        <v>105621</v>
      </c>
      <c r="AL115" s="941"/>
      <c r="AM115" s="941"/>
      <c r="AN115" s="941"/>
      <c r="AO115" s="942"/>
      <c r="AP115" s="944">
        <v>0.6</v>
      </c>
      <c r="AQ115" s="945"/>
      <c r="AR115" s="945"/>
      <c r="AS115" s="945"/>
      <c r="AT115" s="946"/>
      <c r="AU115" s="911"/>
      <c r="AV115" s="912"/>
      <c r="AW115" s="912"/>
      <c r="AX115" s="912"/>
      <c r="AY115" s="912"/>
      <c r="AZ115" s="925" t="s">
        <v>435</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436</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122</v>
      </c>
      <c r="DH115" s="962"/>
      <c r="DI115" s="962"/>
      <c r="DJ115" s="962"/>
      <c r="DK115" s="963"/>
      <c r="DL115" s="964" t="s">
        <v>122</v>
      </c>
      <c r="DM115" s="962"/>
      <c r="DN115" s="962"/>
      <c r="DO115" s="962"/>
      <c r="DP115" s="963"/>
      <c r="DQ115" s="964" t="s">
        <v>122</v>
      </c>
      <c r="DR115" s="962"/>
      <c r="DS115" s="962"/>
      <c r="DT115" s="962"/>
      <c r="DU115" s="963"/>
      <c r="DV115" s="965" t="s">
        <v>122</v>
      </c>
      <c r="DW115" s="966"/>
      <c r="DX115" s="966"/>
      <c r="DY115" s="966"/>
      <c r="DZ115" s="967"/>
    </row>
    <row r="116" spans="1:130" s="230" customFormat="1" ht="26.25" customHeight="1" x14ac:dyDescent="0.2">
      <c r="A116" s="959"/>
      <c r="B116" s="960"/>
      <c r="C116" s="968" t="s">
        <v>437</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438</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439</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24930</v>
      </c>
      <c r="DH116" s="962"/>
      <c r="DI116" s="962"/>
      <c r="DJ116" s="962"/>
      <c r="DK116" s="963"/>
      <c r="DL116" s="964">
        <v>18620</v>
      </c>
      <c r="DM116" s="962"/>
      <c r="DN116" s="962"/>
      <c r="DO116" s="962"/>
      <c r="DP116" s="963"/>
      <c r="DQ116" s="964">
        <v>12310</v>
      </c>
      <c r="DR116" s="962"/>
      <c r="DS116" s="962"/>
      <c r="DT116" s="962"/>
      <c r="DU116" s="963"/>
      <c r="DV116" s="965">
        <v>0.1</v>
      </c>
      <c r="DW116" s="966"/>
      <c r="DX116" s="966"/>
      <c r="DY116" s="966"/>
      <c r="DZ116" s="967"/>
    </row>
    <row r="117" spans="1:130" s="230" customFormat="1" ht="26.25" customHeight="1" x14ac:dyDescent="0.2">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440</v>
      </c>
      <c r="Z117" s="897"/>
      <c r="AA117" s="981">
        <v>4514890</v>
      </c>
      <c r="AB117" s="982"/>
      <c r="AC117" s="982"/>
      <c r="AD117" s="982"/>
      <c r="AE117" s="983"/>
      <c r="AF117" s="984">
        <v>4666521</v>
      </c>
      <c r="AG117" s="982"/>
      <c r="AH117" s="982"/>
      <c r="AI117" s="982"/>
      <c r="AJ117" s="983"/>
      <c r="AK117" s="984">
        <v>4847251</v>
      </c>
      <c r="AL117" s="982"/>
      <c r="AM117" s="982"/>
      <c r="AN117" s="982"/>
      <c r="AO117" s="983"/>
      <c r="AP117" s="985"/>
      <c r="AQ117" s="986"/>
      <c r="AR117" s="986"/>
      <c r="AS117" s="986"/>
      <c r="AT117" s="987"/>
      <c r="AU117" s="911"/>
      <c r="AV117" s="912"/>
      <c r="AW117" s="912"/>
      <c r="AX117" s="912"/>
      <c r="AY117" s="912"/>
      <c r="AZ117" s="977" t="s">
        <v>441</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442</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2">
      <c r="A118" s="91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413</v>
      </c>
      <c r="AB118" s="896"/>
      <c r="AC118" s="896"/>
      <c r="AD118" s="896"/>
      <c r="AE118" s="897"/>
      <c r="AF118" s="895" t="s">
        <v>414</v>
      </c>
      <c r="AG118" s="896"/>
      <c r="AH118" s="896"/>
      <c r="AI118" s="896"/>
      <c r="AJ118" s="897"/>
      <c r="AK118" s="895" t="s">
        <v>294</v>
      </c>
      <c r="AL118" s="896"/>
      <c r="AM118" s="896"/>
      <c r="AN118" s="896"/>
      <c r="AO118" s="897"/>
      <c r="AP118" s="973" t="s">
        <v>415</v>
      </c>
      <c r="AQ118" s="974"/>
      <c r="AR118" s="974"/>
      <c r="AS118" s="974"/>
      <c r="AT118" s="975"/>
      <c r="AU118" s="911"/>
      <c r="AV118" s="912"/>
      <c r="AW118" s="912"/>
      <c r="AX118" s="912"/>
      <c r="AY118" s="912"/>
      <c r="AZ118" s="976" t="s">
        <v>443</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444</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2">
      <c r="A119" s="1059" t="s">
        <v>419</v>
      </c>
      <c r="B119" s="950"/>
      <c r="C119" s="932" t="s">
        <v>420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64798</v>
      </c>
      <c r="AB119" s="903"/>
      <c r="AC119" s="903"/>
      <c r="AD119" s="903"/>
      <c r="AE119" s="904"/>
      <c r="AF119" s="905">
        <v>63010</v>
      </c>
      <c r="AG119" s="903"/>
      <c r="AH119" s="903"/>
      <c r="AI119" s="903"/>
      <c r="AJ119" s="904"/>
      <c r="AK119" s="905">
        <v>62416</v>
      </c>
      <c r="AL119" s="903"/>
      <c r="AM119" s="903"/>
      <c r="AN119" s="903"/>
      <c r="AO119" s="904"/>
      <c r="AP119" s="906">
        <v>0.3</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445</v>
      </c>
      <c r="BP119" s="1008"/>
      <c r="BQ119" s="1002">
        <v>58381546</v>
      </c>
      <c r="BR119" s="1003"/>
      <c r="BS119" s="1003"/>
      <c r="BT119" s="1003"/>
      <c r="BU119" s="1003"/>
      <c r="BV119" s="1003">
        <v>58399870</v>
      </c>
      <c r="BW119" s="1003"/>
      <c r="BX119" s="1003"/>
      <c r="BY119" s="1003"/>
      <c r="BZ119" s="1003"/>
      <c r="CA119" s="1003">
        <v>61406018</v>
      </c>
      <c r="CB119" s="1003"/>
      <c r="CC119" s="1003"/>
      <c r="CD119" s="1003"/>
      <c r="CE119" s="1003"/>
      <c r="CF119" s="1004"/>
      <c r="CG119" s="1005"/>
      <c r="CH119" s="1005"/>
      <c r="CI119" s="1005"/>
      <c r="CJ119" s="1006"/>
      <c r="CK119" s="953"/>
      <c r="CL119" s="954"/>
      <c r="CM119" s="976" t="s">
        <v>446</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v>81760</v>
      </c>
      <c r="DH119" s="989"/>
      <c r="DI119" s="989"/>
      <c r="DJ119" s="989"/>
      <c r="DK119" s="990"/>
      <c r="DL119" s="988">
        <v>73440</v>
      </c>
      <c r="DM119" s="989"/>
      <c r="DN119" s="989"/>
      <c r="DO119" s="989"/>
      <c r="DP119" s="990"/>
      <c r="DQ119" s="988">
        <v>42000</v>
      </c>
      <c r="DR119" s="989"/>
      <c r="DS119" s="989"/>
      <c r="DT119" s="989"/>
      <c r="DU119" s="990"/>
      <c r="DV119" s="991">
        <v>0.2</v>
      </c>
      <c r="DW119" s="992"/>
      <c r="DX119" s="992"/>
      <c r="DY119" s="992"/>
      <c r="DZ119" s="993"/>
    </row>
    <row r="120" spans="1:130" s="230" customFormat="1" ht="26.25" customHeight="1" x14ac:dyDescent="0.2">
      <c r="A120" s="1060"/>
      <c r="B120" s="952"/>
      <c r="C120" s="925" t="s">
        <v>423</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447</v>
      </c>
      <c r="AV120" s="995"/>
      <c r="AW120" s="995"/>
      <c r="AX120" s="995"/>
      <c r="AY120" s="996"/>
      <c r="AZ120" s="932" t="s">
        <v>448</v>
      </c>
      <c r="BA120" s="900"/>
      <c r="BB120" s="900"/>
      <c r="BC120" s="900"/>
      <c r="BD120" s="900"/>
      <c r="BE120" s="900"/>
      <c r="BF120" s="900"/>
      <c r="BG120" s="900"/>
      <c r="BH120" s="900"/>
      <c r="BI120" s="900"/>
      <c r="BJ120" s="900"/>
      <c r="BK120" s="900"/>
      <c r="BL120" s="900"/>
      <c r="BM120" s="900"/>
      <c r="BN120" s="900"/>
      <c r="BO120" s="900"/>
      <c r="BP120" s="901"/>
      <c r="BQ120" s="933">
        <v>9712751</v>
      </c>
      <c r="BR120" s="934"/>
      <c r="BS120" s="934"/>
      <c r="BT120" s="934"/>
      <c r="BU120" s="934"/>
      <c r="BV120" s="934">
        <v>9997116</v>
      </c>
      <c r="BW120" s="934"/>
      <c r="BX120" s="934"/>
      <c r="BY120" s="934"/>
      <c r="BZ120" s="934"/>
      <c r="CA120" s="934">
        <v>11270698</v>
      </c>
      <c r="CB120" s="934"/>
      <c r="CC120" s="934"/>
      <c r="CD120" s="934"/>
      <c r="CE120" s="934"/>
      <c r="CF120" s="947">
        <v>63.2</v>
      </c>
      <c r="CG120" s="948"/>
      <c r="CH120" s="948"/>
      <c r="CI120" s="948"/>
      <c r="CJ120" s="948"/>
      <c r="CK120" s="1009" t="s">
        <v>449</v>
      </c>
      <c r="CL120" s="1010"/>
      <c r="CM120" s="1010"/>
      <c r="CN120" s="1010"/>
      <c r="CO120" s="1011"/>
      <c r="CP120" s="1017" t="s">
        <v>395</v>
      </c>
      <c r="CQ120" s="1018"/>
      <c r="CR120" s="1018"/>
      <c r="CS120" s="1018"/>
      <c r="CT120" s="1018"/>
      <c r="CU120" s="1018"/>
      <c r="CV120" s="1018"/>
      <c r="CW120" s="1018"/>
      <c r="CX120" s="1018"/>
      <c r="CY120" s="1018"/>
      <c r="CZ120" s="1018"/>
      <c r="DA120" s="1018"/>
      <c r="DB120" s="1018"/>
      <c r="DC120" s="1018"/>
      <c r="DD120" s="1018"/>
      <c r="DE120" s="1018"/>
      <c r="DF120" s="1019"/>
      <c r="DG120" s="933">
        <v>1429065</v>
      </c>
      <c r="DH120" s="934"/>
      <c r="DI120" s="934"/>
      <c r="DJ120" s="934"/>
      <c r="DK120" s="934"/>
      <c r="DL120" s="934">
        <v>4550068</v>
      </c>
      <c r="DM120" s="934"/>
      <c r="DN120" s="934"/>
      <c r="DO120" s="934"/>
      <c r="DP120" s="934"/>
      <c r="DQ120" s="934">
        <v>9878291</v>
      </c>
      <c r="DR120" s="934"/>
      <c r="DS120" s="934"/>
      <c r="DT120" s="934"/>
      <c r="DU120" s="934"/>
      <c r="DV120" s="935">
        <v>55.4</v>
      </c>
      <c r="DW120" s="935"/>
      <c r="DX120" s="935"/>
      <c r="DY120" s="935"/>
      <c r="DZ120" s="936"/>
    </row>
    <row r="121" spans="1:130" s="230" customFormat="1" ht="26.25" customHeight="1" x14ac:dyDescent="0.2">
      <c r="A121" s="1060"/>
      <c r="B121" s="952"/>
      <c r="C121" s="977" t="s">
        <v>450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122</v>
      </c>
      <c r="AB121" s="962"/>
      <c r="AC121" s="962"/>
      <c r="AD121" s="962"/>
      <c r="AE121" s="963"/>
      <c r="AF121" s="964" t="s">
        <v>122</v>
      </c>
      <c r="AG121" s="962"/>
      <c r="AH121" s="962"/>
      <c r="AI121" s="962"/>
      <c r="AJ121" s="963"/>
      <c r="AK121" s="964" t="s">
        <v>122</v>
      </c>
      <c r="AL121" s="962"/>
      <c r="AM121" s="962"/>
      <c r="AN121" s="962"/>
      <c r="AO121" s="963"/>
      <c r="AP121" s="965" t="s">
        <v>122</v>
      </c>
      <c r="AQ121" s="966"/>
      <c r="AR121" s="966"/>
      <c r="AS121" s="966"/>
      <c r="AT121" s="967"/>
      <c r="AU121" s="997"/>
      <c r="AV121" s="998"/>
      <c r="AW121" s="998"/>
      <c r="AX121" s="998"/>
      <c r="AY121" s="999"/>
      <c r="AZ121" s="925" t="s">
        <v>451</v>
      </c>
      <c r="BA121" s="926"/>
      <c r="BB121" s="926"/>
      <c r="BC121" s="926"/>
      <c r="BD121" s="926"/>
      <c r="BE121" s="926"/>
      <c r="BF121" s="926"/>
      <c r="BG121" s="926"/>
      <c r="BH121" s="926"/>
      <c r="BI121" s="926"/>
      <c r="BJ121" s="926"/>
      <c r="BK121" s="926"/>
      <c r="BL121" s="926"/>
      <c r="BM121" s="926"/>
      <c r="BN121" s="926"/>
      <c r="BO121" s="926"/>
      <c r="BP121" s="927"/>
      <c r="BQ121" s="928">
        <v>7339581</v>
      </c>
      <c r="BR121" s="929"/>
      <c r="BS121" s="929"/>
      <c r="BT121" s="929"/>
      <c r="BU121" s="929"/>
      <c r="BV121" s="929">
        <v>7810488</v>
      </c>
      <c r="BW121" s="929"/>
      <c r="BX121" s="929"/>
      <c r="BY121" s="929"/>
      <c r="BZ121" s="929"/>
      <c r="CA121" s="929">
        <v>7503877</v>
      </c>
      <c r="CB121" s="929"/>
      <c r="CC121" s="929"/>
      <c r="CD121" s="929"/>
      <c r="CE121" s="929"/>
      <c r="CF121" s="923">
        <v>42.1</v>
      </c>
      <c r="CG121" s="924"/>
      <c r="CH121" s="924"/>
      <c r="CI121" s="924"/>
      <c r="CJ121" s="924"/>
      <c r="CK121" s="1012"/>
      <c r="CL121" s="1013"/>
      <c r="CM121" s="1013"/>
      <c r="CN121" s="1013"/>
      <c r="CO121" s="1014"/>
      <c r="CP121" s="1022" t="s">
        <v>394</v>
      </c>
      <c r="CQ121" s="1023"/>
      <c r="CR121" s="1023"/>
      <c r="CS121" s="1023"/>
      <c r="CT121" s="1023"/>
      <c r="CU121" s="1023"/>
      <c r="CV121" s="1023"/>
      <c r="CW121" s="1023"/>
      <c r="CX121" s="1023"/>
      <c r="CY121" s="1023"/>
      <c r="CZ121" s="1023"/>
      <c r="DA121" s="1023"/>
      <c r="DB121" s="1023"/>
      <c r="DC121" s="1023"/>
      <c r="DD121" s="1023"/>
      <c r="DE121" s="1023"/>
      <c r="DF121" s="1024"/>
      <c r="DG121" s="928">
        <v>7775071</v>
      </c>
      <c r="DH121" s="929"/>
      <c r="DI121" s="929"/>
      <c r="DJ121" s="929"/>
      <c r="DK121" s="929"/>
      <c r="DL121" s="929">
        <v>6757152</v>
      </c>
      <c r="DM121" s="929"/>
      <c r="DN121" s="929"/>
      <c r="DO121" s="929"/>
      <c r="DP121" s="929"/>
      <c r="DQ121" s="929">
        <v>5824416</v>
      </c>
      <c r="DR121" s="929"/>
      <c r="DS121" s="929"/>
      <c r="DT121" s="929"/>
      <c r="DU121" s="929"/>
      <c r="DV121" s="930">
        <v>32.6</v>
      </c>
      <c r="DW121" s="930"/>
      <c r="DX121" s="930"/>
      <c r="DY121" s="930"/>
      <c r="DZ121" s="931"/>
    </row>
    <row r="122" spans="1:130" s="230" customFormat="1" ht="26.25" customHeight="1" x14ac:dyDescent="0.2">
      <c r="A122" s="1060"/>
      <c r="B122" s="952"/>
      <c r="C122" s="925" t="s">
        <v>433</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452</v>
      </c>
      <c r="BA122" s="968"/>
      <c r="BB122" s="968"/>
      <c r="BC122" s="968"/>
      <c r="BD122" s="968"/>
      <c r="BE122" s="968"/>
      <c r="BF122" s="968"/>
      <c r="BG122" s="968"/>
      <c r="BH122" s="968"/>
      <c r="BI122" s="968"/>
      <c r="BJ122" s="968"/>
      <c r="BK122" s="968"/>
      <c r="BL122" s="968"/>
      <c r="BM122" s="968"/>
      <c r="BN122" s="968"/>
      <c r="BO122" s="968"/>
      <c r="BP122" s="969"/>
      <c r="BQ122" s="1002">
        <v>32569075</v>
      </c>
      <c r="BR122" s="1003"/>
      <c r="BS122" s="1003"/>
      <c r="BT122" s="1003"/>
      <c r="BU122" s="1003"/>
      <c r="BV122" s="1003">
        <v>33287716</v>
      </c>
      <c r="BW122" s="1003"/>
      <c r="BX122" s="1003"/>
      <c r="BY122" s="1003"/>
      <c r="BZ122" s="1003"/>
      <c r="CA122" s="1003">
        <v>34578455</v>
      </c>
      <c r="CB122" s="1003"/>
      <c r="CC122" s="1003"/>
      <c r="CD122" s="1003"/>
      <c r="CE122" s="1003"/>
      <c r="CF122" s="1020">
        <v>193.8</v>
      </c>
      <c r="CG122" s="1021"/>
      <c r="CH122" s="1021"/>
      <c r="CI122" s="1021"/>
      <c r="CJ122" s="1021"/>
      <c r="CK122" s="1012"/>
      <c r="CL122" s="1013"/>
      <c r="CM122" s="1013"/>
      <c r="CN122" s="1013"/>
      <c r="CO122" s="1014"/>
      <c r="CP122" s="1022" t="s">
        <v>396</v>
      </c>
      <c r="CQ122" s="1023"/>
      <c r="CR122" s="1023"/>
      <c r="CS122" s="1023"/>
      <c r="CT122" s="1023"/>
      <c r="CU122" s="1023"/>
      <c r="CV122" s="1023"/>
      <c r="CW122" s="1023"/>
      <c r="CX122" s="1023"/>
      <c r="CY122" s="1023"/>
      <c r="CZ122" s="1023"/>
      <c r="DA122" s="1023"/>
      <c r="DB122" s="1023"/>
      <c r="DC122" s="1023"/>
      <c r="DD122" s="1023"/>
      <c r="DE122" s="1023"/>
      <c r="DF122" s="1024"/>
      <c r="DG122" s="928">
        <v>213216</v>
      </c>
      <c r="DH122" s="929"/>
      <c r="DI122" s="929"/>
      <c r="DJ122" s="929"/>
      <c r="DK122" s="929"/>
      <c r="DL122" s="929">
        <v>198329</v>
      </c>
      <c r="DM122" s="929"/>
      <c r="DN122" s="929"/>
      <c r="DO122" s="929"/>
      <c r="DP122" s="929"/>
      <c r="DQ122" s="929">
        <v>190849</v>
      </c>
      <c r="DR122" s="929"/>
      <c r="DS122" s="929"/>
      <c r="DT122" s="929"/>
      <c r="DU122" s="929"/>
      <c r="DV122" s="930">
        <v>1.1000000000000001</v>
      </c>
      <c r="DW122" s="930"/>
      <c r="DX122" s="930"/>
      <c r="DY122" s="930"/>
      <c r="DZ122" s="931"/>
    </row>
    <row r="123" spans="1:130" s="230" customFormat="1" ht="26.25" customHeight="1" x14ac:dyDescent="0.2">
      <c r="A123" s="1060"/>
      <c r="B123" s="952"/>
      <c r="C123" s="925" t="s">
        <v>439</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18534</v>
      </c>
      <c r="AB123" s="962"/>
      <c r="AC123" s="962"/>
      <c r="AD123" s="962"/>
      <c r="AE123" s="963"/>
      <c r="AF123" s="964">
        <v>6337</v>
      </c>
      <c r="AG123" s="962"/>
      <c r="AH123" s="962"/>
      <c r="AI123" s="962"/>
      <c r="AJ123" s="963"/>
      <c r="AK123" s="964">
        <v>11149</v>
      </c>
      <c r="AL123" s="962"/>
      <c r="AM123" s="962"/>
      <c r="AN123" s="962"/>
      <c r="AO123" s="963"/>
      <c r="AP123" s="965">
        <v>0.1</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453</v>
      </c>
      <c r="BP123" s="1008"/>
      <c r="BQ123" s="1066">
        <v>49621407</v>
      </c>
      <c r="BR123" s="1067"/>
      <c r="BS123" s="1067"/>
      <c r="BT123" s="1067"/>
      <c r="BU123" s="1067"/>
      <c r="BV123" s="1067">
        <v>51095320</v>
      </c>
      <c r="BW123" s="1067"/>
      <c r="BX123" s="1067"/>
      <c r="BY123" s="1067"/>
      <c r="BZ123" s="1067"/>
      <c r="CA123" s="1067">
        <v>53353030</v>
      </c>
      <c r="CB123" s="1067"/>
      <c r="CC123" s="1067"/>
      <c r="CD123" s="1067"/>
      <c r="CE123" s="1067"/>
      <c r="CF123" s="1004"/>
      <c r="CG123" s="1005"/>
      <c r="CH123" s="1005"/>
      <c r="CI123" s="1005"/>
      <c r="CJ123" s="1006"/>
      <c r="CK123" s="1012"/>
      <c r="CL123" s="1013"/>
      <c r="CM123" s="1013"/>
      <c r="CN123" s="1013"/>
      <c r="CO123" s="1014"/>
      <c r="CP123" s="1022" t="s">
        <v>392</v>
      </c>
      <c r="CQ123" s="1023"/>
      <c r="CR123" s="1023"/>
      <c r="CS123" s="1023"/>
      <c r="CT123" s="1023"/>
      <c r="CU123" s="1023"/>
      <c r="CV123" s="1023"/>
      <c r="CW123" s="1023"/>
      <c r="CX123" s="1023"/>
      <c r="CY123" s="1023"/>
      <c r="CZ123" s="1023"/>
      <c r="DA123" s="1023"/>
      <c r="DB123" s="1023"/>
      <c r="DC123" s="1023"/>
      <c r="DD123" s="1023"/>
      <c r="DE123" s="1023"/>
      <c r="DF123" s="1024"/>
      <c r="DG123" s="961">
        <v>58510</v>
      </c>
      <c r="DH123" s="962"/>
      <c r="DI123" s="962"/>
      <c r="DJ123" s="962"/>
      <c r="DK123" s="963"/>
      <c r="DL123" s="964">
        <v>49979</v>
      </c>
      <c r="DM123" s="962"/>
      <c r="DN123" s="962"/>
      <c r="DO123" s="962"/>
      <c r="DP123" s="963"/>
      <c r="DQ123" s="964">
        <v>65429</v>
      </c>
      <c r="DR123" s="962"/>
      <c r="DS123" s="962"/>
      <c r="DT123" s="962"/>
      <c r="DU123" s="963"/>
      <c r="DV123" s="965">
        <v>0.4</v>
      </c>
      <c r="DW123" s="966"/>
      <c r="DX123" s="966"/>
      <c r="DY123" s="966"/>
      <c r="DZ123" s="967"/>
    </row>
    <row r="124" spans="1:130" s="230" customFormat="1" ht="26.25" customHeight="1" thickBot="1" x14ac:dyDescent="0.25">
      <c r="A124" s="1060"/>
      <c r="B124" s="952"/>
      <c r="C124" s="925" t="s">
        <v>442</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454</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47.8</v>
      </c>
      <c r="BR124" s="1030"/>
      <c r="BS124" s="1030"/>
      <c r="BT124" s="1030"/>
      <c r="BU124" s="1030"/>
      <c r="BV124" s="1030">
        <v>41.2</v>
      </c>
      <c r="BW124" s="1030"/>
      <c r="BX124" s="1030"/>
      <c r="BY124" s="1030"/>
      <c r="BZ124" s="1030"/>
      <c r="CA124" s="1030">
        <v>45.1</v>
      </c>
      <c r="CB124" s="1030"/>
      <c r="CC124" s="1030"/>
      <c r="CD124" s="1030"/>
      <c r="CE124" s="1030"/>
      <c r="CF124" s="1031"/>
      <c r="CG124" s="1032"/>
      <c r="CH124" s="1032"/>
      <c r="CI124" s="1032"/>
      <c r="CJ124" s="1033"/>
      <c r="CK124" s="1015"/>
      <c r="CL124" s="1015"/>
      <c r="CM124" s="1015"/>
      <c r="CN124" s="1015"/>
      <c r="CO124" s="1016"/>
      <c r="CP124" s="1022" t="s">
        <v>455</v>
      </c>
      <c r="CQ124" s="1023"/>
      <c r="CR124" s="1023"/>
      <c r="CS124" s="1023"/>
      <c r="CT124" s="1023"/>
      <c r="CU124" s="1023"/>
      <c r="CV124" s="1023"/>
      <c r="CW124" s="1023"/>
      <c r="CX124" s="1023"/>
      <c r="CY124" s="1023"/>
      <c r="CZ124" s="1023"/>
      <c r="DA124" s="1023"/>
      <c r="DB124" s="1023"/>
      <c r="DC124" s="1023"/>
      <c r="DD124" s="1023"/>
      <c r="DE124" s="1023"/>
      <c r="DF124" s="1024"/>
      <c r="DG124" s="1007">
        <v>660</v>
      </c>
      <c r="DH124" s="989"/>
      <c r="DI124" s="989"/>
      <c r="DJ124" s="989"/>
      <c r="DK124" s="990"/>
      <c r="DL124" s="988" t="s">
        <v>122</v>
      </c>
      <c r="DM124" s="989"/>
      <c r="DN124" s="989"/>
      <c r="DO124" s="989"/>
      <c r="DP124" s="990"/>
      <c r="DQ124" s="988" t="s">
        <v>122</v>
      </c>
      <c r="DR124" s="989"/>
      <c r="DS124" s="989"/>
      <c r="DT124" s="989"/>
      <c r="DU124" s="990"/>
      <c r="DV124" s="991" t="s">
        <v>122</v>
      </c>
      <c r="DW124" s="992"/>
      <c r="DX124" s="992"/>
      <c r="DY124" s="992"/>
      <c r="DZ124" s="993"/>
    </row>
    <row r="125" spans="1:130" s="230" customFormat="1" ht="26.25" customHeight="1" x14ac:dyDescent="0.2">
      <c r="A125" s="1060"/>
      <c r="B125" s="952"/>
      <c r="C125" s="925" t="s">
        <v>444</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456</v>
      </c>
      <c r="CL125" s="1010"/>
      <c r="CM125" s="1010"/>
      <c r="CN125" s="1010"/>
      <c r="CO125" s="1011"/>
      <c r="CP125" s="932" t="s">
        <v>457</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5">
      <c r="A126" s="1060"/>
      <c r="B126" s="952"/>
      <c r="C126" s="925" t="s">
        <v>446</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9170</v>
      </c>
      <c r="AB126" s="962"/>
      <c r="AC126" s="962"/>
      <c r="AD126" s="962"/>
      <c r="AE126" s="963"/>
      <c r="AF126" s="964">
        <v>9089</v>
      </c>
      <c r="AG126" s="962"/>
      <c r="AH126" s="962"/>
      <c r="AI126" s="962"/>
      <c r="AJ126" s="963"/>
      <c r="AK126" s="964">
        <v>32056</v>
      </c>
      <c r="AL126" s="962"/>
      <c r="AM126" s="962"/>
      <c r="AN126" s="962"/>
      <c r="AO126" s="963"/>
      <c r="AP126" s="965">
        <v>0.2</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458</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2">
      <c r="A127" s="1061"/>
      <c r="B127" s="954"/>
      <c r="C127" s="976" t="s">
        <v>459</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460</v>
      </c>
      <c r="AY127" s="1035"/>
      <c r="AZ127" s="1035"/>
      <c r="BA127" s="1035"/>
      <c r="BB127" s="1035"/>
      <c r="BC127" s="1035"/>
      <c r="BD127" s="1035"/>
      <c r="BE127" s="1036"/>
      <c r="BF127" s="1037" t="s">
        <v>461</v>
      </c>
      <c r="BG127" s="1035"/>
      <c r="BH127" s="1035"/>
      <c r="BI127" s="1035"/>
      <c r="BJ127" s="1035"/>
      <c r="BK127" s="1035"/>
      <c r="BL127" s="1036"/>
      <c r="BM127" s="1037" t="s">
        <v>462</v>
      </c>
      <c r="BN127" s="1035"/>
      <c r="BO127" s="1035"/>
      <c r="BP127" s="1035"/>
      <c r="BQ127" s="1035"/>
      <c r="BR127" s="1035"/>
      <c r="BS127" s="1036"/>
      <c r="BT127" s="1037" t="s">
        <v>463</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464</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5">
      <c r="A128" s="1044" t="s">
        <v>465</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466</v>
      </c>
      <c r="X128" s="1046"/>
      <c r="Y128" s="1046"/>
      <c r="Z128" s="1047"/>
      <c r="AA128" s="1048">
        <v>539436</v>
      </c>
      <c r="AB128" s="1049"/>
      <c r="AC128" s="1049"/>
      <c r="AD128" s="1049"/>
      <c r="AE128" s="1050"/>
      <c r="AF128" s="1051">
        <v>598129</v>
      </c>
      <c r="AG128" s="1049"/>
      <c r="AH128" s="1049"/>
      <c r="AI128" s="1049"/>
      <c r="AJ128" s="1050"/>
      <c r="AK128" s="1051">
        <v>633757</v>
      </c>
      <c r="AL128" s="1049"/>
      <c r="AM128" s="1049"/>
      <c r="AN128" s="1049"/>
      <c r="AO128" s="1050"/>
      <c r="AP128" s="1052"/>
      <c r="AQ128" s="1053"/>
      <c r="AR128" s="1053"/>
      <c r="AS128" s="1053"/>
      <c r="AT128" s="1054"/>
      <c r="AU128" s="232"/>
      <c r="AV128" s="232"/>
      <c r="AW128" s="232"/>
      <c r="AX128" s="899" t="s">
        <v>467</v>
      </c>
      <c r="AY128" s="900"/>
      <c r="AZ128" s="900"/>
      <c r="BA128" s="900"/>
      <c r="BB128" s="900"/>
      <c r="BC128" s="900"/>
      <c r="BD128" s="900"/>
      <c r="BE128" s="901"/>
      <c r="BF128" s="1055" t="s">
        <v>122</v>
      </c>
      <c r="BG128" s="1056"/>
      <c r="BH128" s="1056"/>
      <c r="BI128" s="1056"/>
      <c r="BJ128" s="1056"/>
      <c r="BK128" s="1056"/>
      <c r="BL128" s="1057"/>
      <c r="BM128" s="1055">
        <v>12.46</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468</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2">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469</v>
      </c>
      <c r="X129" s="1074"/>
      <c r="Y129" s="1074"/>
      <c r="Z129" s="1075"/>
      <c r="AA129" s="961">
        <v>20986893</v>
      </c>
      <c r="AB129" s="962"/>
      <c r="AC129" s="962"/>
      <c r="AD129" s="962"/>
      <c r="AE129" s="963"/>
      <c r="AF129" s="964">
        <v>20305619</v>
      </c>
      <c r="AG129" s="962"/>
      <c r="AH129" s="962"/>
      <c r="AI129" s="962"/>
      <c r="AJ129" s="963"/>
      <c r="AK129" s="964">
        <v>20406238</v>
      </c>
      <c r="AL129" s="962"/>
      <c r="AM129" s="962"/>
      <c r="AN129" s="962"/>
      <c r="AO129" s="963"/>
      <c r="AP129" s="1076"/>
      <c r="AQ129" s="1077"/>
      <c r="AR129" s="1077"/>
      <c r="AS129" s="1077"/>
      <c r="AT129" s="1078"/>
      <c r="AU129" s="233"/>
      <c r="AV129" s="233"/>
      <c r="AW129" s="233"/>
      <c r="AX129" s="1068" t="s">
        <v>470</v>
      </c>
      <c r="AY129" s="926"/>
      <c r="AZ129" s="926"/>
      <c r="BA129" s="926"/>
      <c r="BB129" s="926"/>
      <c r="BC129" s="926"/>
      <c r="BD129" s="926"/>
      <c r="BE129" s="927"/>
      <c r="BF129" s="1069" t="s">
        <v>122</v>
      </c>
      <c r="BG129" s="1070"/>
      <c r="BH129" s="1070"/>
      <c r="BI129" s="1070"/>
      <c r="BJ129" s="1070"/>
      <c r="BK129" s="1070"/>
      <c r="BL129" s="1071"/>
      <c r="BM129" s="1069">
        <v>17.46</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7" t="s">
        <v>471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472</v>
      </c>
      <c r="X130" s="1074"/>
      <c r="Y130" s="1074"/>
      <c r="Z130" s="1075"/>
      <c r="AA130" s="961">
        <v>2670276</v>
      </c>
      <c r="AB130" s="962"/>
      <c r="AC130" s="962"/>
      <c r="AD130" s="962"/>
      <c r="AE130" s="963"/>
      <c r="AF130" s="964">
        <v>2599907</v>
      </c>
      <c r="AG130" s="962"/>
      <c r="AH130" s="962"/>
      <c r="AI130" s="962"/>
      <c r="AJ130" s="963"/>
      <c r="AK130" s="964">
        <v>2563513</v>
      </c>
      <c r="AL130" s="962"/>
      <c r="AM130" s="962"/>
      <c r="AN130" s="962"/>
      <c r="AO130" s="963"/>
      <c r="AP130" s="1076"/>
      <c r="AQ130" s="1077"/>
      <c r="AR130" s="1077"/>
      <c r="AS130" s="1077"/>
      <c r="AT130" s="1078"/>
      <c r="AU130" s="233"/>
      <c r="AV130" s="233"/>
      <c r="AW130" s="233"/>
      <c r="AX130" s="1068" t="s">
        <v>473</v>
      </c>
      <c r="AY130" s="926"/>
      <c r="AZ130" s="926"/>
      <c r="BA130" s="926"/>
      <c r="BB130" s="926"/>
      <c r="BC130" s="926"/>
      <c r="BD130" s="926"/>
      <c r="BE130" s="927"/>
      <c r="BF130" s="1104">
        <v>8.1999999999999993</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474</v>
      </c>
      <c r="X131" s="1111"/>
      <c r="Y131" s="1111"/>
      <c r="Z131" s="1112"/>
      <c r="AA131" s="1007">
        <v>18316617</v>
      </c>
      <c r="AB131" s="989"/>
      <c r="AC131" s="989"/>
      <c r="AD131" s="989"/>
      <c r="AE131" s="990"/>
      <c r="AF131" s="988">
        <v>17705712</v>
      </c>
      <c r="AG131" s="989"/>
      <c r="AH131" s="989"/>
      <c r="AI131" s="989"/>
      <c r="AJ131" s="990"/>
      <c r="AK131" s="988">
        <v>17842725</v>
      </c>
      <c r="AL131" s="989"/>
      <c r="AM131" s="989"/>
      <c r="AN131" s="989"/>
      <c r="AO131" s="990"/>
      <c r="AP131" s="1113"/>
      <c r="AQ131" s="1114"/>
      <c r="AR131" s="1114"/>
      <c r="AS131" s="1114"/>
      <c r="AT131" s="1115"/>
      <c r="AU131" s="233"/>
      <c r="AV131" s="233"/>
      <c r="AW131" s="233"/>
      <c r="AX131" s="1086" t="s">
        <v>475</v>
      </c>
      <c r="AY131" s="726"/>
      <c r="AZ131" s="726"/>
      <c r="BA131" s="726"/>
      <c r="BB131" s="726"/>
      <c r="BC131" s="726"/>
      <c r="BD131" s="726"/>
      <c r="BE131" s="1039"/>
      <c r="BF131" s="1087">
        <v>45.1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3" t="s">
        <v>476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477</v>
      </c>
      <c r="W132" s="1097"/>
      <c r="X132" s="1097"/>
      <c r="Y132" s="1097"/>
      <c r="Z132" s="1098"/>
      <c r="AA132" s="1099">
        <v>7.1256498949999996</v>
      </c>
      <c r="AB132" s="1100"/>
      <c r="AC132" s="1100"/>
      <c r="AD132" s="1100"/>
      <c r="AE132" s="1101"/>
      <c r="AF132" s="1102">
        <v>8.2938489000000004</v>
      </c>
      <c r="AG132" s="1100"/>
      <c r="AH132" s="1100"/>
      <c r="AI132" s="1100"/>
      <c r="AJ132" s="1101"/>
      <c r="AK132" s="1102">
        <v>9.2473599180000008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478</v>
      </c>
      <c r="W133" s="1080"/>
      <c r="X133" s="1080"/>
      <c r="Y133" s="1080"/>
      <c r="Z133" s="1081"/>
      <c r="AA133" s="1082">
        <v>7.8</v>
      </c>
      <c r="AB133" s="1083"/>
      <c r="AC133" s="1083"/>
      <c r="AD133" s="1083"/>
      <c r="AE133" s="1084"/>
      <c r="AF133" s="1082">
        <v>7.8</v>
      </c>
      <c r="AG133" s="1083"/>
      <c r="AH133" s="1083"/>
      <c r="AI133" s="1083"/>
      <c r="AJ133" s="1084"/>
      <c r="AK133" s="1082">
        <v>8.1999999999999993</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QxOPu1n9DxFgT3bnFiQUHmcWDCY5EzVGAUY7HKIqa2jgQGMTlPsArt64p42uaFKokjE7mZc8pEkZOeTe71FA==" saltValue="YRb/iDRVxDK4+ss+OGoQ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59D74e/lmMUYNGj1CBeE4FwTIqS4JBx6GFrDl2Zb7x2qRdg6CVo+DkXEZSaVZhbHyRZc2tx6vlWXpGKOsYiUNA==" saltValue="XBL1kXH2bOz3kCjfLvHE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quFIWYzA/4LjZn6F3TFwgQOBWh+RpncfAeVU8D/ulySXIFd5xo3PTo7SUref++kIQW/knWKoZp8A5ODfV896g==" saltValue="p4oA4ATSp0egARkZthdh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487</v>
      </c>
      <c r="AL9" s="1120"/>
      <c r="AM9" s="1120"/>
      <c r="AN9" s="1121"/>
      <c r="AO9" s="281">
        <v>4834616</v>
      </c>
      <c r="AP9" s="281">
        <v>63749</v>
      </c>
      <c r="AQ9" s="282">
        <v>73824</v>
      </c>
      <c r="AR9" s="283">
        <v>-13.6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488</v>
      </c>
      <c r="AL10" s="1120"/>
      <c r="AM10" s="1120"/>
      <c r="AN10" s="1121"/>
      <c r="AO10" s="284">
        <v>967214</v>
      </c>
      <c r="AP10" s="284">
        <v>12754</v>
      </c>
      <c r="AQ10" s="285">
        <v>6244</v>
      </c>
      <c r="AR10" s="286">
        <v>104.3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489</v>
      </c>
      <c r="AL11" s="1120"/>
      <c r="AM11" s="1120"/>
      <c r="AN11" s="1121"/>
      <c r="AO11" s="284">
        <v>138119</v>
      </c>
      <c r="AP11" s="284">
        <v>1821</v>
      </c>
      <c r="AQ11" s="285">
        <v>1048</v>
      </c>
      <c r="AR11" s="286">
        <v>73.8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490</v>
      </c>
      <c r="AL12" s="1120"/>
      <c r="AM12" s="1120"/>
      <c r="AN12" s="1121"/>
      <c r="AO12" s="284" t="s">
        <v>491</v>
      </c>
      <c r="AP12" s="284" t="s">
        <v>491</v>
      </c>
      <c r="AQ12" s="285">
        <v>8</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492</v>
      </c>
      <c r="AL13" s="1120"/>
      <c r="AM13" s="1120"/>
      <c r="AN13" s="1121"/>
      <c r="AO13" s="284">
        <v>310057</v>
      </c>
      <c r="AP13" s="284">
        <v>4088</v>
      </c>
      <c r="AQ13" s="285">
        <v>2350</v>
      </c>
      <c r="AR13" s="286">
        <v>74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493</v>
      </c>
      <c r="AL14" s="1120"/>
      <c r="AM14" s="1120"/>
      <c r="AN14" s="1121"/>
      <c r="AO14" s="284">
        <v>65162</v>
      </c>
      <c r="AP14" s="284">
        <v>859</v>
      </c>
      <c r="AQ14" s="285">
        <v>1698</v>
      </c>
      <c r="AR14" s="286">
        <v>-49.4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494</v>
      </c>
      <c r="AL15" s="1123"/>
      <c r="AM15" s="1123"/>
      <c r="AN15" s="1124"/>
      <c r="AO15" s="284">
        <v>-138066</v>
      </c>
      <c r="AP15" s="284">
        <v>-1821</v>
      </c>
      <c r="AQ15" s="285">
        <v>-3564</v>
      </c>
      <c r="AR15" s="286">
        <v>-48.9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6177102</v>
      </c>
      <c r="AP16" s="284">
        <v>81451</v>
      </c>
      <c r="AQ16" s="285">
        <v>81608</v>
      </c>
      <c r="AR16" s="286">
        <v>-0.2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499</v>
      </c>
      <c r="AL21" s="1126"/>
      <c r="AM21" s="1126"/>
      <c r="AN21" s="1127"/>
      <c r="AO21" s="297">
        <v>6.82</v>
      </c>
      <c r="AP21" s="298">
        <v>7.59</v>
      </c>
      <c r="AQ21" s="299">
        <v>-0.77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500</v>
      </c>
      <c r="AL22" s="1126"/>
      <c r="AM22" s="1126"/>
      <c r="AN22" s="1127"/>
      <c r="AO22" s="302">
        <v>99.5</v>
      </c>
      <c r="AP22" s="303">
        <v>98.2</v>
      </c>
      <c r="AQ22" s="304">
        <v>1.3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504</v>
      </c>
      <c r="AL32" s="1134"/>
      <c r="AM32" s="1134"/>
      <c r="AN32" s="1135"/>
      <c r="AO32" s="312">
        <v>3573386</v>
      </c>
      <c r="AP32" s="312">
        <v>47119</v>
      </c>
      <c r="AQ32" s="313">
        <v>42992</v>
      </c>
      <c r="AR32" s="314">
        <v>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505</v>
      </c>
      <c r="AL33" s="1134"/>
      <c r="AM33" s="1134"/>
      <c r="AN33" s="1135"/>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506</v>
      </c>
      <c r="AL34" s="1134"/>
      <c r="AM34" s="1134"/>
      <c r="AN34" s="1135"/>
      <c r="AO34" s="312">
        <v>3207</v>
      </c>
      <c r="AP34" s="312">
        <v>42</v>
      </c>
      <c r="AQ34" s="313">
        <v>43</v>
      </c>
      <c r="AR34" s="314">
        <v>-2.2999999999999998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507</v>
      </c>
      <c r="AL35" s="1134"/>
      <c r="AM35" s="1134"/>
      <c r="AN35" s="1135"/>
      <c r="AO35" s="312">
        <v>680133</v>
      </c>
      <c r="AP35" s="312">
        <v>8968</v>
      </c>
      <c r="AQ35" s="313">
        <v>11969</v>
      </c>
      <c r="AR35" s="314">
        <v>-25.1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508</v>
      </c>
      <c r="AL36" s="1134"/>
      <c r="AM36" s="1134"/>
      <c r="AN36" s="1135"/>
      <c r="AO36" s="312">
        <v>484904</v>
      </c>
      <c r="AP36" s="312">
        <v>6394</v>
      </c>
      <c r="AQ36" s="313">
        <v>2138</v>
      </c>
      <c r="AR36" s="314">
        <v>199.1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509</v>
      </c>
      <c r="AL37" s="1134"/>
      <c r="AM37" s="1134"/>
      <c r="AN37" s="1135"/>
      <c r="AO37" s="312">
        <v>105621</v>
      </c>
      <c r="AP37" s="312">
        <v>1393</v>
      </c>
      <c r="AQ37" s="313">
        <v>592</v>
      </c>
      <c r="AR37" s="314">
        <v>135.30000000000001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510</v>
      </c>
      <c r="AL38" s="1137"/>
      <c r="AM38" s="1137"/>
      <c r="AN38" s="1138"/>
      <c r="AO38" s="315" t="s">
        <v>491</v>
      </c>
      <c r="AP38" s="315" t="s">
        <v>491</v>
      </c>
      <c r="AQ38" s="316">
        <v>2</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511</v>
      </c>
      <c r="AL39" s="1137"/>
      <c r="AM39" s="1137"/>
      <c r="AN39" s="1138"/>
      <c r="AO39" s="312">
        <v>-633757</v>
      </c>
      <c r="AP39" s="312">
        <v>-8357</v>
      </c>
      <c r="AQ39" s="313">
        <v>-5777</v>
      </c>
      <c r="AR39" s="314">
        <v>44.7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512</v>
      </c>
      <c r="AL40" s="1134"/>
      <c r="AM40" s="1134"/>
      <c r="AN40" s="1135"/>
      <c r="AO40" s="312">
        <v>-2563513</v>
      </c>
      <c r="AP40" s="312">
        <v>-33802</v>
      </c>
      <c r="AQ40" s="313">
        <v>-36457</v>
      </c>
      <c r="AR40" s="314">
        <v>-7.3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1649981</v>
      </c>
      <c r="AP41" s="312">
        <v>21757</v>
      </c>
      <c r="AQ41" s="313">
        <v>15502</v>
      </c>
      <c r="AR41" s="314">
        <v>40.299999999999997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482</v>
      </c>
      <c r="AN49" s="1130" t="s">
        <v>515</v>
      </c>
      <c r="AO49" s="1131"/>
      <c r="AP49" s="1131"/>
      <c r="AQ49" s="1131"/>
      <c r="AR49" s="113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2837960</v>
      </c>
      <c r="AN51" s="334">
        <v>35529</v>
      </c>
      <c r="AO51" s="335">
        <v>55.1</v>
      </c>
      <c r="AP51" s="336">
        <v>62383</v>
      </c>
      <c r="AQ51" s="337">
        <v>14.1</v>
      </c>
      <c r="AR51" s="338">
        <v>41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1851090</v>
      </c>
      <c r="AN52" s="342">
        <v>23174</v>
      </c>
      <c r="AO52" s="343">
        <v>30.3</v>
      </c>
      <c r="AP52" s="344">
        <v>35325</v>
      </c>
      <c r="AQ52" s="345">
        <v>7.6</v>
      </c>
      <c r="AR52" s="346">
        <v>22.7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5714071</v>
      </c>
      <c r="AN53" s="334">
        <v>72362</v>
      </c>
      <c r="AO53" s="335">
        <v>103.7</v>
      </c>
      <c r="AP53" s="336">
        <v>63812</v>
      </c>
      <c r="AQ53" s="337">
        <v>2.2999999999999998</v>
      </c>
      <c r="AR53" s="338">
        <v>101.4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4657995</v>
      </c>
      <c r="AN54" s="342">
        <v>58988</v>
      </c>
      <c r="AO54" s="343">
        <v>154.5</v>
      </c>
      <c r="AP54" s="344">
        <v>33848</v>
      </c>
      <c r="AQ54" s="345">
        <v>-4.2</v>
      </c>
      <c r="AR54" s="346">
        <v>158.69999999999999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6208960</v>
      </c>
      <c r="AN55" s="334">
        <v>79482</v>
      </c>
      <c r="AO55" s="335">
        <v>9.8000000000000007</v>
      </c>
      <c r="AP55" s="336">
        <v>54225</v>
      </c>
      <c r="AQ55" s="337">
        <v>-15</v>
      </c>
      <c r="AR55" s="338">
        <v>24.8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4494930</v>
      </c>
      <c r="AN56" s="342">
        <v>57540</v>
      </c>
      <c r="AO56" s="343">
        <v>-2.5</v>
      </c>
      <c r="AP56" s="344">
        <v>27337</v>
      </c>
      <c r="AQ56" s="345">
        <v>-19.2</v>
      </c>
      <c r="AR56" s="346">
        <v>16.7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2243450</v>
      </c>
      <c r="AN57" s="334">
        <v>29048</v>
      </c>
      <c r="AO57" s="335">
        <v>-63.5</v>
      </c>
      <c r="AP57" s="336">
        <v>54016</v>
      </c>
      <c r="AQ57" s="337">
        <v>-0.4</v>
      </c>
      <c r="AR57" s="338">
        <v>-63.1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1119842</v>
      </c>
      <c r="AN58" s="342">
        <v>14500</v>
      </c>
      <c r="AO58" s="343">
        <v>-74.8</v>
      </c>
      <c r="AP58" s="344">
        <v>28078</v>
      </c>
      <c r="AQ58" s="345">
        <v>2.7</v>
      </c>
      <c r="AR58" s="346">
        <v>-77.5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2519309</v>
      </c>
      <c r="AN59" s="334">
        <v>33220</v>
      </c>
      <c r="AO59" s="335">
        <v>14.4</v>
      </c>
      <c r="AP59" s="336">
        <v>52786</v>
      </c>
      <c r="AQ59" s="337">
        <v>-2.2999999999999998</v>
      </c>
      <c r="AR59" s="338">
        <v>16.7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1199942</v>
      </c>
      <c r="AN60" s="342">
        <v>15822</v>
      </c>
      <c r="AO60" s="343">
        <v>9.1</v>
      </c>
      <c r="AP60" s="344">
        <v>28742</v>
      </c>
      <c r="AQ60" s="345">
        <v>2.4</v>
      </c>
      <c r="AR60" s="346">
        <v>6.7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3904750</v>
      </c>
      <c r="AN61" s="349">
        <v>49928</v>
      </c>
      <c r="AO61" s="350">
        <v>23.9</v>
      </c>
      <c r="AP61" s="351">
        <v>57444</v>
      </c>
      <c r="AQ61" s="352">
        <v>-0.3</v>
      </c>
      <c r="AR61" s="338">
        <v>24.2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2664760</v>
      </c>
      <c r="AN62" s="342">
        <v>34005</v>
      </c>
      <c r="AO62" s="343">
        <v>23.3</v>
      </c>
      <c r="AP62" s="344">
        <v>30666</v>
      </c>
      <c r="AQ62" s="345">
        <v>-2.1</v>
      </c>
      <c r="AR62" s="346">
        <v>25.4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01enoJNWFkf5ABVCS/47Wll9evR0k7dMsJugD+LjIhole5Ys1gsyU6YBfdC1iK9ko63wthUeWxLY8Mxq9u+gOQ==" saltValue="y6YCZJhuer70j9otKxN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83IXFaTbD3+M1Q8K7w44CU+O+QRHEpfxSHEh3ts1H3CvCe/1sayw+nCAX1bJtIgD2Nw4jNBpNFf0a1Ko1D5O3g==" saltValue="SY8Z5hR/Gyk3o+H3u9Xo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pfEISqu3ZjHt8XH6inQKnVRnr8SuDvoKqt14Vv2IbM8/5O1K0HtxvV2neaoVBr1agHwLsWUCy9UQIAkjiElBkg==" saltValue="cLANRbOBWT3rqOW5bKqL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42" t="s">
        <v>3</v>
      </c>
      <c r="D47" s="1142"/>
      <c r="E47" s="1143"/>
      <c r="F47" s="11">
        <v>9.39</v>
      </c>
      <c r="G47" s="12">
        <v>9.77</v>
      </c>
      <c r="H47" s="12">
        <v>9.33</v>
      </c>
      <c r="I47" s="12">
        <v>9.4</v>
      </c>
      <c r="J47" s="13">
        <v>9.34</v>
      </c>
    </row>
    <row r="48" spans="2:10" ht="57.75" customHeight="1" x14ac:dyDescent="0.2">
      <c r="B48" s="14"/>
      <c r="C48" s="1144" t="s">
        <v>4</v>
      </c>
      <c r="D48" s="1144"/>
      <c r="E48" s="1145"/>
      <c r="F48" s="15">
        <v>5.78</v>
      </c>
      <c r="G48" s="16">
        <v>6.05</v>
      </c>
      <c r="H48" s="16">
        <v>6.5</v>
      </c>
      <c r="I48" s="16">
        <v>7.19</v>
      </c>
      <c r="J48" s="17">
        <v>7.77</v>
      </c>
    </row>
    <row r="49" spans="2:10" ht="57.75" customHeight="1" thickBot="1" x14ac:dyDescent="0.25">
      <c r="B49" s="18"/>
      <c r="C49" s="1146" t="s">
        <v>5</v>
      </c>
      <c r="D49" s="1146"/>
      <c r="E49" s="1147"/>
      <c r="F49" s="19" t="s">
        <v>534</v>
      </c>
      <c r="G49" s="20">
        <v>0.85</v>
      </c>
      <c r="H49" s="20">
        <v>0.72</v>
      </c>
      <c r="I49" s="20">
        <v>0.23</v>
      </c>
      <c r="J49" s="21">
        <v>0.6</v>
      </c>
    </row>
    <row r="50" spans="2:10" ht="13.2" x14ac:dyDescent="0.2"/>
  </sheetData>
  <sheetProtection algorithmName="SHA-512" hashValue="aUOqzQlnUeQu7WxuvmzkEHg4yL207iYVTCnuFvN+hl+Ub+2979YpEgB4A7VlcxxWM2mZqVFRk8JwktdIkyVB1w==" saltValue="I52SduO9yvZYWXCBikUm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4" t="s">
        <v>535</v>
      </c>
      <c r="D34" s="1154"/>
      <c r="E34" s="1155"/>
      <c r="F34" s="32">
        <v>24.62</v>
      </c>
      <c r="G34" s="33">
        <v>23.78</v>
      </c>
      <c r="H34" s="33">
        <v>23.09</v>
      </c>
      <c r="I34" s="33">
        <v>24.3</v>
      </c>
      <c r="J34" s="34">
        <v>21.6</v>
      </c>
      <c r="K34" s="22"/>
      <c r="L34" s="22"/>
      <c r="M34" s="22"/>
      <c r="N34" s="22"/>
      <c r="O34" s="22"/>
      <c r="P34" s="22"/>
    </row>
    <row r="35" spans="1:16" ht="39" customHeight="1" x14ac:dyDescent="0.2">
      <c r="A35" s="22"/>
      <c r="B35" s="35"/>
      <c r="C35" s="1148" t="s">
        <v>536</v>
      </c>
      <c r="D35" s="1149"/>
      <c r="E35" s="1150"/>
      <c r="F35" s="36">
        <v>5.75</v>
      </c>
      <c r="G35" s="37">
        <v>6.02</v>
      </c>
      <c r="H35" s="37">
        <v>6.48</v>
      </c>
      <c r="I35" s="37">
        <v>7.17</v>
      </c>
      <c r="J35" s="38">
        <v>7.75</v>
      </c>
      <c r="K35" s="22"/>
      <c r="L35" s="22"/>
      <c r="M35" s="22"/>
      <c r="N35" s="22"/>
      <c r="O35" s="22"/>
      <c r="P35" s="22"/>
    </row>
    <row r="36" spans="1:16" ht="39" customHeight="1" x14ac:dyDescent="0.2">
      <c r="A36" s="22"/>
      <c r="B36" s="35"/>
      <c r="C36" s="1148" t="s">
        <v>537</v>
      </c>
      <c r="D36" s="1149"/>
      <c r="E36" s="1150"/>
      <c r="F36" s="36">
        <v>0.51</v>
      </c>
      <c r="G36" s="37">
        <v>1.25</v>
      </c>
      <c r="H36" s="37">
        <v>1.29</v>
      </c>
      <c r="I36" s="37">
        <v>1.99</v>
      </c>
      <c r="J36" s="38">
        <v>2.0099999999999998</v>
      </c>
      <c r="K36" s="22"/>
      <c r="L36" s="22"/>
      <c r="M36" s="22"/>
      <c r="N36" s="22"/>
      <c r="O36" s="22"/>
      <c r="P36" s="22"/>
    </row>
    <row r="37" spans="1:16" ht="39" customHeight="1" x14ac:dyDescent="0.2">
      <c r="A37" s="22"/>
      <c r="B37" s="35"/>
      <c r="C37" s="1148" t="s">
        <v>538</v>
      </c>
      <c r="D37" s="1149"/>
      <c r="E37" s="1150"/>
      <c r="F37" s="36">
        <v>1.94</v>
      </c>
      <c r="G37" s="37">
        <v>1.8</v>
      </c>
      <c r="H37" s="37">
        <v>2.92</v>
      </c>
      <c r="I37" s="37">
        <v>4.97</v>
      </c>
      <c r="J37" s="38">
        <v>1.57</v>
      </c>
      <c r="K37" s="22"/>
      <c r="L37" s="22"/>
      <c r="M37" s="22"/>
      <c r="N37" s="22"/>
      <c r="O37" s="22"/>
      <c r="P37" s="22"/>
    </row>
    <row r="38" spans="1:16" ht="39" customHeight="1" x14ac:dyDescent="0.2">
      <c r="A38" s="22"/>
      <c r="B38" s="35"/>
      <c r="C38" s="1148" t="s">
        <v>539</v>
      </c>
      <c r="D38" s="1149"/>
      <c r="E38" s="1150"/>
      <c r="F38" s="36">
        <v>0.67</v>
      </c>
      <c r="G38" s="37">
        <v>1.63</v>
      </c>
      <c r="H38" s="37">
        <v>1.83</v>
      </c>
      <c r="I38" s="37">
        <v>0.75</v>
      </c>
      <c r="J38" s="38">
        <v>1.05</v>
      </c>
      <c r="K38" s="22"/>
      <c r="L38" s="22"/>
      <c r="M38" s="22"/>
      <c r="N38" s="22"/>
      <c r="O38" s="22"/>
      <c r="P38" s="22"/>
    </row>
    <row r="39" spans="1:16" ht="39" customHeight="1" x14ac:dyDescent="0.2">
      <c r="A39" s="22"/>
      <c r="B39" s="35"/>
      <c r="C39" s="1148" t="s">
        <v>540</v>
      </c>
      <c r="D39" s="1149"/>
      <c r="E39" s="1150"/>
      <c r="F39" s="36">
        <v>0.18</v>
      </c>
      <c r="G39" s="37">
        <v>1.06</v>
      </c>
      <c r="H39" s="37">
        <v>0.95</v>
      </c>
      <c r="I39" s="37">
        <v>0.88</v>
      </c>
      <c r="J39" s="38">
        <v>0.66</v>
      </c>
      <c r="K39" s="22"/>
      <c r="L39" s="22"/>
      <c r="M39" s="22"/>
      <c r="N39" s="22"/>
      <c r="O39" s="22"/>
      <c r="P39" s="22"/>
    </row>
    <row r="40" spans="1:16" ht="39" customHeight="1" x14ac:dyDescent="0.2">
      <c r="A40" s="22"/>
      <c r="B40" s="35"/>
      <c r="C40" s="1148" t="s">
        <v>541</v>
      </c>
      <c r="D40" s="1149"/>
      <c r="E40" s="1150"/>
      <c r="F40" s="36">
        <v>0.1</v>
      </c>
      <c r="G40" s="37">
        <v>0.1</v>
      </c>
      <c r="H40" s="37">
        <v>0.1</v>
      </c>
      <c r="I40" s="37">
        <v>0.1</v>
      </c>
      <c r="J40" s="38">
        <v>0.1</v>
      </c>
      <c r="K40" s="22"/>
      <c r="L40" s="22"/>
      <c r="M40" s="22"/>
      <c r="N40" s="22"/>
      <c r="O40" s="22"/>
      <c r="P40" s="22"/>
    </row>
    <row r="41" spans="1:16" ht="39" customHeight="1" x14ac:dyDescent="0.2">
      <c r="A41" s="22"/>
      <c r="B41" s="35"/>
      <c r="C41" s="1148" t="s">
        <v>542</v>
      </c>
      <c r="D41" s="1149"/>
      <c r="E41" s="1150"/>
      <c r="F41" s="36">
        <v>0.02</v>
      </c>
      <c r="G41" s="37">
        <v>0.01</v>
      </c>
      <c r="H41" s="37">
        <v>0.01</v>
      </c>
      <c r="I41" s="37">
        <v>0.01</v>
      </c>
      <c r="J41" s="38">
        <v>0.01</v>
      </c>
      <c r="K41" s="22"/>
      <c r="L41" s="22"/>
      <c r="M41" s="22"/>
      <c r="N41" s="22"/>
      <c r="O41" s="22"/>
      <c r="P41" s="22"/>
    </row>
    <row r="42" spans="1:16" ht="39" customHeight="1" x14ac:dyDescent="0.2">
      <c r="A42" s="22"/>
      <c r="B42" s="39"/>
      <c r="C42" s="1148" t="s">
        <v>543</v>
      </c>
      <c r="D42" s="1149"/>
      <c r="E42" s="1150"/>
      <c r="F42" s="36" t="s">
        <v>491</v>
      </c>
      <c r="G42" s="37" t="s">
        <v>491</v>
      </c>
      <c r="H42" s="37" t="s">
        <v>491</v>
      </c>
      <c r="I42" s="37" t="s">
        <v>491</v>
      </c>
      <c r="J42" s="38" t="s">
        <v>491</v>
      </c>
      <c r="K42" s="22"/>
      <c r="L42" s="22"/>
      <c r="M42" s="22"/>
      <c r="N42" s="22"/>
      <c r="O42" s="22"/>
      <c r="P42" s="22"/>
    </row>
    <row r="43" spans="1:16" ht="39" customHeight="1" thickBot="1" x14ac:dyDescent="0.25">
      <c r="A43" s="22"/>
      <c r="B43" s="40"/>
      <c r="C43" s="1151" t="s">
        <v>544</v>
      </c>
      <c r="D43" s="1152"/>
      <c r="E43" s="1153"/>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grldhuxxmAdeONH/k/vp0lEARPsVTcRj+LQP0Mo+o1ntv4ZoJNknavuSn7V49TnWFHctXfhP0I031HHduT//Q==" saltValue="flL1ZOR5Kf9/Qdm9RLi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6" t="s">
        <v>9</v>
      </c>
      <c r="C45" s="1157"/>
      <c r="D45" s="58"/>
      <c r="E45" s="1162" t="s">
        <v>10</v>
      </c>
      <c r="F45" s="1162"/>
      <c r="G45" s="1162"/>
      <c r="H45" s="1162"/>
      <c r="I45" s="1162"/>
      <c r="J45" s="1163"/>
      <c r="K45" s="59">
        <v>3270</v>
      </c>
      <c r="L45" s="60">
        <v>3262</v>
      </c>
      <c r="M45" s="60">
        <v>3261</v>
      </c>
      <c r="N45" s="60">
        <v>3542</v>
      </c>
      <c r="O45" s="61">
        <v>3573</v>
      </c>
      <c r="P45" s="48"/>
      <c r="Q45" s="48"/>
      <c r="R45" s="48"/>
      <c r="S45" s="48"/>
      <c r="T45" s="48"/>
      <c r="U45" s="48"/>
    </row>
    <row r="46" spans="1:21" ht="30.75" customHeight="1" x14ac:dyDescent="0.2">
      <c r="A46" s="48"/>
      <c r="B46" s="1158"/>
      <c r="C46" s="1159"/>
      <c r="D46" s="62"/>
      <c r="E46" s="1164" t="s">
        <v>11</v>
      </c>
      <c r="F46" s="1164"/>
      <c r="G46" s="1164"/>
      <c r="H46" s="1164"/>
      <c r="I46" s="1164"/>
      <c r="J46" s="1165"/>
      <c r="K46" s="63" t="s">
        <v>491</v>
      </c>
      <c r="L46" s="64" t="s">
        <v>491</v>
      </c>
      <c r="M46" s="64" t="s">
        <v>491</v>
      </c>
      <c r="N46" s="64" t="s">
        <v>491</v>
      </c>
      <c r="O46" s="65" t="s">
        <v>491</v>
      </c>
      <c r="P46" s="48"/>
      <c r="Q46" s="48"/>
      <c r="R46" s="48"/>
      <c r="S46" s="48"/>
      <c r="T46" s="48"/>
      <c r="U46" s="48"/>
    </row>
    <row r="47" spans="1:21" ht="30.75" customHeight="1" x14ac:dyDescent="0.2">
      <c r="A47" s="48"/>
      <c r="B47" s="1158"/>
      <c r="C47" s="1159"/>
      <c r="D47" s="62"/>
      <c r="E47" s="1164" t="s">
        <v>12</v>
      </c>
      <c r="F47" s="1164"/>
      <c r="G47" s="1164"/>
      <c r="H47" s="1164"/>
      <c r="I47" s="1164"/>
      <c r="J47" s="1165"/>
      <c r="K47" s="63" t="s">
        <v>491</v>
      </c>
      <c r="L47" s="64">
        <v>7</v>
      </c>
      <c r="M47" s="64">
        <v>7</v>
      </c>
      <c r="N47" s="64">
        <v>7</v>
      </c>
      <c r="O47" s="65">
        <v>3</v>
      </c>
      <c r="P47" s="48"/>
      <c r="Q47" s="48"/>
      <c r="R47" s="48"/>
      <c r="S47" s="48"/>
      <c r="T47" s="48"/>
      <c r="U47" s="48"/>
    </row>
    <row r="48" spans="1:21" ht="30.75" customHeight="1" x14ac:dyDescent="0.2">
      <c r="A48" s="48"/>
      <c r="B48" s="1158"/>
      <c r="C48" s="1159"/>
      <c r="D48" s="62"/>
      <c r="E48" s="1164" t="s">
        <v>13</v>
      </c>
      <c r="F48" s="1164"/>
      <c r="G48" s="1164"/>
      <c r="H48" s="1164"/>
      <c r="I48" s="1164"/>
      <c r="J48" s="1165"/>
      <c r="K48" s="63">
        <v>942</v>
      </c>
      <c r="L48" s="64">
        <v>858</v>
      </c>
      <c r="M48" s="64">
        <v>710</v>
      </c>
      <c r="N48" s="64">
        <v>528</v>
      </c>
      <c r="O48" s="65">
        <v>680</v>
      </c>
      <c r="P48" s="48"/>
      <c r="Q48" s="48"/>
      <c r="R48" s="48"/>
      <c r="S48" s="48"/>
      <c r="T48" s="48"/>
      <c r="U48" s="48"/>
    </row>
    <row r="49" spans="1:21" ht="30.75" customHeight="1" x14ac:dyDescent="0.2">
      <c r="A49" s="48"/>
      <c r="B49" s="1158"/>
      <c r="C49" s="1159"/>
      <c r="D49" s="62"/>
      <c r="E49" s="1164" t="s">
        <v>14</v>
      </c>
      <c r="F49" s="1164"/>
      <c r="G49" s="1164"/>
      <c r="H49" s="1164"/>
      <c r="I49" s="1164"/>
      <c r="J49" s="1165"/>
      <c r="K49" s="63">
        <v>394</v>
      </c>
      <c r="L49" s="64">
        <v>416</v>
      </c>
      <c r="M49" s="64">
        <v>445</v>
      </c>
      <c r="N49" s="64">
        <v>511</v>
      </c>
      <c r="O49" s="65">
        <v>485</v>
      </c>
      <c r="P49" s="48"/>
      <c r="Q49" s="48"/>
      <c r="R49" s="48"/>
      <c r="S49" s="48"/>
      <c r="T49" s="48"/>
      <c r="U49" s="48"/>
    </row>
    <row r="50" spans="1:21" ht="30.75" customHeight="1" x14ac:dyDescent="0.2">
      <c r="A50" s="48"/>
      <c r="B50" s="1158"/>
      <c r="C50" s="1159"/>
      <c r="D50" s="62"/>
      <c r="E50" s="1164" t="s">
        <v>15</v>
      </c>
      <c r="F50" s="1164"/>
      <c r="G50" s="1164"/>
      <c r="H50" s="1164"/>
      <c r="I50" s="1164"/>
      <c r="J50" s="1165"/>
      <c r="K50" s="63">
        <v>105</v>
      </c>
      <c r="L50" s="64">
        <v>93</v>
      </c>
      <c r="M50" s="64">
        <v>93</v>
      </c>
      <c r="N50" s="64">
        <v>78</v>
      </c>
      <c r="O50" s="65">
        <v>106</v>
      </c>
      <c r="P50" s="48"/>
      <c r="Q50" s="48"/>
      <c r="R50" s="48"/>
      <c r="S50" s="48"/>
      <c r="T50" s="48"/>
      <c r="U50" s="48"/>
    </row>
    <row r="51" spans="1:21" ht="30.75" customHeight="1" x14ac:dyDescent="0.2">
      <c r="A51" s="48"/>
      <c r="B51" s="1160"/>
      <c r="C51" s="1161"/>
      <c r="D51" s="66"/>
      <c r="E51" s="1164" t="s">
        <v>16</v>
      </c>
      <c r="F51" s="1164"/>
      <c r="G51" s="1164"/>
      <c r="H51" s="1164"/>
      <c r="I51" s="1164"/>
      <c r="J51" s="1165"/>
      <c r="K51" s="63" t="s">
        <v>491</v>
      </c>
      <c r="L51" s="64" t="s">
        <v>491</v>
      </c>
      <c r="M51" s="64" t="s">
        <v>491</v>
      </c>
      <c r="N51" s="64" t="s">
        <v>491</v>
      </c>
      <c r="O51" s="65" t="s">
        <v>491</v>
      </c>
      <c r="P51" s="48"/>
      <c r="Q51" s="48"/>
      <c r="R51" s="48"/>
      <c r="S51" s="48"/>
      <c r="T51" s="48"/>
      <c r="U51" s="48"/>
    </row>
    <row r="52" spans="1:21" ht="30.75" customHeight="1" x14ac:dyDescent="0.2">
      <c r="A52" s="48"/>
      <c r="B52" s="1166" t="s">
        <v>17</v>
      </c>
      <c r="C52" s="1167"/>
      <c r="D52" s="66"/>
      <c r="E52" s="1164" t="s">
        <v>18</v>
      </c>
      <c r="F52" s="1164"/>
      <c r="G52" s="1164"/>
      <c r="H52" s="1164"/>
      <c r="I52" s="1164"/>
      <c r="J52" s="1165"/>
      <c r="K52" s="63">
        <v>3303</v>
      </c>
      <c r="L52" s="64">
        <v>3202</v>
      </c>
      <c r="M52" s="64">
        <v>3209</v>
      </c>
      <c r="N52" s="64">
        <v>3198</v>
      </c>
      <c r="O52" s="65">
        <v>3197</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1408</v>
      </c>
      <c r="L53" s="69">
        <v>1434</v>
      </c>
      <c r="M53" s="69">
        <v>1307</v>
      </c>
      <c r="N53" s="69">
        <v>1468</v>
      </c>
      <c r="O53" s="70">
        <v>1650</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72" t="s">
        <v>24</v>
      </c>
      <c r="C58" s="1173"/>
      <c r="D58" s="1178" t="s">
        <v>25</v>
      </c>
      <c r="E58" s="1179"/>
      <c r="F58" s="1179"/>
      <c r="G58" s="1179"/>
      <c r="H58" s="1179"/>
      <c r="I58" s="1179"/>
      <c r="J58" s="1180"/>
      <c r="K58" s="83" t="s">
        <v>570</v>
      </c>
      <c r="L58" s="84" t="s">
        <v>570</v>
      </c>
      <c r="M58" s="84" t="s">
        <v>570</v>
      </c>
      <c r="N58" s="84" t="s">
        <v>570</v>
      </c>
      <c r="O58" s="85" t="s">
        <v>570</v>
      </c>
    </row>
    <row r="59" spans="1:21" ht="31.5" customHeight="1" x14ac:dyDescent="0.2">
      <c r="B59" s="1174"/>
      <c r="C59" s="1175"/>
      <c r="D59" s="1181" t="s">
        <v>26</v>
      </c>
      <c r="E59" s="1182"/>
      <c r="F59" s="1182"/>
      <c r="G59" s="1182"/>
      <c r="H59" s="1182"/>
      <c r="I59" s="1182"/>
      <c r="J59" s="1183"/>
      <c r="K59" s="86" t="s">
        <v>570</v>
      </c>
      <c r="L59" s="87" t="s">
        <v>570</v>
      </c>
      <c r="M59" s="87" t="s">
        <v>570</v>
      </c>
      <c r="N59" s="87" t="s">
        <v>570</v>
      </c>
      <c r="O59" s="88" t="s">
        <v>570</v>
      </c>
    </row>
    <row r="60" spans="1:21" ht="31.5" customHeight="1" thickBot="1" x14ac:dyDescent="0.25">
      <c r="B60" s="1176"/>
      <c r="C60" s="1177"/>
      <c r="D60" s="1184" t="s">
        <v>27</v>
      </c>
      <c r="E60" s="1185"/>
      <c r="F60" s="1185"/>
      <c r="G60" s="1185"/>
      <c r="H60" s="1185"/>
      <c r="I60" s="1185"/>
      <c r="J60" s="1186"/>
      <c r="K60" s="89" t="s">
        <v>570</v>
      </c>
      <c r="L60" s="90" t="s">
        <v>570</v>
      </c>
      <c r="M60" s="90" t="s">
        <v>570</v>
      </c>
      <c r="N60" s="90" t="s">
        <v>570</v>
      </c>
      <c r="O60" s="91" t="s">
        <v>570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BTqPN1yHTkMcgQDM/9xqeBoa3g4ap1txVRgUa7k5Zhm62ovtRhF487TaNEFVLPxdLD4tVz0F7GwHjw3GXRomA==" saltValue="kfyI3N7TB4EZymab7CnQ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7" t="s">
        <v>30</v>
      </c>
      <c r="C41" s="1188"/>
      <c r="D41" s="105"/>
      <c r="E41" s="1193" t="s">
        <v>31</v>
      </c>
      <c r="F41" s="1193"/>
      <c r="G41" s="1193"/>
      <c r="H41" s="1194"/>
      <c r="I41" s="355">
        <v>35247</v>
      </c>
      <c r="J41" s="356">
        <v>37917</v>
      </c>
      <c r="K41" s="356">
        <v>40150</v>
      </c>
      <c r="L41" s="356">
        <v>38531</v>
      </c>
      <c r="M41" s="357">
        <v>36920</v>
      </c>
    </row>
    <row r="42" spans="2:13" ht="27.75" customHeight="1" x14ac:dyDescent="0.2">
      <c r="B42" s="1189"/>
      <c r="C42" s="1190"/>
      <c r="D42" s="106"/>
      <c r="E42" s="1195" t="s">
        <v>32</v>
      </c>
      <c r="F42" s="1195"/>
      <c r="G42" s="1195"/>
      <c r="H42" s="1196"/>
      <c r="I42" s="358">
        <v>823</v>
      </c>
      <c r="J42" s="359">
        <v>739</v>
      </c>
      <c r="K42" s="359">
        <v>655</v>
      </c>
      <c r="L42" s="359">
        <v>584</v>
      </c>
      <c r="M42" s="360">
        <v>489</v>
      </c>
    </row>
    <row r="43" spans="2:13" ht="27.75" customHeight="1" x14ac:dyDescent="0.2">
      <c r="B43" s="1189"/>
      <c r="C43" s="1190"/>
      <c r="D43" s="106"/>
      <c r="E43" s="1195" t="s">
        <v>33</v>
      </c>
      <c r="F43" s="1195"/>
      <c r="G43" s="1195"/>
      <c r="H43" s="1196"/>
      <c r="I43" s="358">
        <v>9940</v>
      </c>
      <c r="J43" s="359">
        <v>10948</v>
      </c>
      <c r="K43" s="359">
        <v>9477</v>
      </c>
      <c r="L43" s="359">
        <v>11556</v>
      </c>
      <c r="M43" s="360">
        <v>15959</v>
      </c>
    </row>
    <row r="44" spans="2:13" ht="27.75" customHeight="1" x14ac:dyDescent="0.2">
      <c r="B44" s="1189"/>
      <c r="C44" s="1190"/>
      <c r="D44" s="106"/>
      <c r="E44" s="1195" t="s">
        <v>34</v>
      </c>
      <c r="F44" s="1195"/>
      <c r="G44" s="1195"/>
      <c r="H44" s="1196"/>
      <c r="I44" s="358">
        <v>5211</v>
      </c>
      <c r="J44" s="359">
        <v>4256</v>
      </c>
      <c r="K44" s="359">
        <v>4055</v>
      </c>
      <c r="L44" s="359">
        <v>3806</v>
      </c>
      <c r="M44" s="360">
        <v>3993</v>
      </c>
    </row>
    <row r="45" spans="2:13" ht="27.75" customHeight="1" x14ac:dyDescent="0.2">
      <c r="B45" s="1189"/>
      <c r="C45" s="1190"/>
      <c r="D45" s="106"/>
      <c r="E45" s="1195" t="s">
        <v>35</v>
      </c>
      <c r="F45" s="1195"/>
      <c r="G45" s="1195"/>
      <c r="H45" s="1196"/>
      <c r="I45" s="358">
        <v>4276</v>
      </c>
      <c r="J45" s="359">
        <v>4189</v>
      </c>
      <c r="K45" s="359">
        <v>4044</v>
      </c>
      <c r="L45" s="359">
        <v>3923</v>
      </c>
      <c r="M45" s="360">
        <v>4044</v>
      </c>
    </row>
    <row r="46" spans="2:13" ht="27.75" customHeight="1" x14ac:dyDescent="0.2">
      <c r="B46" s="1189"/>
      <c r="C46" s="1190"/>
      <c r="D46" s="107"/>
      <c r="E46" s="1195" t="s">
        <v>36</v>
      </c>
      <c r="F46" s="1195"/>
      <c r="G46" s="1195"/>
      <c r="H46" s="1196"/>
      <c r="I46" s="358" t="s">
        <v>491</v>
      </c>
      <c r="J46" s="359" t="s">
        <v>491</v>
      </c>
      <c r="K46" s="359" t="s">
        <v>491</v>
      </c>
      <c r="L46" s="359" t="s">
        <v>491</v>
      </c>
      <c r="M46" s="360" t="s">
        <v>491</v>
      </c>
    </row>
    <row r="47" spans="2:13" ht="27.75" customHeight="1" x14ac:dyDescent="0.2">
      <c r="B47" s="1189"/>
      <c r="C47" s="1190"/>
      <c r="D47" s="108"/>
      <c r="E47" s="1197" t="s">
        <v>37</v>
      </c>
      <c r="F47" s="1198"/>
      <c r="G47" s="1198"/>
      <c r="H47" s="1199"/>
      <c r="I47" s="358" t="s">
        <v>491</v>
      </c>
      <c r="J47" s="359" t="s">
        <v>491</v>
      </c>
      <c r="K47" s="359" t="s">
        <v>491</v>
      </c>
      <c r="L47" s="359" t="s">
        <v>491</v>
      </c>
      <c r="M47" s="360" t="s">
        <v>491</v>
      </c>
    </row>
    <row r="48" spans="2:13" ht="27.75" customHeight="1" x14ac:dyDescent="0.2">
      <c r="B48" s="1189"/>
      <c r="C48" s="1190"/>
      <c r="D48" s="106"/>
      <c r="E48" s="1195" t="s">
        <v>38</v>
      </c>
      <c r="F48" s="1195"/>
      <c r="G48" s="1195"/>
      <c r="H48" s="1196"/>
      <c r="I48" s="358" t="s">
        <v>491</v>
      </c>
      <c r="J48" s="359" t="s">
        <v>491</v>
      </c>
      <c r="K48" s="359" t="s">
        <v>491</v>
      </c>
      <c r="L48" s="359" t="s">
        <v>491</v>
      </c>
      <c r="M48" s="360" t="s">
        <v>491</v>
      </c>
    </row>
    <row r="49" spans="2:13" ht="27.75" customHeight="1" x14ac:dyDescent="0.2">
      <c r="B49" s="1191"/>
      <c r="C49" s="1192"/>
      <c r="D49" s="106"/>
      <c r="E49" s="1195" t="s">
        <v>39</v>
      </c>
      <c r="F49" s="1195"/>
      <c r="G49" s="1195"/>
      <c r="H49" s="1196"/>
      <c r="I49" s="358" t="s">
        <v>491</v>
      </c>
      <c r="J49" s="359" t="s">
        <v>491</v>
      </c>
      <c r="K49" s="359" t="s">
        <v>491</v>
      </c>
      <c r="L49" s="359" t="s">
        <v>491</v>
      </c>
      <c r="M49" s="360" t="s">
        <v>491</v>
      </c>
    </row>
    <row r="50" spans="2:13" ht="27.75" customHeight="1" x14ac:dyDescent="0.2">
      <c r="B50" s="1200" t="s">
        <v>40</v>
      </c>
      <c r="C50" s="1201"/>
      <c r="D50" s="109"/>
      <c r="E50" s="1195" t="s">
        <v>41</v>
      </c>
      <c r="F50" s="1195"/>
      <c r="G50" s="1195"/>
      <c r="H50" s="1196"/>
      <c r="I50" s="358">
        <v>8126</v>
      </c>
      <c r="J50" s="359">
        <v>7980</v>
      </c>
      <c r="K50" s="359">
        <v>9713</v>
      </c>
      <c r="L50" s="359">
        <v>9997</v>
      </c>
      <c r="M50" s="360">
        <v>11271</v>
      </c>
    </row>
    <row r="51" spans="2:13" ht="27.75" customHeight="1" x14ac:dyDescent="0.2">
      <c r="B51" s="1189"/>
      <c r="C51" s="1190"/>
      <c r="D51" s="106"/>
      <c r="E51" s="1195" t="s">
        <v>42</v>
      </c>
      <c r="F51" s="1195"/>
      <c r="G51" s="1195"/>
      <c r="H51" s="1196"/>
      <c r="I51" s="358">
        <v>7458</v>
      </c>
      <c r="J51" s="359">
        <v>8405</v>
      </c>
      <c r="K51" s="359">
        <v>7340</v>
      </c>
      <c r="L51" s="359">
        <v>7810</v>
      </c>
      <c r="M51" s="360">
        <v>7504</v>
      </c>
    </row>
    <row r="52" spans="2:13" ht="27.75" customHeight="1" x14ac:dyDescent="0.2">
      <c r="B52" s="1191"/>
      <c r="C52" s="1192"/>
      <c r="D52" s="106"/>
      <c r="E52" s="1195" t="s">
        <v>43</v>
      </c>
      <c r="F52" s="1195"/>
      <c r="G52" s="1195"/>
      <c r="H52" s="1196"/>
      <c r="I52" s="358">
        <v>32536</v>
      </c>
      <c r="J52" s="359">
        <v>33339</v>
      </c>
      <c r="K52" s="359">
        <v>32569</v>
      </c>
      <c r="L52" s="359">
        <v>33288</v>
      </c>
      <c r="M52" s="360">
        <v>34578</v>
      </c>
    </row>
    <row r="53" spans="2:13" ht="27.75" customHeight="1" thickBot="1" x14ac:dyDescent="0.25">
      <c r="B53" s="1202" t="s">
        <v>19</v>
      </c>
      <c r="C53" s="1203"/>
      <c r="D53" s="110"/>
      <c r="E53" s="1204" t="s">
        <v>44</v>
      </c>
      <c r="F53" s="1204"/>
      <c r="G53" s="1204"/>
      <c r="H53" s="1205"/>
      <c r="I53" s="361">
        <v>7377</v>
      </c>
      <c r="J53" s="362">
        <v>8324</v>
      </c>
      <c r="K53" s="362">
        <v>8760</v>
      </c>
      <c r="L53" s="362">
        <v>7305</v>
      </c>
      <c r="M53" s="363">
        <v>8053</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3RoPAgtD6QzigUwbLLYZLs6Tilrt3F2220X2XD0PoDKs5Xec3hpR4BE8083WaSvlT/o+ISQHyEJkPjUv21VWwA==" saltValue="Rrdl5FuGmFV2xkWJRul8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4" t="s">
        <v>46</v>
      </c>
      <c r="D55" s="1214"/>
      <c r="E55" s="1215"/>
      <c r="F55" s="122">
        <v>1958</v>
      </c>
      <c r="G55" s="122">
        <v>1909</v>
      </c>
      <c r="H55" s="123">
        <v>1905</v>
      </c>
    </row>
    <row r="56" spans="2:8" ht="52.5" customHeight="1" x14ac:dyDescent="0.2">
      <c r="B56" s="124"/>
      <c r="C56" s="1216" t="s">
        <v>47</v>
      </c>
      <c r="D56" s="1216"/>
      <c r="E56" s="1217"/>
      <c r="F56" s="125">
        <v>415</v>
      </c>
      <c r="G56" s="125">
        <v>402</v>
      </c>
      <c r="H56" s="126">
        <v>495</v>
      </c>
    </row>
    <row r="57" spans="2:8" ht="53.25" customHeight="1" x14ac:dyDescent="0.2">
      <c r="B57" s="124"/>
      <c r="C57" s="1218" t="s">
        <v>48</v>
      </c>
      <c r="D57" s="1218"/>
      <c r="E57" s="1219"/>
      <c r="F57" s="127">
        <v>4608</v>
      </c>
      <c r="G57" s="127">
        <v>4421</v>
      </c>
      <c r="H57" s="128">
        <v>5053</v>
      </c>
    </row>
    <row r="58" spans="2:8" ht="45.75" customHeight="1" x14ac:dyDescent="0.2">
      <c r="B58" s="129"/>
      <c r="C58" s="1206" t="s">
        <v>565</v>
      </c>
      <c r="D58" s="1207"/>
      <c r="E58" s="1208"/>
      <c r="F58" s="130">
        <v>2263</v>
      </c>
      <c r="G58" s="130">
        <v>2293</v>
      </c>
      <c r="H58" s="131">
        <v>3168</v>
      </c>
    </row>
    <row r="59" spans="2:8" ht="45.75" customHeight="1" x14ac:dyDescent="0.2">
      <c r="B59" s="129"/>
      <c r="C59" s="1206" t="s">
        <v>566</v>
      </c>
      <c r="D59" s="1207"/>
      <c r="E59" s="1208"/>
      <c r="F59" s="130">
        <v>1328</v>
      </c>
      <c r="G59" s="130">
        <v>1393</v>
      </c>
      <c r="H59" s="131">
        <v>1306</v>
      </c>
    </row>
    <row r="60" spans="2:8" ht="45.75" customHeight="1" x14ac:dyDescent="0.2">
      <c r="B60" s="129"/>
      <c r="C60" s="1206" t="s">
        <v>567</v>
      </c>
      <c r="D60" s="1207"/>
      <c r="E60" s="1208"/>
      <c r="F60" s="130">
        <v>80</v>
      </c>
      <c r="G60" s="130">
        <v>57</v>
      </c>
      <c r="H60" s="131">
        <v>183</v>
      </c>
    </row>
    <row r="61" spans="2:8" ht="45.75" customHeight="1" x14ac:dyDescent="0.2">
      <c r="B61" s="129"/>
      <c r="C61" s="1206" t="s">
        <v>568</v>
      </c>
      <c r="D61" s="1207"/>
      <c r="E61" s="1208"/>
      <c r="F61" s="130">
        <v>482</v>
      </c>
      <c r="G61" s="130">
        <v>310</v>
      </c>
      <c r="H61" s="131">
        <v>160</v>
      </c>
    </row>
    <row r="62" spans="2:8" ht="45.75" customHeight="1" thickBot="1" x14ac:dyDescent="0.25">
      <c r="B62" s="132"/>
      <c r="C62" s="1209" t="s">
        <v>569</v>
      </c>
      <c r="D62" s="1210"/>
      <c r="E62" s="1211"/>
      <c r="F62" s="133">
        <v>85</v>
      </c>
      <c r="G62" s="133">
        <v>82</v>
      </c>
      <c r="H62" s="134">
        <v>80</v>
      </c>
    </row>
    <row r="63" spans="2:8" ht="52.5" customHeight="1" thickBot="1" x14ac:dyDescent="0.25">
      <c r="B63" s="135"/>
      <c r="C63" s="1212" t="s">
        <v>49</v>
      </c>
      <c r="D63" s="1212"/>
      <c r="E63" s="1213"/>
      <c r="F63" s="136">
        <v>6982</v>
      </c>
      <c r="G63" s="136">
        <v>6732</v>
      </c>
      <c r="H63" s="137">
        <v>7453</v>
      </c>
    </row>
    <row r="64" spans="2:8" ht="13.2" x14ac:dyDescent="0.2"/>
  </sheetData>
  <sheetProtection algorithmName="SHA-512" hashValue="voE/yzTXEFHfdDrT249sUW94jHL2i8v/SFksdttBVha3wON08zf08LDMcb8BJ1Av1tDQiE3Zh0lMQq+5RxslIQ==" saltValue="gOv6qn+1NZ5wx/IZnqM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35529</v>
      </c>
      <c r="E3" s="156"/>
      <c r="F3" s="157">
        <v>62383</v>
      </c>
      <c r="G3" s="158"/>
      <c r="H3" s="159"/>
    </row>
    <row r="4" spans="1:8" x14ac:dyDescent="0.2">
      <c r="A4" s="160"/>
      <c r="B4" s="161"/>
      <c r="C4" s="162"/>
      <c r="D4" s="163">
        <v>23174</v>
      </c>
      <c r="E4" s="164"/>
      <c r="F4" s="165">
        <v>35325</v>
      </c>
      <c r="G4" s="166"/>
      <c r="H4" s="167"/>
    </row>
    <row r="5" spans="1:8" x14ac:dyDescent="0.2">
      <c r="A5" s="148" t="s">
        <v>523</v>
      </c>
      <c r="B5" s="153"/>
      <c r="C5" s="154"/>
      <c r="D5" s="155">
        <v>72362</v>
      </c>
      <c r="E5" s="156"/>
      <c r="F5" s="157">
        <v>63812</v>
      </c>
      <c r="G5" s="158"/>
      <c r="H5" s="159"/>
    </row>
    <row r="6" spans="1:8" x14ac:dyDescent="0.2">
      <c r="A6" s="160"/>
      <c r="B6" s="161"/>
      <c r="C6" s="162"/>
      <c r="D6" s="163">
        <v>58988</v>
      </c>
      <c r="E6" s="164"/>
      <c r="F6" s="165">
        <v>33848</v>
      </c>
      <c r="G6" s="166"/>
      <c r="H6" s="167"/>
    </row>
    <row r="7" spans="1:8" x14ac:dyDescent="0.2">
      <c r="A7" s="148" t="s">
        <v>524</v>
      </c>
      <c r="B7" s="153"/>
      <c r="C7" s="154"/>
      <c r="D7" s="155">
        <v>79482</v>
      </c>
      <c r="E7" s="156"/>
      <c r="F7" s="157">
        <v>54225</v>
      </c>
      <c r="G7" s="158"/>
      <c r="H7" s="159"/>
    </row>
    <row r="8" spans="1:8" x14ac:dyDescent="0.2">
      <c r="A8" s="160"/>
      <c r="B8" s="161"/>
      <c r="C8" s="162"/>
      <c r="D8" s="163">
        <v>57540</v>
      </c>
      <c r="E8" s="164"/>
      <c r="F8" s="165">
        <v>27337</v>
      </c>
      <c r="G8" s="166"/>
      <c r="H8" s="167"/>
    </row>
    <row r="9" spans="1:8" x14ac:dyDescent="0.2">
      <c r="A9" s="148" t="s">
        <v>525</v>
      </c>
      <c r="B9" s="153"/>
      <c r="C9" s="154"/>
      <c r="D9" s="155">
        <v>29048</v>
      </c>
      <c r="E9" s="156"/>
      <c r="F9" s="157">
        <v>54016</v>
      </c>
      <c r="G9" s="158"/>
      <c r="H9" s="159"/>
    </row>
    <row r="10" spans="1:8" x14ac:dyDescent="0.2">
      <c r="A10" s="160"/>
      <c r="B10" s="161"/>
      <c r="C10" s="162"/>
      <c r="D10" s="163">
        <v>14500</v>
      </c>
      <c r="E10" s="164"/>
      <c r="F10" s="165">
        <v>28078</v>
      </c>
      <c r="G10" s="166"/>
      <c r="H10" s="167"/>
    </row>
    <row r="11" spans="1:8" x14ac:dyDescent="0.2">
      <c r="A11" s="148" t="s">
        <v>526</v>
      </c>
      <c r="B11" s="153"/>
      <c r="C11" s="154"/>
      <c r="D11" s="155">
        <v>33220</v>
      </c>
      <c r="E11" s="156"/>
      <c r="F11" s="157">
        <v>52786</v>
      </c>
      <c r="G11" s="158"/>
      <c r="H11" s="159"/>
    </row>
    <row r="12" spans="1:8" x14ac:dyDescent="0.2">
      <c r="A12" s="160"/>
      <c r="B12" s="161"/>
      <c r="C12" s="168"/>
      <c r="D12" s="163">
        <v>15822</v>
      </c>
      <c r="E12" s="164"/>
      <c r="F12" s="165">
        <v>28742</v>
      </c>
      <c r="G12" s="166"/>
      <c r="H12" s="167"/>
    </row>
    <row r="13" spans="1:8" x14ac:dyDescent="0.2">
      <c r="A13" s="148"/>
      <c r="B13" s="153"/>
      <c r="C13" s="169"/>
      <c r="D13" s="170">
        <v>49928</v>
      </c>
      <c r="E13" s="171"/>
      <c r="F13" s="172">
        <v>57444</v>
      </c>
      <c r="G13" s="173"/>
      <c r="H13" s="159"/>
    </row>
    <row r="14" spans="1:8" x14ac:dyDescent="0.2">
      <c r="A14" s="160"/>
      <c r="B14" s="161"/>
      <c r="C14" s="162"/>
      <c r="D14" s="163">
        <v>34005</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5.78</v>
      </c>
      <c r="C19" s="174">
        <f>ROUND(VALUE(SUBSTITUTE(実質収支比率等に係る経年分析!G$48,"▲","-")),2)</f>
        <v>6.05</v>
      </c>
      <c r="D19" s="174">
        <f>ROUND(VALUE(SUBSTITUTE(実質収支比率等に係る経年分析!H$48,"▲","-")),2)</f>
        <v>6.5</v>
      </c>
      <c r="E19" s="174">
        <f>ROUND(VALUE(SUBSTITUTE(実質収支比率等に係る経年分析!I$48,"▲","-")),2)</f>
        <v>7.19</v>
      </c>
      <c r="F19" s="174">
        <f>ROUND(VALUE(SUBSTITUTE(実質収支比率等に係る経年分析!J$48,"▲","-")),2)</f>
        <v>7.77</v>
      </c>
    </row>
    <row r="20" spans="1:11" x14ac:dyDescent="0.2">
      <c r="A20" s="174" t="s">
        <v>53</v>
      </c>
      <c r="B20" s="174">
        <f>ROUND(VALUE(SUBSTITUTE(実質収支比率等に係る経年分析!F$47,"▲","-")),2)</f>
        <v>9.39</v>
      </c>
      <c r="C20" s="174">
        <f>ROUND(VALUE(SUBSTITUTE(実質収支比率等に係る経年分析!G$47,"▲","-")),2)</f>
        <v>9.77</v>
      </c>
      <c r="D20" s="174">
        <f>ROUND(VALUE(SUBSTITUTE(実質収支比率等に係る経年分析!H$47,"▲","-")),2)</f>
        <v>9.33</v>
      </c>
      <c r="E20" s="174">
        <f>ROUND(VALUE(SUBSTITUTE(実質収支比率等に係る経年分析!I$47,"▲","-")),2)</f>
        <v>9.4</v>
      </c>
      <c r="F20" s="174">
        <f>ROUND(VALUE(SUBSTITUTE(実質収支比率等に係る経年分析!J$47,"▲","-")),2)</f>
        <v>9.34</v>
      </c>
    </row>
    <row r="21" spans="1:11" x14ac:dyDescent="0.2">
      <c r="A21" s="174" t="s">
        <v>54</v>
      </c>
      <c r="B21" s="174">
        <f>IF(ISNUMBER(VALUE(SUBSTITUTE(実質収支比率等に係る経年分析!F$49,"▲","-"))),ROUND(VALUE(SUBSTITUTE(実質収支比率等に係る経年分析!F$49,"▲","-")),2),NA())</f>
        <v>-0.05</v>
      </c>
      <c r="C21" s="174">
        <f>IF(ISNUMBER(VALUE(SUBSTITUTE(実質収支比率等に係る経年分析!G$49,"▲","-"))),ROUND(VALUE(SUBSTITUTE(実質収支比率等に係る経年分析!G$49,"▲","-")),2),NA())</f>
        <v>0.85</v>
      </c>
      <c r="D21" s="174">
        <f>IF(ISNUMBER(VALUE(SUBSTITUTE(実質収支比率等に係る経年分析!H$49,"▲","-"))),ROUND(VALUE(SUBSTITUTE(実質収支比率等に係る経年分析!H$49,"▲","-")),2),NA())</f>
        <v>0.72</v>
      </c>
      <c r="E21" s="174">
        <f>IF(ISNUMBER(VALUE(SUBSTITUTE(実質収支比率等に係る経年分析!I$49,"▲","-"))),ROUND(VALUE(SUBSTITUTE(実質収支比率等に係る経年分析!I$49,"▲","-")),2),NA())</f>
        <v>0.23</v>
      </c>
      <c r="F21" s="174">
        <f>IF(ISNUMBER(VALUE(SUBSTITUTE(実質収支比率等に係る経年分析!J$49,"▲","-"))),ROUND(VALUE(SUBSTITUTE(実質収支比率等に係る経年分析!J$49,"▲","-")),2),NA())</f>
        <v>0.6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米沢市物品調達費特別会計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米沢市後期高齢者医療費特別会計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2">
      <c r="A31" s="175" t="str">
        <f>IF(連結実質赤字比率に係る赤字・黒字の構成分析!C$39="",NA(),連結実質赤字比率に係る赤字・黒字の構成分析!C$39)</f>
        <v>米沢市下水道事業会計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2">
      <c r="A32" s="175" t="str">
        <f>IF(連結実質赤字比率に係る赤字・黒字の構成分析!C$38="",NA(),連結実質赤字比率に係る赤字・黒字の構成分析!C$38)</f>
        <v>米沢市国民健康保険事業勘定特別会計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2">
      <c r="A33" s="175" t="str">
        <f>IF(連結実質赤字比率に係る赤字・黒字の構成分析!C$37="",NA(),連結実質赤字比率に係る赤字・黒字の構成分析!C$37)</f>
        <v>米沢市立病院事業会計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2">
      <c r="A34" s="175" t="str">
        <f>IF(連結実質赤字比率に係る赤字・黒字の構成分析!C$36="",NA(),連結実質赤字比率に係る赤字・黒字の構成分析!C$36)</f>
        <v>米沢市介護保険事業勘定特別会計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2.0099999999999998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7.75</v>
      </c>
    </row>
    <row r="36" spans="1:16" x14ac:dyDescent="0.2">
      <c r="A36" s="175" t="str">
        <f>IF(連結実質赤字比率に係る赤字・黒字の構成分析!C$34="",NA(),連結実質赤字比率に係る赤字・黒字の構成分析!C$34)</f>
        <v>米沢市水道事業会計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24.62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23.78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3303</v>
      </c>
      <c r="E42" s="176"/>
      <c r="F42" s="176"/>
      <c r="G42" s="176">
        <f>'実質公債費比率（分子）の構造'!L$52</f>
        <v>3202</v>
      </c>
      <c r="H42" s="176"/>
      <c r="I42" s="176"/>
      <c r="J42" s="176">
        <f>'実質公債費比率（分子）の構造'!M$52</f>
        <v>3209</v>
      </c>
      <c r="K42" s="176"/>
      <c r="L42" s="176"/>
      <c r="M42" s="176">
        <f>'実質公債費比率（分子）の構造'!N$52</f>
        <v>3198</v>
      </c>
      <c r="N42" s="176"/>
      <c r="O42" s="176"/>
      <c r="P42" s="176">
        <f>'実質公債費比率（分子）の構造'!O$52</f>
        <v>3197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105</v>
      </c>
      <c r="C44" s="176"/>
      <c r="D44" s="176"/>
      <c r="E44" s="176">
        <f>'実質公債費比率（分子）の構造'!L$50</f>
        <v>93</v>
      </c>
      <c r="F44" s="176"/>
      <c r="G44" s="176"/>
      <c r="H44" s="176">
        <f>'実質公債費比率（分子）の構造'!M$50</f>
        <v>93</v>
      </c>
      <c r="I44" s="176"/>
      <c r="J44" s="176"/>
      <c r="K44" s="176">
        <f>'実質公債費比率（分子）の構造'!N$50</f>
        <v>78</v>
      </c>
      <c r="L44" s="176"/>
      <c r="M44" s="176"/>
      <c r="N44" s="176">
        <f>'実質公債費比率（分子）の構造'!O$50</f>
        <v>106</v>
      </c>
      <c r="O44" s="176"/>
      <c r="P44" s="176"/>
    </row>
    <row r="45" spans="1:16" x14ac:dyDescent="0.2">
      <c r="A45" s="176" t="s">
        <v>63</v>
      </c>
      <c r="B45" s="176">
        <f>'実質公債費比率（分子）の構造'!K$49</f>
        <v>394</v>
      </c>
      <c r="C45" s="176"/>
      <c r="D45" s="176"/>
      <c r="E45" s="176">
        <f>'実質公債費比率（分子）の構造'!L$49</f>
        <v>416</v>
      </c>
      <c r="F45" s="176"/>
      <c r="G45" s="176"/>
      <c r="H45" s="176">
        <f>'実質公債費比率（分子）の構造'!M$49</f>
        <v>445</v>
      </c>
      <c r="I45" s="176"/>
      <c r="J45" s="176"/>
      <c r="K45" s="176">
        <f>'実質公債費比率（分子）の構造'!N$49</f>
        <v>511</v>
      </c>
      <c r="L45" s="176"/>
      <c r="M45" s="176"/>
      <c r="N45" s="176">
        <f>'実質公債費比率（分子）の構造'!O$49</f>
        <v>485</v>
      </c>
      <c r="O45" s="176"/>
      <c r="P45" s="176"/>
    </row>
    <row r="46" spans="1:16" x14ac:dyDescent="0.2">
      <c r="A46" s="176" t="s">
        <v>64</v>
      </c>
      <c r="B46" s="176">
        <f>'実質公債費比率（分子）の構造'!K$48</f>
        <v>942</v>
      </c>
      <c r="C46" s="176"/>
      <c r="D46" s="176"/>
      <c r="E46" s="176">
        <f>'実質公債費比率（分子）の構造'!L$48</f>
        <v>858</v>
      </c>
      <c r="F46" s="176"/>
      <c r="G46" s="176"/>
      <c r="H46" s="176">
        <f>'実質公債費比率（分子）の構造'!M$48</f>
        <v>710</v>
      </c>
      <c r="I46" s="176"/>
      <c r="J46" s="176"/>
      <c r="K46" s="176">
        <f>'実質公債費比率（分子）の構造'!N$48</f>
        <v>528</v>
      </c>
      <c r="L46" s="176"/>
      <c r="M46" s="176"/>
      <c r="N46" s="176">
        <f>'実質公債費比率（分子）の構造'!O$48</f>
        <v>680</v>
      </c>
      <c r="O46" s="176"/>
      <c r="P46" s="176"/>
    </row>
    <row r="47" spans="1:16" x14ac:dyDescent="0.2">
      <c r="A47" s="176" t="s">
        <v>12</v>
      </c>
      <c r="B47" s="176" t="str">
        <f>'実質公債費比率（分子）の構造'!K$47</f>
        <v>-</v>
      </c>
      <c r="C47" s="176"/>
      <c r="D47" s="176"/>
      <c r="E47" s="176">
        <f>'実質公債費比率（分子）の構造'!L$47</f>
        <v>7</v>
      </c>
      <c r="F47" s="176"/>
      <c r="G47" s="176"/>
      <c r="H47" s="176">
        <f>'実質公債費比率（分子）の構造'!M$47</f>
        <v>7</v>
      </c>
      <c r="I47" s="176"/>
      <c r="J47" s="176"/>
      <c r="K47" s="176">
        <f>'実質公債費比率（分子）の構造'!N$47</f>
        <v>7</v>
      </c>
      <c r="L47" s="176"/>
      <c r="M47" s="176"/>
      <c r="N47" s="176">
        <f>'実質公債費比率（分子）の構造'!O$47</f>
        <v>3</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3270</v>
      </c>
      <c r="C49" s="176"/>
      <c r="D49" s="176"/>
      <c r="E49" s="176">
        <f>'実質公債費比率（分子）の構造'!L$45</f>
        <v>3262</v>
      </c>
      <c r="F49" s="176"/>
      <c r="G49" s="176"/>
      <c r="H49" s="176">
        <f>'実質公債費比率（分子）の構造'!M$45</f>
        <v>3261</v>
      </c>
      <c r="I49" s="176"/>
      <c r="J49" s="176"/>
      <c r="K49" s="176">
        <f>'実質公債費比率（分子）の構造'!N$45</f>
        <v>3542</v>
      </c>
      <c r="L49" s="176"/>
      <c r="M49" s="176"/>
      <c r="N49" s="176">
        <f>'実質公債費比率（分子）の構造'!O$45</f>
        <v>3573</v>
      </c>
      <c r="O49" s="176"/>
      <c r="P49" s="176"/>
    </row>
    <row r="50" spans="1:16" x14ac:dyDescent="0.2">
      <c r="A50" s="176" t="s">
        <v>67</v>
      </c>
      <c r="B50" s="176" t="e">
        <f>NA()</f>
        <v>#N/A</v>
      </c>
      <c r="C50" s="176">
        <f>IF(ISNUMBER('実質公債費比率（分子）の構造'!K$53),'実質公債費比率（分子）の構造'!K$53,NA())</f>
        <v>1408</v>
      </c>
      <c r="D50" s="176" t="e">
        <f>NA()</f>
        <v>#N/A</v>
      </c>
      <c r="E50" s="176" t="e">
        <f>NA()</f>
        <v>#N/A</v>
      </c>
      <c r="F50" s="176">
        <f>IF(ISNUMBER('実質公債費比率（分子）の構造'!L$53),'実質公債費比率（分子）の構造'!L$53,NA())</f>
        <v>1434</v>
      </c>
      <c r="G50" s="176" t="e">
        <f>NA()</f>
        <v>#N/A</v>
      </c>
      <c r="H50" s="176" t="e">
        <f>NA()</f>
        <v>#N/A</v>
      </c>
      <c r="I50" s="176">
        <f>IF(ISNUMBER('実質公債費比率（分子）の構造'!M$53),'実質公債費比率（分子）の構造'!M$53,NA())</f>
        <v>1307</v>
      </c>
      <c r="J50" s="176" t="e">
        <f>NA()</f>
        <v>#N/A</v>
      </c>
      <c r="K50" s="176" t="e">
        <f>NA()</f>
        <v>#N/A</v>
      </c>
      <c r="L50" s="176">
        <f>IF(ISNUMBER('実質公債費比率（分子）の構造'!N$53),'実質公債費比率（分子）の構造'!N$53,NA())</f>
        <v>1468</v>
      </c>
      <c r="M50" s="176" t="e">
        <f>NA()</f>
        <v>#N/A</v>
      </c>
      <c r="N50" s="176" t="e">
        <f>NA()</f>
        <v>#N/A</v>
      </c>
      <c r="O50" s="176">
        <f>IF(ISNUMBER('実質公債費比率（分子）の構造'!O$53),'実質公債費比率（分子）の構造'!O$53,NA())</f>
        <v>1650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32536</v>
      </c>
      <c r="E56" s="175"/>
      <c r="F56" s="175"/>
      <c r="G56" s="175">
        <f>'将来負担比率（分子）の構造'!J$52</f>
        <v>33339</v>
      </c>
      <c r="H56" s="175"/>
      <c r="I56" s="175"/>
      <c r="J56" s="175">
        <f>'将来負担比率（分子）の構造'!K$52</f>
        <v>32569</v>
      </c>
      <c r="K56" s="175"/>
      <c r="L56" s="175"/>
      <c r="M56" s="175">
        <f>'将来負担比率（分子）の構造'!L$52</f>
        <v>33288</v>
      </c>
      <c r="N56" s="175"/>
      <c r="O56" s="175"/>
      <c r="P56" s="175">
        <f>'将来負担比率（分子）の構造'!M$52</f>
        <v>34578</v>
      </c>
    </row>
    <row r="57" spans="1:16" x14ac:dyDescent="0.2">
      <c r="A57" s="175" t="s">
        <v>42</v>
      </c>
      <c r="B57" s="175"/>
      <c r="C57" s="175"/>
      <c r="D57" s="175">
        <f>'将来負担比率（分子）の構造'!I$51</f>
        <v>7458</v>
      </c>
      <c r="E57" s="175"/>
      <c r="F57" s="175"/>
      <c r="G57" s="175">
        <f>'将来負担比率（分子）の構造'!J$51</f>
        <v>8405</v>
      </c>
      <c r="H57" s="175"/>
      <c r="I57" s="175"/>
      <c r="J57" s="175">
        <f>'将来負担比率（分子）の構造'!K$51</f>
        <v>7340</v>
      </c>
      <c r="K57" s="175"/>
      <c r="L57" s="175"/>
      <c r="M57" s="175">
        <f>'将来負担比率（分子）の構造'!L$51</f>
        <v>7810</v>
      </c>
      <c r="N57" s="175"/>
      <c r="O57" s="175"/>
      <c r="P57" s="175">
        <f>'将来負担比率（分子）の構造'!M$51</f>
        <v>7504</v>
      </c>
    </row>
    <row r="58" spans="1:16" x14ac:dyDescent="0.2">
      <c r="A58" s="175" t="s">
        <v>41</v>
      </c>
      <c r="B58" s="175"/>
      <c r="C58" s="175"/>
      <c r="D58" s="175">
        <f>'将来負担比率（分子）の構造'!I$50</f>
        <v>8126</v>
      </c>
      <c r="E58" s="175"/>
      <c r="F58" s="175"/>
      <c r="G58" s="175">
        <f>'将来負担比率（分子）の構造'!J$50</f>
        <v>7980</v>
      </c>
      <c r="H58" s="175"/>
      <c r="I58" s="175"/>
      <c r="J58" s="175">
        <f>'将来負担比率（分子）の構造'!K$50</f>
        <v>9713</v>
      </c>
      <c r="K58" s="175"/>
      <c r="L58" s="175"/>
      <c r="M58" s="175">
        <f>'将来負担比率（分子）の構造'!L$50</f>
        <v>9997</v>
      </c>
      <c r="N58" s="175"/>
      <c r="O58" s="175"/>
      <c r="P58" s="175">
        <f>'将来負担比率（分子）の構造'!M$50</f>
        <v>11271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4276</v>
      </c>
      <c r="C62" s="175"/>
      <c r="D62" s="175"/>
      <c r="E62" s="175">
        <f>'将来負担比率（分子）の構造'!J$45</f>
        <v>4189</v>
      </c>
      <c r="F62" s="175"/>
      <c r="G62" s="175"/>
      <c r="H62" s="175">
        <f>'将来負担比率（分子）の構造'!K$45</f>
        <v>4044</v>
      </c>
      <c r="I62" s="175"/>
      <c r="J62" s="175"/>
      <c r="K62" s="175">
        <f>'将来負担比率（分子）の構造'!L$45</f>
        <v>3923</v>
      </c>
      <c r="L62" s="175"/>
      <c r="M62" s="175"/>
      <c r="N62" s="175">
        <f>'将来負担比率（分子）の構造'!M$45</f>
        <v>4044</v>
      </c>
      <c r="O62" s="175"/>
      <c r="P62" s="175"/>
    </row>
    <row r="63" spans="1:16" x14ac:dyDescent="0.2">
      <c r="A63" s="175" t="s">
        <v>34</v>
      </c>
      <c r="B63" s="175">
        <f>'将来負担比率（分子）の構造'!I$44</f>
        <v>5211</v>
      </c>
      <c r="C63" s="175"/>
      <c r="D63" s="175"/>
      <c r="E63" s="175">
        <f>'将来負担比率（分子）の構造'!J$44</f>
        <v>4256</v>
      </c>
      <c r="F63" s="175"/>
      <c r="G63" s="175"/>
      <c r="H63" s="175">
        <f>'将来負担比率（分子）の構造'!K$44</f>
        <v>4055</v>
      </c>
      <c r="I63" s="175"/>
      <c r="J63" s="175"/>
      <c r="K63" s="175">
        <f>'将来負担比率（分子）の構造'!L$44</f>
        <v>3806</v>
      </c>
      <c r="L63" s="175"/>
      <c r="M63" s="175"/>
      <c r="N63" s="175">
        <f>'将来負担比率（分子）の構造'!M$44</f>
        <v>3993</v>
      </c>
      <c r="O63" s="175"/>
      <c r="P63" s="175"/>
    </row>
    <row r="64" spans="1:16" x14ac:dyDescent="0.2">
      <c r="A64" s="175" t="s">
        <v>33</v>
      </c>
      <c r="B64" s="175">
        <f>'将来負担比率（分子）の構造'!I$43</f>
        <v>9940</v>
      </c>
      <c r="C64" s="175"/>
      <c r="D64" s="175"/>
      <c r="E64" s="175">
        <f>'将来負担比率（分子）の構造'!J$43</f>
        <v>10948</v>
      </c>
      <c r="F64" s="175"/>
      <c r="G64" s="175"/>
      <c r="H64" s="175">
        <f>'将来負担比率（分子）の構造'!K$43</f>
        <v>9477</v>
      </c>
      <c r="I64" s="175"/>
      <c r="J64" s="175"/>
      <c r="K64" s="175">
        <f>'将来負担比率（分子）の構造'!L$43</f>
        <v>11556</v>
      </c>
      <c r="L64" s="175"/>
      <c r="M64" s="175"/>
      <c r="N64" s="175">
        <f>'将来負担比率（分子）の構造'!M$43</f>
        <v>15959</v>
      </c>
      <c r="O64" s="175"/>
      <c r="P64" s="175"/>
    </row>
    <row r="65" spans="1:16" x14ac:dyDescent="0.2">
      <c r="A65" s="175" t="s">
        <v>32</v>
      </c>
      <c r="B65" s="175">
        <f>'将来負担比率（分子）の構造'!I$42</f>
        <v>823</v>
      </c>
      <c r="C65" s="175"/>
      <c r="D65" s="175"/>
      <c r="E65" s="175">
        <f>'将来負担比率（分子）の構造'!J$42</f>
        <v>739</v>
      </c>
      <c r="F65" s="175"/>
      <c r="G65" s="175"/>
      <c r="H65" s="175">
        <f>'将来負担比率（分子）の構造'!K$42</f>
        <v>655</v>
      </c>
      <c r="I65" s="175"/>
      <c r="J65" s="175"/>
      <c r="K65" s="175">
        <f>'将来負担比率（分子）の構造'!L$42</f>
        <v>584</v>
      </c>
      <c r="L65" s="175"/>
      <c r="M65" s="175"/>
      <c r="N65" s="175">
        <f>'将来負担比率（分子）の構造'!M$42</f>
        <v>489</v>
      </c>
      <c r="O65" s="175"/>
      <c r="P65" s="175"/>
    </row>
    <row r="66" spans="1:16" x14ac:dyDescent="0.2">
      <c r="A66" s="175" t="s">
        <v>31</v>
      </c>
      <c r="B66" s="175">
        <f>'将来負担比率（分子）の構造'!I$41</f>
        <v>35247</v>
      </c>
      <c r="C66" s="175"/>
      <c r="D66" s="175"/>
      <c r="E66" s="175">
        <f>'将来負担比率（分子）の構造'!J$41</f>
        <v>37917</v>
      </c>
      <c r="F66" s="175"/>
      <c r="G66" s="175"/>
      <c r="H66" s="175">
        <f>'将来負担比率（分子）の構造'!K$41</f>
        <v>40150</v>
      </c>
      <c r="I66" s="175"/>
      <c r="J66" s="175"/>
      <c r="K66" s="175">
        <f>'将来負担比率（分子）の構造'!L$41</f>
        <v>38531</v>
      </c>
      <c r="L66" s="175"/>
      <c r="M66" s="175"/>
      <c r="N66" s="175">
        <f>'将来負担比率（分子）の構造'!M$41</f>
        <v>36920</v>
      </c>
      <c r="O66" s="175"/>
      <c r="P66" s="175"/>
    </row>
    <row r="67" spans="1:16" x14ac:dyDescent="0.2">
      <c r="A67" s="175" t="s">
        <v>71</v>
      </c>
      <c r="B67" s="175" t="e">
        <f>NA()</f>
        <v>#N/A</v>
      </c>
      <c r="C67" s="175">
        <f>IF(ISNUMBER('将来負担比率（分子）の構造'!I$53), IF('将来負担比率（分子）の構造'!I$53 &lt; 0, 0, '将来負担比率（分子）の構造'!I$53), NA())</f>
        <v>7377</v>
      </c>
      <c r="D67" s="175" t="e">
        <f>NA()</f>
        <v>#N/A</v>
      </c>
      <c r="E67" s="175" t="e">
        <f>NA()</f>
        <v>#N/A</v>
      </c>
      <c r="F67" s="175">
        <f>IF(ISNUMBER('将来負担比率（分子）の構造'!J$53), IF('将来負担比率（分子）の構造'!J$53 &lt; 0, 0, '将来負担比率（分子）の構造'!J$53), NA())</f>
        <v>8324</v>
      </c>
      <c r="G67" s="175" t="e">
        <f>NA()</f>
        <v>#N/A</v>
      </c>
      <c r="H67" s="175" t="e">
        <f>NA()</f>
        <v>#N/A</v>
      </c>
      <c r="I67" s="175">
        <f>IF(ISNUMBER('将来負担比率（分子）の構造'!K$53), IF('将来負担比率（分子）の構造'!K$53 &lt; 0, 0, '将来負担比率（分子）の構造'!K$53), NA())</f>
        <v>8760</v>
      </c>
      <c r="J67" s="175" t="e">
        <f>NA()</f>
        <v>#N/A</v>
      </c>
      <c r="K67" s="175" t="e">
        <f>NA()</f>
        <v>#N/A</v>
      </c>
      <c r="L67" s="175">
        <f>IF(ISNUMBER('将来負担比率（分子）の構造'!L$53), IF('将来負担比率（分子）の構造'!L$53 &lt; 0, 0, '将来負担比率（分子）の構造'!L$53), NA())</f>
        <v>7305</v>
      </c>
      <c r="M67" s="175" t="e">
        <f>NA()</f>
        <v>#N/A</v>
      </c>
      <c r="N67" s="175" t="e">
        <f>NA()</f>
        <v>#N/A</v>
      </c>
      <c r="O67" s="175">
        <f>IF(ISNUMBER('将来負担比率（分子）の構造'!M$53), IF('将来負担比率（分子）の構造'!M$53 &lt; 0, 0, '将来負担比率（分子）の構造'!M$53), NA())</f>
        <v>8053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1958</v>
      </c>
      <c r="C72" s="179">
        <f>基金残高に係る経年分析!G55</f>
        <v>1909</v>
      </c>
      <c r="D72" s="179">
        <f>基金残高に係る経年分析!H55</f>
        <v>1905</v>
      </c>
    </row>
    <row r="73" spans="1:16" x14ac:dyDescent="0.2">
      <c r="A73" s="178" t="s">
        <v>74</v>
      </c>
      <c r="B73" s="179">
        <f>基金残高に係る経年分析!F56</f>
        <v>415</v>
      </c>
      <c r="C73" s="179">
        <f>基金残高に係る経年分析!G56</f>
        <v>402</v>
      </c>
      <c r="D73" s="179">
        <f>基金残高に係る経年分析!H56</f>
        <v>495</v>
      </c>
    </row>
    <row r="74" spans="1:16" x14ac:dyDescent="0.2">
      <c r="A74" s="178" t="s">
        <v>75</v>
      </c>
      <c r="B74" s="179">
        <f>基金残高に係る経年分析!F57</f>
        <v>4608</v>
      </c>
      <c r="C74" s="179">
        <f>基金残高に係る経年分析!G57</f>
        <v>4421</v>
      </c>
      <c r="D74" s="179">
        <f>基金残高に係る経年分析!H57</f>
        <v>5053</v>
      </c>
    </row>
  </sheetData>
  <sheetProtection algorithmName="SHA-512" hashValue="If+Fgvh+OB752duk4OaVD1jk0wfFL+4BR5U5GYpl0VFOy2XNyA44sGDBDkHS/LseqapUEEc26Bw4JCOTBRv3nQ==" saltValue="C300pb6BkhoIBSkzgXA4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2025-03-14T02:34:40Z</cp:lastPrinted>
  <dcterms:created xsi:type="dcterms:W3CDTF">2025-02-19T00:48:25Z</dcterms:created>
  <dcterms:modified xsi:type="dcterms:W3CDTF">2025-03-17T05:38:19Z</dcterms:modified>
  <cp:category/>
</cp:coreProperties>
</file>