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P88" i="12"/>
  <c r="AU88" i="12"/>
  <c r="DB102" i="12" l="1"/>
  <c r="CW102" i="12"/>
  <c r="CR102"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<sst xmlns="http://schemas.openxmlformats.org/spreadsheetml/2006/main" count="1181" uniqueCount="575">
  <si>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</si>
  <si>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</si>
  <si>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</si>
  <si>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</si>
  <si>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</si>
  <si>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</si>
  <si>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</si>
  <si>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</si>
  <si>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</si>
  <si>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</si>
  <si>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</si>
  <si>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</si>
  <si>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</si>
  <si>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</si>
  <si>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</si>
  <si>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</si>
  <si>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</si>
  <si>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</si>
  <si>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</si>
  <si>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</si>
  <si>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</si>
  <si>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</si>
  <si>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</si>
  <si>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</si>
  <si>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</si>
  <si>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</si>
  <si>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</si>
  <si>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</si>
  <si>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</si>
  <si>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</si>
  <si>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</si>
  <si>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</si>
  <si>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</si>
  <si>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</si>
  <si>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</si>
  <si>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</si>
  <si>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</si>
  <si>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</si>
  <si>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</si>
  <si>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</si>
  <si>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</si>
  <si>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</si>
  <si>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</si>
  <si>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</si>
  <si>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</si>
  <si>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</si>
  <si>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</si>
  <si>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</si>
  <si>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</si>
  <si>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</si>
  <si>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</si>
  <si>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</si>
  <si>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</si>
  <si>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</si>
  <si>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</si>
  <si>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</si>
  <si>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</si>
  <si>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</si>
  <si>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</si>
  <si>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</si>
  <si>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</si>
  <si>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</si>
  <si>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</si>
  <si>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</si>
  <si>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</si>
  <si>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</si>
  <si>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</si>
  <si>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</si>
  <si>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</si>
  <si>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</si>
  <si>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</si>
  <si>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</si>
  <si>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</si>
  <si>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</si>
  <si>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</si>
  <si>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</si>
  <si>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</si>
  <si>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</si>
  <si>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</si>
  <si>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</si>
  <si>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</si>
  <si>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</si>
  <si>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</si>
  <si>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</si>
  <si>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</si>
  <si>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</si>
  <si>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</si>
  <si>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</si>
  <si>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</si>
  <si>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</si>
  <si>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</si>
  <si>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</si>
  <si>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</si>
  <si>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</si>
  <si>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酒田市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</si>
  <si>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</si>
  <si>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</si>
  <si>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</si>
  <si>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</si>
  <si>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</si>
  <si>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</si>
  <si>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</si>
  <si>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</si>
  <si>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</si>
  <si>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</si>
  <si>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</si>
  <si>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</si>
  <si>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</si>
  <si>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</si>
  <si>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</si>
  <si>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</si>
  <si>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</si>
  <si>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</si>
  <si>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</si>
  <si>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</si>
  <si>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</si>
  <si>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</si>
  <si>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</si>
  <si>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</si>
  <si>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</si>
  <si>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</si>
  <si>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</si>
  <si>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</si>
  <si>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</si>
  <si>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</si>
  <si>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</si>
  <si>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</si>
  <si>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</si>
  <si>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</si>
  <si>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</si>
  <si>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</si>
  <si>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</si>
  <si>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</si>
  <si>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</si>
  <si>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</si>
  <si>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</si>
  <si>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</si>
  <si>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</si>
  <si>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</si>
  <si>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</si>
  <si>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</si>
  <si>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</si>
  <si>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</si>
  <si>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</si>
  <si>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</si>
  <si>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</si>
  <si>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</si>
  <si>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</si>
  <si>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</si>
  <si>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</si>
  <si>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</si>
  <si>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</si>
  <si>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</si>
  <si>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</si>
  <si>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</si>
  <si>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</si>
  <si>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</si>
  <si>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</si>
  <si>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</si>
  <si>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</si>
  <si>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</si>
  <si>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</si>
  <si>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</si>
  <si>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</si>
  <si>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</si>
  <si>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</si>
  <si>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</si>
  <si>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</si>
  <si>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</si>
  <si>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</si>
  <si>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</si>
  <si>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</si>
  <si>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</si>
  <si>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</si>
  <si>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</si>
  <si>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</si>
  <si>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</si>
  <si>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</si>
  <si>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</si>
  <si>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</si>
  <si>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</si>
  <si>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</si>
  <si>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</si>
  <si>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</si>
  <si>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</si>
  <si>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</si>
  <si>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</si>
  <si>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</si>
  <si>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</si>
  <si>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</si>
  <si>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</si>
  <si>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</si>
  <si>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</si>
  <si>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</si>
  <si>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</si>
  <si>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</si>
  <si>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</si>
  <si>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</si>
  <si>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</si>
  <si>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</si>
  <si>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</si>
  <si>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</si>
  <si>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</si>
  <si>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山形県酒田市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</si>
  <si>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</si>
  <si>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</si>
  <si>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</si>
  <si>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</si>
  <si>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</si>
  <si>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</si>
  <si>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</si>
  <si>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</si>
  <si>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</si>
  <si>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</si>
  <si>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</si>
  <si>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</si>
  <si>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</si>
  <si>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</si>
  <si>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</si>
  <si>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</si>
  <si>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</si>
  <si>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</si>
  <si>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</si>
  <si>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</si>
  <si>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</si>
  <si>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</si>
  <si>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</si>
  <si>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</si>
  <si>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</si>
  <si>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</si>
  <si>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</si>
  <si>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</si>
  <si>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</si>
  <si>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</si>
  <si>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</si>
  <si>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</si>
  <si>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</si>
  <si>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</si>
  <si>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</si>
  <si>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</si>
  <si>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</si>
  <si>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</si>
  <si>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</si>
  <si>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</si>
  <si>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</si>
  <si>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</si>
  <si>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</si>
  <si>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</si>
  <si>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</si>
  <si>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</si>
  <si>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</si>
  <si>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</si>
  <si>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</si>
  <si>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</si>
  <si>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</si>
  <si>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</si>
  <si>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</si>
  <si>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</si>
  <si>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</si>
  <si>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</si>
  <si>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</si>
  <si>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</si>
  <si>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</si>
  <si>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</si>
  <si>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</si>
  <si>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</si>
  <si>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</si>
  <si>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</si>
  <si>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</si>
  <si>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</si>
  <si>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</si>
  <si>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</si>
  <si>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</si>
  <si>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</si>
  <si>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</si>
  <si>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</si>
  <si>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</si>
  <si>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</si>
  <si>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</si>
  <si>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</si>
  <si>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</si>
  <si>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</si>
  <si>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</si>
  <si>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</si>
  <si>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</si>
  <si>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</si>
  <si>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</si>
  <si>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</si>
  <si>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</si>
  <si>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</si>
  <si>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</si>
  <si>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</si>
  <si>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</si>
  <si>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</si>
  <si>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</si>
  <si>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</si>
  <si>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</si>
  <si>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</si>
  <si>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</si>
  <si>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</si>
  <si>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</si>
  <si>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</si>
  <si>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</si>
  <si>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</si>
  <si>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</si>
  <si>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</si>
  <si>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</si>
  <si>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</si>
  <si>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</si>
  <si>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</si>
  <si>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</si>
  <si>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</si>
  <si>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</si>
  <si>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</si>
  <si>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</si>
  <si>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</si>
  <si>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</si>
  <si>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</si>
  <si>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</si>
  <si>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</si>
  <si>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</si>
  <si>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</si>
  <si>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</si>
  <si>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</si>
  <si>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</si>
  <si>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</si>
  <si>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</si>
  <si>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</si>
  <si>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</si>
  <si>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</si>
  <si>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</si>
  <si>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</si>
  <si>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</si>
  <si>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</si>
  <si>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</si>
  <si>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</si>
  <si>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</si>
  <si>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</si>
  <si>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</si>
  <si>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</si>
  <si>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</si>
  <si>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</si>
  <si>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</si>
  <si>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</si>
  <si>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</si>
  <si>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</si>
  <si>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</si>
  <si>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</si>
  <si>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</si>
  <si>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</si>
  <si>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</si>
  <si>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</si>
  <si>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</si>
  <si>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</si>
  <si>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山形県酒田市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</si>
  <si>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</si>
  <si>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</si>
  <si>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</si>
  <si>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</si>
  <si>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</si>
  <si>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</si>
  <si>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</si>
  <si>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</si>
  <si>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</si>
  <si>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</si>
  <si>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</si>
  <si>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</si>
  <si>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</si>
  <si>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</si>
  <si>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</si>
  <si>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</si>
  <si>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</si>
  <si>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</si>
  <si>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</si>
  <si>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</si>
  <si>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酒田市駐車場事業特別会計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</si>
  <si>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</si>
  <si>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</si>
  <si>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</si>
  <si>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</si>
  <si>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</si>
  <si>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</si>
  <si>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</si>
  <si>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</si>
  <si>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</si>
  <si>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</si>
  <si>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</si>
  <si>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</si>
  <si>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</si>
  <si>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酒田市国民健康保険特別会計</t>
    <phoneticPr fontId="5"/>
  </si>
  <si>
    <t>酒田市介護保険特別会計</t>
    <phoneticPr fontId="5"/>
  </si>
  <si>
    <t>酒田市後期高齢者医療事業特別会計</t>
    <phoneticPr fontId="5"/>
  </si>
  <si>
    <t>酒田市水道事業会計</t>
    <phoneticPr fontId="5"/>
  </si>
  <si>
    <t>法適用企業</t>
    <phoneticPr fontId="5"/>
  </si>
  <si>
    <t>酒田市下水道事業会計</t>
    <phoneticPr fontId="5"/>
  </si>
  <si>
    <t>酒田市定期航路事業特別会計</t>
    <phoneticPr fontId="5"/>
  </si>
  <si>
    <t>法非適用企業</t>
    <phoneticPr fontId="5"/>
  </si>
  <si>
    <t>酒田市風力発電事業特別会計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</si>
  <si>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</si>
  <si>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</si>
  <si>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</si>
  <si>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</si>
  <si>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</si>
  <si>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</si>
  <si>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</si>
  <si>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</si>
  <si>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</si>
  <si>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</si>
  <si>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</si>
  <si>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</si>
  <si>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</si>
  <si>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</si>
  <si>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</si>
  <si>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</si>
  <si>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</si>
  <si>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</si>
  <si>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</si>
  <si>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</si>
  <si>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</si>
  <si>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</si>
  <si>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</si>
  <si>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</si>
  <si>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</si>
  <si>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</si>
  <si>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</si>
  <si>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</si>
  <si>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</si>
  <si>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</si>
  <si>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</si>
  <si>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</si>
  <si>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</si>
  <si>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</si>
  <si>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</si>
  <si>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</si>
  <si>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</si>
  <si>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</si>
  <si>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</si>
  <si>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</si>
  <si>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</si>
  <si>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</si>
  <si>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</si>
  <si>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</si>
  <si>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</si>
  <si>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</si>
  <si>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</si>
  <si>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</si>
  <si>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</si>
  <si>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</si>
  <si>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</si>
  <si>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</si>
  <si>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</si>
  <si>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</si>
  <si>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</si>
  <si>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</si>
  <si>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</si>
  <si>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</si>
  <si>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</si>
  <si>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</si>
  <si>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</si>
  <si>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</si>
  <si>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</si>
  <si>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</si>
  <si>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</si>
  <si>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</si>
  <si>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</si>
  <si>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</si>
  <si>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</si>
  <si>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</si>
  <si>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</si>
  <si>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</si>
  <si>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</si>
  <si>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</si>
  <si>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</si>
  <si>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</si>
  <si>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</si>
  <si>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</si>
  <si>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</si>
  <si>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</si>
  <si>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</si>
  <si>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</si>
  <si>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</si>
  <si>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</si>
  <si>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</si>
  <si>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</si>
  <si>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</si>
  <si>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</si>
  <si>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</si>
  <si>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</si>
  <si>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</si>
  <si>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</si>
  <si>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</si>
  <si>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</si>
  <si>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</si>
  <si>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</si>
  <si>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</si>
  <si>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</si>
  <si>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</si>
  <si>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</si>
  <si>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</si>
  <si>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</si>
  <si>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</si>
  <si>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</si>
  <si>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</si>
  <si>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</si>
  <si>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</si>
  <si>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</si>
  <si>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</si>
  <si>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</si>
  <si>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</si>
  <si>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</si>
  <si>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</si>
  <si>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</si>
  <si>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</si>
  <si>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</si>
  <si>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</si>
  <si>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</si>
  <si>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</si>
  <si>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</si>
  <si>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</si>
  <si>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</si>
  <si>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</si>
  <si>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</si>
  <si>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</si>
  <si>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</si>
  <si>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</si>
  <si>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</si>
  <si>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</si>
  <si>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</si>
  <si>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</si>
  <si>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</si>
  <si>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</si>
  <si>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</si>
  <si>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</si>
  <si>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0.67</t>
  </si>
  <si>
    <t>酒田市水道事業会計</t>
  </si>
  <si>
    <t>一般会計</t>
  </si>
  <si>
    <t>酒田市下水道事業会計</t>
  </si>
  <si>
    <t>酒田市介護保険特別会計</t>
  </si>
  <si>
    <t>酒田市国民健康保険特別会計</t>
  </si>
  <si>
    <t>酒田市風力発電事業特別会計</t>
  </si>
  <si>
    <t>酒田市駐車場事業特別会計</t>
  </si>
  <si>
    <t>▲ 0.00</t>
  </si>
  <si>
    <t>酒田市後期高齢者医療事業特別会計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</si>
  <si>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</si>
  <si>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</si>
  <si>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</si>
  <si>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</si>
  <si>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</si>
  <si>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</si>
  <si>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</si>
  <si>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</si>
  <si>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地域づくり基金</t>
    <rPh sb="0" eb="2">
      <t>チイキ</t>
    </rPh>
    <rPh sb="5" eb="7">
      <t>キキン</t>
    </rPh>
    <phoneticPr fontId="2"/>
  </si>
  <si>
    <t>さかた応援基金</t>
    <rPh sb="3" eb="5">
      <t>オウエン</t>
    </rPh>
    <rPh sb="5" eb="7">
      <t>キキン</t>
    </rPh>
    <phoneticPr fontId="2"/>
  </si>
  <si>
    <t>風力発電事業地域未来創造基金</t>
    <rPh sb="0" eb="2">
      <t>フウリョク</t>
    </rPh>
    <rPh sb="2" eb="4">
      <t>ハツデン</t>
    </rPh>
    <rPh sb="4" eb="6">
      <t>ジギョウ</t>
    </rPh>
    <rPh sb="6" eb="8">
      <t>チイキ</t>
    </rPh>
    <rPh sb="8" eb="10">
      <t>ミライ</t>
    </rPh>
    <rPh sb="10" eb="12">
      <t>ソウゾウ</t>
    </rPh>
    <rPh sb="12" eb="14">
      <t>キキン</t>
    </rPh>
    <phoneticPr fontId="2"/>
  </si>
  <si>
    <t>退職手当基金</t>
    <rPh sb="0" eb="2">
      <t>タイショク</t>
    </rPh>
    <rPh sb="2" eb="4">
      <t>テアテ</t>
    </rPh>
    <rPh sb="4" eb="6">
      <t>キキン</t>
    </rPh>
    <phoneticPr fontId="2"/>
  </si>
  <si>
    <t>酒田市スポーツ協会</t>
  </si>
  <si>
    <t>酒田市体育協会</t>
  </si>
  <si>
    <t>酒田まちづくり開発</t>
  </si>
  <si>
    <t>最上川クリーングリーン</t>
  </si>
  <si>
    <t>鳥海やわた観光</t>
  </si>
  <si>
    <t>ひらた悠々の杜</t>
  </si>
  <si>
    <t>さかた文化財団</t>
  </si>
  <si>
    <t>酒田DMO</t>
  </si>
  <si>
    <t>酒田地区広域行政組合</t>
    <rPh sb="0" eb="2">
      <t>サカタ</t>
    </rPh>
    <rPh sb="2" eb="4">
      <t>チク</t>
    </rPh>
    <rPh sb="4" eb="6">
      <t>コウイキ</t>
    </rPh>
    <rPh sb="6" eb="8">
      <t>ギョウセイ</t>
    </rPh>
    <rPh sb="8" eb="10">
      <t>クミアイ</t>
    </rPh>
    <phoneticPr fontId="10"/>
  </si>
  <si>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10"/>
  </si>
  <si>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10"/>
  </si>
  <si>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10"/>
  </si>
  <si>
    <t>山形県後期高齢者医療広域連合（普通会計分）</t>
  </si>
  <si>
    <t>山形県後期高齢者医療広域連合（事業会計分）</t>
  </si>
  <si>
    <t>山形県消防補償等組合</t>
  </si>
  <si>
    <t>山形県自治会館管理組合</t>
  </si>
  <si>
    <t>山形県・酒田市病院機構</t>
  </si>
  <si>
    <t>光の湊</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</si>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</sst>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38" fontId="35" fillId="0" borderId="112" xfId="15" applyNumberFormat="1" applyFont="1" applyBorder="1" applyAlignment="1" applyProtection="1">
      <alignment horizontal="right" vertical="center" shrinkToFit="1"/>
      <protection locked="0"/>
    </xf>
    <xf numFmtId="38" fontId="35" fillId="0" borderId="113" xfId="15" applyNumberFormat="1" applyFont="1" applyBorder="1" applyAlignment="1" applyProtection="1">
      <alignment horizontal="right" vertical="center" shrinkToFit="1"/>
      <protection locked="0"/>
    </xf>
    <xf numFmtId="38" fontId="35" fillId="0" borderId="114"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43955</c:v>
                </c:pt>
                <c:pt idx="3">
                  <c:v>41921</c:v>
                </c:pt>
                <c:pt idx="4">
                  <c:v>44585</c:v>
                </c:pt>
              </c:numCache>
            </c:numRef>
          </c:val>
          <c:smooth val="0"/>
          <c:extLst>
            <c:ext xmlns:c16="http://schemas.microsoft.com/office/drawing/2014/chart" uri="{C3380CC4-5D6E-409C-BE32-E72D297353CC}">
              <c16:uniqueId val="{00000000-EDFE-4969-A466-08DAFF68A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58951</c:v>
                </c:pt>
                <c:pt idx="1">
                  <c:v>99930</c:v>
                </c:pt>
                <c:pt idx="2">
                  <c:v>78400</c:v>
                </c:pt>
                <c:pt idx="3">
                  <c:v>57611</c:v>
                </c:pt>
                <c:pt idx="4">
                  <c:v>69818</c:v>
                </c:pt>
              </c:numCache>
            </c:numRef>
          </c:val>
          <c:smooth val="0"/>
          <c:extLst>
            <c:ext xmlns:c16="http://schemas.microsoft.com/office/drawing/2014/chart" uri="{C3380CC4-5D6E-409C-BE32-E72D297353CC}">
              <c16:uniqueId val="{00000001-EDFE-4969-A466-08DAFF68A4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5.13</c:v>
                </c:pt>
                <c:pt idx="1">
                  <c:v>5.62</c:v>
                </c:pt>
                <c:pt idx="2">
                  <c:v>6.41</c:v>
                </c:pt>
                <c:pt idx="3">
                  <c:v>5.49</c:v>
                </c:pt>
                <c:pt idx="4">
                  <c:v>4.59</c:v>
                </c:pt>
              </c:numCache>
            </c:numRef>
          </c:val>
          <c:extLst>
            <c:ext xmlns:c16="http://schemas.microsoft.com/office/drawing/2014/chart" uri="{C3380CC4-5D6E-409C-BE32-E72D297353CC}">
              <c16:uniqueId val="{00000000-FFE4-4D80-8B51-E9B32C5E6D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11.18</c:v>
                </c:pt>
                <c:pt idx="1">
                  <c:v>9.76</c:v>
                </c:pt>
                <c:pt idx="2">
                  <c:v>10.82</c:v>
                </c:pt>
                <c:pt idx="3">
                  <c:v>12.49</c:v>
                </c:pt>
                <c:pt idx="4">
                  <c:v>13.46</c:v>
                </c:pt>
              </c:numCache>
            </c:numRef>
          </c:val>
          <c:extLst>
            <c:ext xmlns:c16="http://schemas.microsoft.com/office/drawing/2014/chart" uri="{C3380CC4-5D6E-409C-BE32-E72D297353CC}">
              <c16:uniqueId val="{00000001-FFE4-4D80-8B51-E9B32C5E6D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2.29</c:v>
                </c:pt>
                <c:pt idx="1">
                  <c:v>-0.67</c:v>
                </c:pt>
                <c:pt idx="2">
                  <c:v>4.3</c:v>
                </c:pt>
                <c:pt idx="3">
                  <c:v>1.71</c:v>
                </c:pt>
                <c:pt idx="4">
                  <c:v>0.24</c:v>
                </c:pt>
              </c:numCache>
            </c:numRef>
          </c:val>
          <c:smooth val="0"/>
          <c:extLst>
            <c:ext xmlns:c16="http://schemas.microsoft.com/office/drawing/2014/chart" uri="{C3380CC4-5D6E-409C-BE32-E72D297353CC}">
              <c16:uniqueId val="{00000002-FFE4-4D80-8B51-E9B32C5E6D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11-4602-BC0E-D09FBF311F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1-4602-BC0E-D09FBF311FA0}"/>
            </c:ext>
          </c:extLst>
        </c:ser>
        <c:ser>
          <c:idx val="2"/>
          <c:order val="2"/>
          <c:tx>
            <c:strRef>
              <c:f>データシート!$A$29</c:f>
              <c:strCache>
                <c:ptCount val="1"/>
                <c:pt idx="0">
                  <c:v>酒田市後期高齢者医療事業特別会計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0.15</c:v>
                </c:pt>
                <c:pt idx="8">
                  <c:v>#N/A</c:v>
                </c:pt>
                <c:pt idx="9">
                  <c:v>0</c:v>
                </c:pt>
              </c:numCache>
            </c:numRef>
          </c:val>
          <c:extLst>
            <c:ext xmlns:c16="http://schemas.microsoft.com/office/drawing/2014/chart" uri="{C3380CC4-5D6E-409C-BE32-E72D297353CC}">
              <c16:uniqueId val="{00000002-7411-4602-BC0E-D09FBF311FA0}"/>
            </c:ext>
          </c:extLst>
        </c:ser>
        <c:ser>
          <c:idx val="3"/>
          <c:order val="3"/>
          <c:tx>
            <c:strRef>
              <c:f>データシート!$A$30</c:f>
              <c:strCache>
                <c:ptCount val="1"/>
                <c:pt idx="0">
                  <c:v>酒田市駐車場事業特別会計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7411-4602-BC0E-D09FBF311FA0}"/>
            </c:ext>
          </c:extLst>
        </c:ser>
        <c:ser>
          <c:idx val="4"/>
          <c:order val="4"/>
          <c:tx>
            <c:strRef>
              <c:f>データシート!$A$31</c:f>
              <c:strCache>
                <c:ptCount val="1"/>
                <c:pt idx="0">
                  <c:v>酒田市風力発電事業特別会計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1.08</c:v>
                </c:pt>
                <c:pt idx="6">
                  <c:v>#N/A</c:v>
                </c:pt>
                <c:pt idx="7">
                  <c:v>0.09</c:v>
                </c:pt>
                <c:pt idx="8">
                  <c:v>#N/A</c:v>
                </c:pt>
                <c:pt idx="9">
                  <c:v>0.18</c:v>
                </c:pt>
              </c:numCache>
            </c:numRef>
          </c:val>
          <c:extLst>
            <c:ext xmlns:c16="http://schemas.microsoft.com/office/drawing/2014/chart" uri="{C3380CC4-5D6E-409C-BE32-E72D297353CC}">
              <c16:uniqueId val="{00000004-7411-4602-BC0E-D09FBF311FA0}"/>
            </c:ext>
          </c:extLst>
        </c:ser>
        <c:ser>
          <c:idx val="5"/>
          <c:order val="5"/>
          <c:tx>
            <c:strRef>
              <c:f>データシート!$A$32</c:f>
              <c:strCache>
                <c:ptCount val="1"/>
                <c:pt idx="0">
                  <c:v>酒田市国民健康保険特別会計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0.34</c:v>
                </c:pt>
                <c:pt idx="2">
                  <c:v>#N/A</c:v>
                </c:pt>
                <c:pt idx="3">
                  <c:v>0.14000000000000001</c:v>
                </c:pt>
                <c:pt idx="4">
                  <c:v>#N/A</c:v>
                </c:pt>
                <c:pt idx="5">
                  <c:v>0.01</c:v>
                </c:pt>
                <c:pt idx="6">
                  <c:v>#N/A</c:v>
                </c:pt>
                <c:pt idx="7">
                  <c:v>0.03</c:v>
                </c:pt>
                <c:pt idx="8">
                  <c:v>#N/A</c:v>
                </c:pt>
                <c:pt idx="9">
                  <c:v>0.68</c:v>
                </c:pt>
              </c:numCache>
            </c:numRef>
          </c:val>
          <c:extLst>
            <c:ext xmlns:c16="http://schemas.microsoft.com/office/drawing/2014/chart" uri="{C3380CC4-5D6E-409C-BE32-E72D297353CC}">
              <c16:uniqueId val="{00000005-7411-4602-BC0E-D09FBF311FA0}"/>
            </c:ext>
          </c:extLst>
        </c:ser>
        <c:ser>
          <c:idx val="6"/>
          <c:order val="6"/>
          <c:tx>
            <c:strRef>
              <c:f>データシート!$A$33</c:f>
              <c:strCache>
                <c:ptCount val="1"/>
                <c:pt idx="0">
                  <c:v>酒田市介護保険特別会計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1.01</c:v>
                </c:pt>
                <c:pt idx="4">
                  <c:v>#N/A</c:v>
                </c:pt>
                <c:pt idx="5">
                  <c:v>1.37</c:v>
                </c:pt>
                <c:pt idx="6">
                  <c:v>#N/A</c:v>
                </c:pt>
                <c:pt idx="7">
                  <c:v>1.74</c:v>
                </c:pt>
                <c:pt idx="8">
                  <c:v>#N/A</c:v>
                </c:pt>
                <c:pt idx="9">
                  <c:v>0.93</c:v>
                </c:pt>
              </c:numCache>
            </c:numRef>
          </c:val>
          <c:extLst>
            <c:ext xmlns:c16="http://schemas.microsoft.com/office/drawing/2014/chart" uri="{C3380CC4-5D6E-409C-BE32-E72D297353CC}">
              <c16:uniqueId val="{00000006-7411-4602-BC0E-D09FBF311FA0}"/>
            </c:ext>
          </c:extLst>
        </c:ser>
        <c:ser>
          <c:idx val="7"/>
          <c:order val="7"/>
          <c:tx>
            <c:strRef>
              <c:f>データシート!$A$34</c:f>
              <c:strCache>
                <c:ptCount val="1"/>
                <c:pt idx="0">
                  <c:v>酒田市下水道事業会計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3.2</c:v>
                </c:pt>
                <c:pt idx="4">
                  <c:v>#N/A</c:v>
                </c:pt>
                <c:pt idx="5">
                  <c:v>3.47</c:v>
                </c:pt>
                <c:pt idx="6">
                  <c:v>#N/A</c:v>
                </c:pt>
                <c:pt idx="7">
                  <c:v>3.86</c:v>
                </c:pt>
                <c:pt idx="8">
                  <c:v>#N/A</c:v>
                </c:pt>
                <c:pt idx="9">
                  <c:v>4.34</c:v>
                </c:pt>
              </c:numCache>
            </c:numRef>
          </c:val>
          <c:extLst>
            <c:ext xmlns:c16="http://schemas.microsoft.com/office/drawing/2014/chart" uri="{C3380CC4-5D6E-409C-BE32-E72D297353CC}">
              <c16:uniqueId val="{00000007-7411-4602-BC0E-D09FBF311F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5.0999999999999996</c:v>
                </c:pt>
                <c:pt idx="2">
                  <c:v>#N/A</c:v>
                </c:pt>
                <c:pt idx="3">
                  <c:v>5.62</c:v>
                </c:pt>
                <c:pt idx="4">
                  <c:v>#N/A</c:v>
                </c:pt>
                <c:pt idx="5">
                  <c:v>6.4</c:v>
                </c:pt>
                <c:pt idx="6">
                  <c:v>#N/A</c:v>
                </c:pt>
                <c:pt idx="7">
                  <c:v>5.48</c:v>
                </c:pt>
                <c:pt idx="8">
                  <c:v>#N/A</c:v>
                </c:pt>
                <c:pt idx="9">
                  <c:v>4.5599999999999996</c:v>
                </c:pt>
              </c:numCache>
            </c:numRef>
          </c:val>
          <c:extLst>
            <c:ext xmlns:c16="http://schemas.microsoft.com/office/drawing/2014/chart" uri="{C3380CC4-5D6E-409C-BE32-E72D297353CC}">
              <c16:uniqueId val="{00000008-7411-4602-BC0E-D09FBF311FA0}"/>
            </c:ext>
          </c:extLst>
        </c:ser>
        <c:ser>
          <c:idx val="9"/>
          <c:order val="9"/>
          <c:tx>
            <c:strRef>
              <c:f>データシート!$A$36</c:f>
              <c:strCache>
                <c:ptCount val="1"/>
                <c:pt idx="0">
                  <c:v>酒田市水道事業会計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16.850000000000001</c:v>
                </c:pt>
                <c:pt idx="2">
                  <c:v>#N/A</c:v>
                </c:pt>
                <c:pt idx="3">
                  <c:v>17.22</c:v>
                </c:pt>
                <c:pt idx="4">
                  <c:v>#N/A</c:v>
                </c:pt>
                <c:pt idx="5">
                  <c:v>16.43</c:v>
                </c:pt>
                <c:pt idx="6">
                  <c:v>#N/A</c:v>
                </c:pt>
                <c:pt idx="7">
                  <c:v>17.52</c:v>
                </c:pt>
                <c:pt idx="8">
                  <c:v>#N/A</c:v>
                </c:pt>
                <c:pt idx="9">
                  <c:v>17.149999999999999</c:v>
                </c:pt>
              </c:numCache>
            </c:numRef>
          </c:val>
          <c:extLst>
            <c:ext xmlns:c16="http://schemas.microsoft.com/office/drawing/2014/chart" uri="{C3380CC4-5D6E-409C-BE32-E72D297353CC}">
              <c16:uniqueId val="{00000009-7411-4602-BC0E-D09FBF311F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7328</c:v>
                </c:pt>
                <c:pt idx="5">
                  <c:v>7434</c:v>
                </c:pt>
                <c:pt idx="8">
                  <c:v>7401</c:v>
                </c:pt>
                <c:pt idx="11">
                  <c:v>7415</c:v>
                </c:pt>
                <c:pt idx="14">
                  <c:v>7400</c:v>
                </c:pt>
              </c:numCache>
            </c:numRef>
          </c:val>
          <c:extLst>
            <c:ext xmlns:c16="http://schemas.microsoft.com/office/drawing/2014/chart" uri="{C3380CC4-5D6E-409C-BE32-E72D297353CC}">
              <c16:uniqueId val="{00000000-5F69-4E8E-A4BE-306E357431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69-4E8E-A4BE-306E357431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14</c:v>
                </c:pt>
                <c:pt idx="6">
                  <c:v>5</c:v>
                </c:pt>
                <c:pt idx="9">
                  <c:v>5</c:v>
                </c:pt>
                <c:pt idx="12">
                  <c:v>3</c:v>
                </c:pt>
              </c:numCache>
            </c:numRef>
          </c:val>
          <c:extLst>
            <c:ext xmlns:c16="http://schemas.microsoft.com/office/drawing/2014/chart" uri="{C3380CC4-5D6E-409C-BE32-E72D297353CC}">
              <c16:uniqueId val="{00000002-5F69-4E8E-A4BE-306E357431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44</c:v>
                </c:pt>
                <c:pt idx="6">
                  <c:v>51</c:v>
                </c:pt>
                <c:pt idx="9">
                  <c:v>56</c:v>
                </c:pt>
                <c:pt idx="12">
                  <c:v>158</c:v>
                </c:pt>
              </c:numCache>
            </c:numRef>
          </c:val>
          <c:extLst>
            <c:ext xmlns:c16="http://schemas.microsoft.com/office/drawing/2014/chart" uri="{C3380CC4-5D6E-409C-BE32-E72D297353CC}">
              <c16:uniqueId val="{00000003-5F69-4E8E-A4BE-306E357431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2359</c:v>
                </c:pt>
                <c:pt idx="3">
                  <c:v>2326</c:v>
                </c:pt>
                <c:pt idx="6">
                  <c:v>2287</c:v>
                </c:pt>
                <c:pt idx="9">
                  <c:v>2141</c:v>
                </c:pt>
                <c:pt idx="12">
                  <c:v>2080</c:v>
                </c:pt>
              </c:numCache>
            </c:numRef>
          </c:val>
          <c:extLst>
            <c:ext xmlns:c16="http://schemas.microsoft.com/office/drawing/2014/chart" uri="{C3380CC4-5D6E-409C-BE32-E72D297353CC}">
              <c16:uniqueId val="{00000004-5F69-4E8E-A4BE-306E357431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69-4E8E-A4BE-306E357431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69-4E8E-A4BE-306E357431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7281</c:v>
                </c:pt>
                <c:pt idx="3">
                  <c:v>7370</c:v>
                </c:pt>
                <c:pt idx="6">
                  <c:v>7515</c:v>
                </c:pt>
                <c:pt idx="9">
                  <c:v>7560</c:v>
                </c:pt>
                <c:pt idx="12">
                  <c:v>7506</c:v>
                </c:pt>
              </c:numCache>
            </c:numRef>
          </c:val>
          <c:extLst>
            <c:ext xmlns:c16="http://schemas.microsoft.com/office/drawing/2014/chart" uri="{C3380CC4-5D6E-409C-BE32-E72D297353CC}">
              <c16:uniqueId val="{00000007-5F69-4E8E-A4BE-306E357431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2374</c:v>
                </c:pt>
                <c:pt idx="2">
                  <c:v>#N/A</c:v>
                </c:pt>
                <c:pt idx="3">
                  <c:v>#N/A</c:v>
                </c:pt>
                <c:pt idx="4">
                  <c:v>2320</c:v>
                </c:pt>
                <c:pt idx="5">
                  <c:v>#N/A</c:v>
                </c:pt>
                <c:pt idx="6">
                  <c:v>#N/A</c:v>
                </c:pt>
                <c:pt idx="7">
                  <c:v>2457</c:v>
                </c:pt>
                <c:pt idx="8">
                  <c:v>#N/A</c:v>
                </c:pt>
                <c:pt idx="9">
                  <c:v>#N/A</c:v>
                </c:pt>
                <c:pt idx="10">
                  <c:v>2347</c:v>
                </c:pt>
                <c:pt idx="11">
                  <c:v>#N/A</c:v>
                </c:pt>
                <c:pt idx="12">
                  <c:v>#N/A</c:v>
                </c:pt>
                <c:pt idx="13">
                  <c:v>2347</c:v>
                </c:pt>
                <c:pt idx="14">
                  <c:v>#N/A</c:v>
                </c:pt>
              </c:numCache>
            </c:numRef>
          </c:val>
          <c:smooth val="0"/>
          <c:extLst>
            <c:ext xmlns:c16="http://schemas.microsoft.com/office/drawing/2014/chart" uri="{C3380CC4-5D6E-409C-BE32-E72D297353CC}">
              <c16:uniqueId val="{00000008-5F69-4E8E-A4BE-306E357431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61710</c:v>
                </c:pt>
                <c:pt idx="5">
                  <c:v>59908</c:v>
                </c:pt>
                <c:pt idx="8">
                  <c:v>56797</c:v>
                </c:pt>
                <c:pt idx="11">
                  <c:v>54179</c:v>
                </c:pt>
                <c:pt idx="14">
                  <c:v>50708</c:v>
                </c:pt>
              </c:numCache>
            </c:numRef>
          </c:val>
          <c:extLst>
            <c:ext xmlns:c16="http://schemas.microsoft.com/office/drawing/2014/chart" uri="{C3380CC4-5D6E-409C-BE32-E72D297353CC}">
              <c16:uniqueId val="{00000000-F52D-4ADA-A941-B712C2AAD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12945</c:v>
                </c:pt>
                <c:pt idx="5">
                  <c:v>12667</c:v>
                </c:pt>
                <c:pt idx="8">
                  <c:v>12530</c:v>
                </c:pt>
                <c:pt idx="11">
                  <c:v>11707</c:v>
                </c:pt>
                <c:pt idx="14">
                  <c:v>11343</c:v>
                </c:pt>
              </c:numCache>
            </c:numRef>
          </c:val>
          <c:extLst>
            <c:ext xmlns:c16="http://schemas.microsoft.com/office/drawing/2014/chart" uri="{C3380CC4-5D6E-409C-BE32-E72D297353CC}">
              <c16:uniqueId val="{00000001-F52D-4ADA-A941-B712C2AAD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9585</c:v>
                </c:pt>
                <c:pt idx="5">
                  <c:v>9574</c:v>
                </c:pt>
                <c:pt idx="8">
                  <c:v>11786</c:v>
                </c:pt>
                <c:pt idx="11">
                  <c:v>12614</c:v>
                </c:pt>
                <c:pt idx="14">
                  <c:v>13869</c:v>
                </c:pt>
              </c:numCache>
            </c:numRef>
          </c:val>
          <c:extLst>
            <c:ext xmlns:c16="http://schemas.microsoft.com/office/drawing/2014/chart" uri="{C3380CC4-5D6E-409C-BE32-E72D297353CC}">
              <c16:uniqueId val="{00000002-F52D-4ADA-A941-B712C2AAD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2D-4ADA-A941-B712C2AAD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2D-4ADA-A941-B712C2AAD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2D-4ADA-A941-B712C2AAD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7657</c:v>
                </c:pt>
                <c:pt idx="3">
                  <c:v>7419</c:v>
                </c:pt>
                <c:pt idx="6">
                  <c:v>7261</c:v>
                </c:pt>
                <c:pt idx="9">
                  <c:v>7131</c:v>
                </c:pt>
                <c:pt idx="12">
                  <c:v>7301</c:v>
                </c:pt>
              </c:numCache>
            </c:numRef>
          </c:val>
          <c:extLst>
            <c:ext xmlns:c16="http://schemas.microsoft.com/office/drawing/2014/chart" uri="{C3380CC4-5D6E-409C-BE32-E72D297353CC}">
              <c16:uniqueId val="{00000006-F52D-4ADA-A941-B712C2AAD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1665</c:v>
                </c:pt>
                <c:pt idx="3">
                  <c:v>2564</c:v>
                </c:pt>
                <c:pt idx="6">
                  <c:v>3603</c:v>
                </c:pt>
                <c:pt idx="9">
                  <c:v>4101</c:v>
                </c:pt>
                <c:pt idx="12">
                  <c:v>3966</c:v>
                </c:pt>
              </c:numCache>
            </c:numRef>
          </c:val>
          <c:extLst>
            <c:ext xmlns:c16="http://schemas.microsoft.com/office/drawing/2014/chart" uri="{C3380CC4-5D6E-409C-BE32-E72D297353CC}">
              <c16:uniqueId val="{00000007-F52D-4ADA-A941-B712C2AAD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22978</c:v>
                </c:pt>
                <c:pt idx="3">
                  <c:v>21661</c:v>
                </c:pt>
                <c:pt idx="6">
                  <c:v>20626</c:v>
                </c:pt>
                <c:pt idx="9">
                  <c:v>18815</c:v>
                </c:pt>
                <c:pt idx="12">
                  <c:v>17123</c:v>
                </c:pt>
              </c:numCache>
            </c:numRef>
          </c:val>
          <c:extLst>
            <c:ext xmlns:c16="http://schemas.microsoft.com/office/drawing/2014/chart" uri="{C3380CC4-5D6E-409C-BE32-E72D297353CC}">
              <c16:uniqueId val="{00000008-F52D-4ADA-A941-B712C2AAD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12</c:v>
                </c:pt>
                <c:pt idx="6">
                  <c:v>8</c:v>
                </c:pt>
                <c:pt idx="9">
                  <c:v>3</c:v>
                </c:pt>
                <c:pt idx="12">
                  <c:v>0</c:v>
                </c:pt>
              </c:numCache>
            </c:numRef>
          </c:val>
          <c:extLst>
            <c:ext xmlns:c16="http://schemas.microsoft.com/office/drawing/2014/chart" uri="{C3380CC4-5D6E-409C-BE32-E72D297353CC}">
              <c16:uniqueId val="{00000009-F52D-4ADA-A941-B712C2AAD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60561</c:v>
                </c:pt>
                <c:pt idx="3">
                  <c:v>59494</c:v>
                </c:pt>
                <c:pt idx="6">
                  <c:v>56642</c:v>
                </c:pt>
                <c:pt idx="9">
                  <c:v>52397</c:v>
                </c:pt>
                <c:pt idx="12">
                  <c:v>49094</c:v>
                </c:pt>
              </c:numCache>
            </c:numRef>
          </c:val>
          <c:extLst>
            <c:ext xmlns:c16="http://schemas.microsoft.com/office/drawing/2014/chart" uri="{C3380CC4-5D6E-409C-BE32-E72D297353CC}">
              <c16:uniqueId val="{0000000A-F52D-4ADA-A941-B712C2AAD7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8646</c:v>
                </c:pt>
                <c:pt idx="2">
                  <c:v>#N/A</c:v>
                </c:pt>
                <c:pt idx="3">
                  <c:v>#N/A</c:v>
                </c:pt>
                <c:pt idx="4">
                  <c:v>9002</c:v>
                </c:pt>
                <c:pt idx="5">
                  <c:v>#N/A</c:v>
                </c:pt>
                <c:pt idx="6">
                  <c:v>#N/A</c:v>
                </c:pt>
                <c:pt idx="7">
                  <c:v>7027</c:v>
                </c:pt>
                <c:pt idx="8">
                  <c:v>#N/A</c:v>
                </c:pt>
                <c:pt idx="9">
                  <c:v>#N/A</c:v>
                </c:pt>
                <c:pt idx="10">
                  <c:v>3946</c:v>
                </c:pt>
                <c:pt idx="11">
                  <c:v>#N/A</c:v>
                </c:pt>
                <c:pt idx="12">
                  <c:v>#N/A</c:v>
                </c:pt>
                <c:pt idx="13">
                  <c:v>1564</c:v>
                </c:pt>
                <c:pt idx="14">
                  <c:v>#N/A</c:v>
                </c:pt>
              </c:numCache>
            </c:numRef>
          </c:val>
          <c:smooth val="0"/>
          <c:extLst>
            <c:ext xmlns:c16="http://schemas.microsoft.com/office/drawing/2014/chart" uri="{C3380CC4-5D6E-409C-BE32-E72D297353CC}">
              <c16:uniqueId val="{0000000B-F52D-4ADA-A941-B712C2AAD7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3268</c:v>
                </c:pt>
                <c:pt idx="1">
                  <c:v>3663</c:v>
                </c:pt>
                <c:pt idx="2">
                  <c:v>3986</c:v>
                </c:pt>
              </c:numCache>
            </c:numRef>
          </c:val>
          <c:extLst>
            <c:ext xmlns:c16="http://schemas.microsoft.com/office/drawing/2014/chart" uri="{C3380CC4-5D6E-409C-BE32-E72D297353CC}">
              <c16:uniqueId val="{00000000-5CAB-4436-A77D-0A8CA648B2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1771</c:v>
                </c:pt>
                <c:pt idx="1">
                  <c:v>1286</c:v>
                </c:pt>
                <c:pt idx="2">
                  <c:v>2006</c:v>
                </c:pt>
              </c:numCache>
            </c:numRef>
          </c:val>
          <c:extLst>
            <c:ext xmlns:c16="http://schemas.microsoft.com/office/drawing/2014/chart" uri="{C3380CC4-5D6E-409C-BE32-E72D297353CC}">
              <c16:uniqueId val="{00000001-5CAB-4436-A77D-0A8CA648B2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5117</c:v>
                </c:pt>
                <c:pt idx="1">
                  <c:v>5781</c:v>
                </c:pt>
                <c:pt idx="2">
                  <c:v>5897</c:v>
                </c:pt>
              </c:numCache>
            </c:numRef>
          </c:val>
          <c:extLst>
            <c:ext xmlns:c16="http://schemas.microsoft.com/office/drawing/2014/chart" uri="{C3380CC4-5D6E-409C-BE32-E72D297353CC}">
              <c16:uniqueId val="{00000002-5CAB-4436-A77D-0A8CA648B2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近年は横ばいで推移している。令和５年度は、基準財政需要額の増額幅が基準財政収入額の増額幅より大きかったため単年度の財政力指数は令和４年度に比べ</a:t>
          </a:r>
          <a:r>
            <a:rPr kumimoji="1" lang="en-US" altLang="ja-JP" sz="1300">
              <a:latin typeface="ＭＳ Ｐゴシック" panose="020B0600070205080204" pitchFamily="50" charset="-128"/>
              <a:ea typeface="ＭＳ Ｐゴシック" panose="020B0600070205080204" pitchFamily="50" charset="-128"/>
            </a:rPr>
            <a:t>0.008</a:t>
          </a:r>
          <a:r>
            <a:rPr kumimoji="1" lang="ja-JP" altLang="en-US" sz="1300">
              <a:latin typeface="ＭＳ Ｐゴシック" panose="020B0600070205080204" pitchFamily="50" charset="-128"/>
              <a:ea typeface="ＭＳ Ｐゴシック" panose="020B0600070205080204" pitchFamily="50" charset="-128"/>
            </a:rPr>
            <a:t>ポイント低下したものの、３カ年平均では令和４年度と同数となった。以前として類似団体の平均よりも低い状況にあり、今後とも歳出削減、地方税の徴収強化等の取組みを通じて財政基盤の強化に努める。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147865</xdr:rowOff>
    </xdr:from>
    <xdr:to>
      <xdr:col>19</xdr:col>
      <xdr:colOff>133350</xdr:colOff>
      <xdr:row>44</xdr:row>
      <xdr:rowOff>165100</xdr:rowOff>
    </xdr:to>
    <xdr:cxnSp macro="">
      <xdr:nvCxnSpPr>
        <xdr:cNvPr id="74" name="直線コネクタ 73"/>
        <xdr:cNvCxnSpPr/>
      </xdr:nvCxnSpPr>
      <xdr:spPr>
        <a:xfrm>
          <a:off x="3225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xdr:cNvCxnSpPr/>
      </xdr:nvCxnSpPr>
      <xdr:spPr>
        <a:xfrm>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80" name="直線コネクタ 79"/>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1" name="フローチャート: 判断 80"/>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2" name="テキスト ボックス 81"/>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3" name="フローチャート: 判断 82"/>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84" name="テキスト ボックス 8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97065</xdr:rowOff>
    </xdr:from>
    <xdr:to>
      <xdr:col>15</xdr:col>
      <xdr:colOff>133350</xdr:colOff>
      <xdr:row>45</xdr:row>
      <xdr:rowOff>27215</xdr:rowOff>
    </xdr:to>
    <xdr:sp macro="" textlink="">
      <xdr:nvSpPr>
        <xdr:cNvPr id="94" name="楕円 93"/>
        <xdr:cNvSpPr/>
      </xdr:nvSpPr>
      <xdr:spPr>
        <a:xfrm>
          <a:off x="3175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11992</xdr:rowOff>
    </xdr:from>
    <xdr:ext cx="762000" cy="259045"/>
    <xdr:sp macro="" textlink="">
      <xdr:nvSpPr>
        <xdr:cNvPr id="95" name="テキスト ボックス 94"/>
        <xdr:cNvSpPr txBox="1"/>
      </xdr:nvSpPr>
      <xdr:spPr>
        <a:xfrm>
          <a:off x="2844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人件費、公債費、物件費の減により令和４年度から数値は改善したものの、依然として高い水準で推移している。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引き続き、自主財源の確保、物件費の縮減等に取り組んでいく必要がある。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148082</xdr:rowOff>
    </xdr:to>
    <xdr:cxnSp macro="">
      <xdr:nvCxnSpPr>
        <xdr:cNvPr id="132" name="直線コネクタ 131"/>
        <xdr:cNvCxnSpPr/>
      </xdr:nvCxnSpPr>
      <xdr:spPr>
        <a:xfrm flipV="1">
          <a:off x="4114800" y="1089634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63</xdr:row>
      <xdr:rowOff>148082</xdr:rowOff>
    </xdr:to>
    <xdr:cxnSp macro="">
      <xdr:nvCxnSpPr>
        <xdr:cNvPr id="135" name="直線コネクタ 134"/>
        <xdr:cNvCxnSpPr/>
      </xdr:nvCxnSpPr>
      <xdr:spPr>
        <a:xfrm>
          <a:off x="3225800" y="10563352"/>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107188</xdr:rowOff>
    </xdr:to>
    <xdr:cxnSp macro="">
      <xdr:nvCxnSpPr>
        <xdr:cNvPr id="138" name="直線コネクタ 137"/>
        <xdr:cNvCxnSpPr/>
      </xdr:nvCxnSpPr>
      <xdr:spPr>
        <a:xfrm flipV="1">
          <a:off x="2336800" y="105633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90170</xdr:rowOff>
    </xdr:to>
    <xdr:cxnSp macro="">
      <xdr:nvCxnSpPr>
        <xdr:cNvPr id="141" name="直線コネクタ 140"/>
        <xdr:cNvCxnSpPr/>
      </xdr:nvCxnSpPr>
      <xdr:spPr>
        <a:xfrm flipV="1">
          <a:off x="1447800" y="107370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12954</xdr:rowOff>
    </xdr:from>
    <xdr:to>
      <xdr:col>11</xdr:col>
      <xdr:colOff>82550</xdr:colOff>
      <xdr:row>62</xdr:row>
      <xdr:rowOff>114554</xdr:rowOff>
    </xdr:to>
    <xdr:sp macro="" textlink="">
      <xdr:nvSpPr>
        <xdr:cNvPr id="142" name="フローチャート: 判断 141"/>
        <xdr:cNvSpPr/>
      </xdr:nvSpPr>
      <xdr:spPr>
        <a:xfrm>
          <a:off x="2286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43" name="テキスト ボックス 142"/>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1" name="楕円 150"/>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2"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3" name="楕円 152"/>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4" name="テキスト ボックス 153"/>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7" name="楕円 156"/>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8" name="テキスト ボックス 157"/>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定年引上げに伴う退職手当の大幅減により人件費は減額となり、新型コロナウイルスワクチン接種対策事業やイントラネット設備等整備事業の委託料の減等により物件費も減額となった。これにより、人口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物価高騰に伴う光熱水費や施設の維持経費の増も見込まれることから、職員数や公共施設の適正化にさらに取り組んでいく必要がある。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131688</xdr:rowOff>
    </xdr:from>
    <xdr:to>
      <xdr:col>23</xdr:col>
      <xdr:colOff>133350</xdr:colOff>
      <xdr:row>85</xdr:row>
      <xdr:rowOff>171141</xdr:rowOff>
    </xdr:to>
    <xdr:cxnSp macro="">
      <xdr:nvCxnSpPr>
        <xdr:cNvPr id="195" name="直線コネクタ 194"/>
        <xdr:cNvCxnSpPr/>
      </xdr:nvCxnSpPr>
      <xdr:spPr>
        <a:xfrm flipV="1">
          <a:off x="4114800" y="14704938"/>
          <a:ext cx="8382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171141</xdr:rowOff>
    </xdr:from>
    <xdr:to>
      <xdr:col>19</xdr:col>
      <xdr:colOff>133350</xdr:colOff>
      <xdr:row>86</xdr:row>
      <xdr:rowOff>6313</xdr:rowOff>
    </xdr:to>
    <xdr:cxnSp macro="">
      <xdr:nvCxnSpPr>
        <xdr:cNvPr id="198" name="直線コネクタ 197"/>
        <xdr:cNvCxnSpPr/>
      </xdr:nvCxnSpPr>
      <xdr:spPr>
        <a:xfrm flipV="1">
          <a:off x="3225800" y="14744391"/>
          <a:ext cx="889000" cy="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48065</xdr:rowOff>
    </xdr:from>
    <xdr:to>
      <xdr:col>15</xdr:col>
      <xdr:colOff>82550</xdr:colOff>
      <xdr:row>86</xdr:row>
      <xdr:rowOff>6313</xdr:rowOff>
    </xdr:to>
    <xdr:cxnSp macro="">
      <xdr:nvCxnSpPr>
        <xdr:cNvPr id="201" name="直線コネクタ 200"/>
        <xdr:cNvCxnSpPr/>
      </xdr:nvCxnSpPr>
      <xdr:spPr>
        <a:xfrm>
          <a:off x="2336800" y="14621315"/>
          <a:ext cx="8890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158231</xdr:rowOff>
    </xdr:from>
    <xdr:to>
      <xdr:col>11</xdr:col>
      <xdr:colOff>31750</xdr:colOff>
      <xdr:row>85</xdr:row>
      <xdr:rowOff>48065</xdr:rowOff>
    </xdr:to>
    <xdr:cxnSp macro="">
      <xdr:nvCxnSpPr>
        <xdr:cNvPr id="204" name="直線コネクタ 203"/>
        <xdr:cNvCxnSpPr/>
      </xdr:nvCxnSpPr>
      <xdr:spPr>
        <a:xfrm>
          <a:off x="1447800" y="14388581"/>
          <a:ext cx="889000" cy="2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33493</xdr:rowOff>
    </xdr:from>
    <xdr:to>
      <xdr:col>11</xdr:col>
      <xdr:colOff>82550</xdr:colOff>
      <xdr:row>84</xdr:row>
      <xdr:rowOff>135093</xdr:rowOff>
    </xdr:to>
    <xdr:sp macro="" textlink="">
      <xdr:nvSpPr>
        <xdr:cNvPr id="205" name="フローチャート: 判断 204"/>
        <xdr:cNvSpPr/>
      </xdr:nvSpPr>
      <xdr:spPr>
        <a:xfrm>
          <a:off x="2286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145270</xdr:rowOff>
    </xdr:from>
    <xdr:ext cx="762000" cy="259045"/>
    <xdr:sp macro="" textlink="">
      <xdr:nvSpPr>
        <xdr:cNvPr id="206" name="テキスト ボックス 205"/>
        <xdr:cNvSpPr txBox="1"/>
      </xdr:nvSpPr>
      <xdr:spPr>
        <a:xfrm>
          <a:off x="1955800" y="1420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32454</xdr:rowOff>
    </xdr:from>
    <xdr:to>
      <xdr:col>7</xdr:col>
      <xdr:colOff>31750</xdr:colOff>
      <xdr:row>83</xdr:row>
      <xdr:rowOff>134054</xdr:rowOff>
    </xdr:to>
    <xdr:sp macro="" textlink="">
      <xdr:nvSpPr>
        <xdr:cNvPr id="207" name="フローチャート: 判断 206"/>
        <xdr:cNvSpPr/>
      </xdr:nvSpPr>
      <xdr:spPr>
        <a:xfrm>
          <a:off x="1397000" y="1426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144231</xdr:rowOff>
    </xdr:from>
    <xdr:ext cx="762000" cy="259045"/>
    <xdr:sp macro="" textlink="">
      <xdr:nvSpPr>
        <xdr:cNvPr id="208" name="テキスト ボックス 207"/>
        <xdr:cNvSpPr txBox="1"/>
      </xdr:nvSpPr>
      <xdr:spPr>
        <a:xfrm>
          <a:off x="1066800" y="140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80888</xdr:rowOff>
    </xdr:from>
    <xdr:to>
      <xdr:col>23</xdr:col>
      <xdr:colOff>184150</xdr:colOff>
      <xdr:row>86</xdr:row>
      <xdr:rowOff>11038</xdr:rowOff>
    </xdr:to>
    <xdr:sp macro="" textlink="">
      <xdr:nvSpPr>
        <xdr:cNvPr id="214" name="楕円 213"/>
        <xdr:cNvSpPr/>
      </xdr:nvSpPr>
      <xdr:spPr>
        <a:xfrm>
          <a:off x="4902200" y="146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52965</xdr:rowOff>
    </xdr:from>
    <xdr:ext cx="762000" cy="259045"/>
    <xdr:sp macro="" textlink="">
      <xdr:nvSpPr>
        <xdr:cNvPr id="215" name="人件費・物件費等の状況該当値テキスト"/>
        <xdr:cNvSpPr txBox="1"/>
      </xdr:nvSpPr>
      <xdr:spPr>
        <a:xfrm>
          <a:off x="5041900" y="1462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120341</xdr:rowOff>
    </xdr:from>
    <xdr:to>
      <xdr:col>19</xdr:col>
      <xdr:colOff>184150</xdr:colOff>
      <xdr:row>86</xdr:row>
      <xdr:rowOff>50491</xdr:rowOff>
    </xdr:to>
    <xdr:sp macro="" textlink="">
      <xdr:nvSpPr>
        <xdr:cNvPr id="216" name="楕円 215"/>
        <xdr:cNvSpPr/>
      </xdr:nvSpPr>
      <xdr:spPr>
        <a:xfrm>
          <a:off x="4064000" y="146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35268</xdr:rowOff>
    </xdr:from>
    <xdr:ext cx="736600" cy="259045"/>
    <xdr:sp macro="" textlink="">
      <xdr:nvSpPr>
        <xdr:cNvPr id="217" name="テキスト ボックス 216"/>
        <xdr:cNvSpPr txBox="1"/>
      </xdr:nvSpPr>
      <xdr:spPr>
        <a:xfrm>
          <a:off x="3733800" y="14779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126963</xdr:rowOff>
    </xdr:from>
    <xdr:to>
      <xdr:col>15</xdr:col>
      <xdr:colOff>133350</xdr:colOff>
      <xdr:row>86</xdr:row>
      <xdr:rowOff>57113</xdr:rowOff>
    </xdr:to>
    <xdr:sp macro="" textlink="">
      <xdr:nvSpPr>
        <xdr:cNvPr id="218" name="楕円 217"/>
        <xdr:cNvSpPr/>
      </xdr:nvSpPr>
      <xdr:spPr>
        <a:xfrm>
          <a:off x="3175000" y="147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41890</xdr:rowOff>
    </xdr:from>
    <xdr:ext cx="762000" cy="259045"/>
    <xdr:sp macro="" textlink="">
      <xdr:nvSpPr>
        <xdr:cNvPr id="219" name="テキスト ボックス 218"/>
        <xdr:cNvSpPr txBox="1"/>
      </xdr:nvSpPr>
      <xdr:spPr>
        <a:xfrm>
          <a:off x="2844800" y="1478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168715</xdr:rowOff>
    </xdr:from>
    <xdr:to>
      <xdr:col>11</xdr:col>
      <xdr:colOff>82550</xdr:colOff>
      <xdr:row>85</xdr:row>
      <xdr:rowOff>98865</xdr:rowOff>
    </xdr:to>
    <xdr:sp macro="" textlink="">
      <xdr:nvSpPr>
        <xdr:cNvPr id="220" name="楕円 219"/>
        <xdr:cNvSpPr/>
      </xdr:nvSpPr>
      <xdr:spPr>
        <a:xfrm>
          <a:off x="2286000" y="145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83642</xdr:rowOff>
    </xdr:from>
    <xdr:ext cx="762000" cy="259045"/>
    <xdr:sp macro="" textlink="">
      <xdr:nvSpPr>
        <xdr:cNvPr id="221" name="テキスト ボックス 220"/>
        <xdr:cNvSpPr txBox="1"/>
      </xdr:nvSpPr>
      <xdr:spPr>
        <a:xfrm>
          <a:off x="1955800" y="1465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107431</xdr:rowOff>
    </xdr:from>
    <xdr:to>
      <xdr:col>7</xdr:col>
      <xdr:colOff>31750</xdr:colOff>
      <xdr:row>84</xdr:row>
      <xdr:rowOff>37581</xdr:rowOff>
    </xdr:to>
    <xdr:sp macro="" textlink="">
      <xdr:nvSpPr>
        <xdr:cNvPr id="222" name="楕円 221"/>
        <xdr:cNvSpPr/>
      </xdr:nvSpPr>
      <xdr:spPr>
        <a:xfrm>
          <a:off x="1397000" y="143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22358</xdr:rowOff>
    </xdr:from>
    <xdr:ext cx="762000" cy="259045"/>
    <xdr:sp macro="" textlink="">
      <xdr:nvSpPr>
        <xdr:cNvPr id="223" name="テキスト ボックス 222"/>
        <xdr:cNvSpPr txBox="1"/>
      </xdr:nvSpPr>
      <xdr:spPr>
        <a:xfrm>
          <a:off x="1066800" y="144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合併前の旧酒田市の平成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年度ラスパイレス指数は</a:t>
          </a:r>
          <a:r>
            <a:rPr kumimoji="1" lang="en-US" altLang="ja-JP" sz="1300">
              <a:latin typeface="ＭＳ Ｐゴシック" panose="020B0600070205080204" pitchFamily="50" charset="-128"/>
              <a:ea typeface="ＭＳ Ｐゴシック" panose="020B0600070205080204" pitchFamily="50" charset="-128"/>
            </a:rPr>
            <a:t>97.4</a:t>
          </a:r>
          <a:r>
            <a:rPr kumimoji="1" lang="ja-JP" altLang="en-US" sz="1300">
              <a:latin typeface="ＭＳ Ｐゴシック" panose="020B0600070205080204" pitchFamily="50" charset="-128"/>
              <a:ea typeface="ＭＳ Ｐゴシック" panose="020B0600070205080204" pitchFamily="50" charset="-128"/>
            </a:rPr>
            <a:t>だったが、合併後は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台の指数を推移している。</a:t>
          </a:r>
        </a:p>
        <a:p>
          <a:r>
            <a:rPr kumimoji="1" lang="ja-JP" altLang="en-US" sz="1300">
              <a:latin typeface="ＭＳ Ｐゴシック" panose="020B0600070205080204" pitchFamily="50" charset="-128"/>
              <a:ea typeface="ＭＳ Ｐゴシック" panose="020B0600070205080204" pitchFamily="50" charset="-128"/>
            </a:rPr>
            <a:t>　令和５年度（令和５年４月１日現在）は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ポイント増加し、類似団体の平均と比較すると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59" name="直線コネクタ 258"/>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2" name="直線コネクタ 261"/>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48986</xdr:rowOff>
    </xdr:to>
    <xdr:cxnSp macro="">
      <xdr:nvCxnSpPr>
        <xdr:cNvPr id="265" name="直線コネクタ 264"/>
        <xdr:cNvCxnSpPr/>
      </xdr:nvCxnSpPr>
      <xdr:spPr>
        <a:xfrm>
          <a:off x="14401800" y="145877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14514</xdr:rowOff>
    </xdr:to>
    <xdr:cxnSp macro="">
      <xdr:nvCxnSpPr>
        <xdr:cNvPr id="268" name="直線コネクタ 267"/>
        <xdr:cNvCxnSpPr/>
      </xdr:nvCxnSpPr>
      <xdr:spPr>
        <a:xfrm>
          <a:off x="13512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69" name="フローチャート: 判断 268"/>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70" name="テキスト ボックス 269"/>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1" name="フローチャート: 判断 270"/>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2" name="テキスト ボックス 271"/>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9"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1" name="テキスト ボックス 280"/>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3" name="テキスト ボックス 282"/>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5" name="テキスト ボックス 284"/>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87" name="テキスト ボックス 286"/>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令和５年度の人口千人当たり職員数（令和５年４月１日現在）は、技能労務職員の退職不補充、調理業務の民間委託等により▲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であったが、人口減少が前年度より大きく、</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定年引上げやそれに伴う役職定年制等地方公務員制度の大幅な変更により、高齢層職員の増加、新規採用職員の減等が考えられるが、行政サービスが継続的に提供できるよう、引き続き、酒田市職員数適正化方針に沿った任用形態ごとの役割分担、業務執行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56938</xdr:rowOff>
    </xdr:from>
    <xdr:to>
      <xdr:col>81</xdr:col>
      <xdr:colOff>44450</xdr:colOff>
      <xdr:row>65</xdr:row>
      <xdr:rowOff>60960</xdr:rowOff>
    </xdr:to>
    <xdr:cxnSp macro="">
      <xdr:nvCxnSpPr>
        <xdr:cNvPr id="322" name="直線コネクタ 321"/>
        <xdr:cNvCxnSpPr/>
      </xdr:nvCxnSpPr>
      <xdr:spPr>
        <a:xfrm>
          <a:off x="16179800" y="1120118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60960</xdr:rowOff>
    </xdr:to>
    <xdr:cxnSp macro="">
      <xdr:nvCxnSpPr>
        <xdr:cNvPr id="325" name="直線コネクタ 324"/>
        <xdr:cNvCxnSpPr/>
      </xdr:nvCxnSpPr>
      <xdr:spPr>
        <a:xfrm flipV="1">
          <a:off x="15290800" y="1120118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38841</xdr:rowOff>
    </xdr:from>
    <xdr:to>
      <xdr:col>72</xdr:col>
      <xdr:colOff>203200</xdr:colOff>
      <xdr:row>65</xdr:row>
      <xdr:rowOff>60960</xdr:rowOff>
    </xdr:to>
    <xdr:cxnSp macro="">
      <xdr:nvCxnSpPr>
        <xdr:cNvPr id="328" name="直線コネクタ 327"/>
        <xdr:cNvCxnSpPr/>
      </xdr:nvCxnSpPr>
      <xdr:spPr>
        <a:xfrm>
          <a:off x="14401800" y="1118309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2646</xdr:rowOff>
    </xdr:from>
    <xdr:to>
      <xdr:col>68</xdr:col>
      <xdr:colOff>152400</xdr:colOff>
      <xdr:row>65</xdr:row>
      <xdr:rowOff>38841</xdr:rowOff>
    </xdr:to>
    <xdr:cxnSp macro="">
      <xdr:nvCxnSpPr>
        <xdr:cNvPr id="331" name="直線コネクタ 330"/>
        <xdr:cNvCxnSpPr/>
      </xdr:nvCxnSpPr>
      <xdr:spPr>
        <a:xfrm>
          <a:off x="13512800" y="111468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10689</xdr:rowOff>
    </xdr:from>
    <xdr:to>
      <xdr:col>68</xdr:col>
      <xdr:colOff>203200</xdr:colOff>
      <xdr:row>64</xdr:row>
      <xdr:rowOff>112289</xdr:rowOff>
    </xdr:to>
    <xdr:sp macro="" textlink="">
      <xdr:nvSpPr>
        <xdr:cNvPr id="332" name="フローチャート: 判断 331"/>
        <xdr:cNvSpPr/>
      </xdr:nvSpPr>
      <xdr:spPr>
        <a:xfrm>
          <a:off x="14351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122466</xdr:rowOff>
    </xdr:from>
    <xdr:ext cx="762000" cy="259045"/>
    <xdr:sp macro="" textlink="">
      <xdr:nvSpPr>
        <xdr:cNvPr id="333" name="テキスト ボックス 332"/>
        <xdr:cNvSpPr txBox="1"/>
      </xdr:nvSpPr>
      <xdr:spPr>
        <a:xfrm>
          <a:off x="14020800" y="107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34" name="フローチャート: 判断 333"/>
        <xdr:cNvSpPr/>
      </xdr:nvSpPr>
      <xdr:spPr>
        <a:xfrm>
          <a:off x="13462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124477</xdr:rowOff>
    </xdr:from>
    <xdr:ext cx="762000" cy="259045"/>
    <xdr:sp macro="" textlink="">
      <xdr:nvSpPr>
        <xdr:cNvPr id="335" name="テキスト ボックス 334"/>
        <xdr:cNvSpPr txBox="1"/>
      </xdr:nvSpPr>
      <xdr:spPr>
        <a:xfrm>
          <a:off x="13131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10160</xdr:rowOff>
    </xdr:from>
    <xdr:to>
      <xdr:col>81</xdr:col>
      <xdr:colOff>95250</xdr:colOff>
      <xdr:row>65</xdr:row>
      <xdr:rowOff>111760</xdr:rowOff>
    </xdr:to>
    <xdr:sp macro="" textlink="">
      <xdr:nvSpPr>
        <xdr:cNvPr id="341" name="楕円 340"/>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153687</xdr:rowOff>
    </xdr:from>
    <xdr:ext cx="762000" cy="259045"/>
    <xdr:sp macro="" textlink="">
      <xdr:nvSpPr>
        <xdr:cNvPr id="342"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6138</xdr:rowOff>
    </xdr:from>
    <xdr:to>
      <xdr:col>77</xdr:col>
      <xdr:colOff>95250</xdr:colOff>
      <xdr:row>65</xdr:row>
      <xdr:rowOff>107738</xdr:rowOff>
    </xdr:to>
    <xdr:sp macro="" textlink="">
      <xdr:nvSpPr>
        <xdr:cNvPr id="343" name="楕円 342"/>
        <xdr:cNvSpPr/>
      </xdr:nvSpPr>
      <xdr:spPr>
        <a:xfrm>
          <a:off x="16129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92515</xdr:rowOff>
    </xdr:from>
    <xdr:ext cx="736600" cy="259045"/>
    <xdr:sp macro="" textlink="">
      <xdr:nvSpPr>
        <xdr:cNvPr id="344" name="テキスト ボックス 343"/>
        <xdr:cNvSpPr txBox="1"/>
      </xdr:nvSpPr>
      <xdr:spPr>
        <a:xfrm>
          <a:off x="15798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45" name="楕円 344"/>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96537</xdr:rowOff>
    </xdr:from>
    <xdr:ext cx="762000" cy="259045"/>
    <xdr:sp macro="" textlink="">
      <xdr:nvSpPr>
        <xdr:cNvPr id="346" name="テキスト ボックス 345"/>
        <xdr:cNvSpPr txBox="1"/>
      </xdr:nvSpPr>
      <xdr:spPr>
        <a:xfrm>
          <a:off x="14909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159491</xdr:rowOff>
    </xdr:from>
    <xdr:to>
      <xdr:col>68</xdr:col>
      <xdr:colOff>203200</xdr:colOff>
      <xdr:row>65</xdr:row>
      <xdr:rowOff>89641</xdr:rowOff>
    </xdr:to>
    <xdr:sp macro="" textlink="">
      <xdr:nvSpPr>
        <xdr:cNvPr id="347" name="楕円 346"/>
        <xdr:cNvSpPr/>
      </xdr:nvSpPr>
      <xdr:spPr>
        <a:xfrm>
          <a:off x="14351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74418</xdr:rowOff>
    </xdr:from>
    <xdr:ext cx="762000" cy="259045"/>
    <xdr:sp macro="" textlink="">
      <xdr:nvSpPr>
        <xdr:cNvPr id="348" name="テキスト ボックス 347"/>
        <xdr:cNvSpPr txBox="1"/>
      </xdr:nvSpPr>
      <xdr:spPr>
        <a:xfrm>
          <a:off x="14020800" y="112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123296</xdr:rowOff>
    </xdr:from>
    <xdr:to>
      <xdr:col>64</xdr:col>
      <xdr:colOff>152400</xdr:colOff>
      <xdr:row>65</xdr:row>
      <xdr:rowOff>53446</xdr:rowOff>
    </xdr:to>
    <xdr:sp macro="" textlink="">
      <xdr:nvSpPr>
        <xdr:cNvPr id="349" name="楕円 348"/>
        <xdr:cNvSpPr/>
      </xdr:nvSpPr>
      <xdr:spPr>
        <a:xfrm>
          <a:off x="13462000" y="110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38223</xdr:rowOff>
    </xdr:from>
    <xdr:ext cx="762000" cy="259045"/>
    <xdr:sp macro="" textlink="">
      <xdr:nvSpPr>
        <xdr:cNvPr id="350" name="テキスト ボックス 349"/>
        <xdr:cNvSpPr txBox="1"/>
      </xdr:nvSpPr>
      <xdr:spPr>
        <a:xfrm>
          <a:off x="13131800" y="111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地方債現在高の減少により、近年実質公債費比率は改善傾向にあるものの、３カ年平均値であることもあり、大きな改善とはなっておらず、依然として類似団体の平均よりも高い状況となっている。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73176</xdr:rowOff>
    </xdr:from>
    <xdr:to>
      <xdr:col>81</xdr:col>
      <xdr:colOff>44450</xdr:colOff>
      <xdr:row>44</xdr:row>
      <xdr:rowOff>73176</xdr:rowOff>
    </xdr:to>
    <xdr:cxnSp macro="">
      <xdr:nvCxnSpPr>
        <xdr:cNvPr id="385" name="直線コネクタ 384"/>
        <xdr:cNvCxnSpPr/>
      </xdr:nvCxnSpPr>
      <xdr:spPr>
        <a:xfrm>
          <a:off x="16179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73176</xdr:rowOff>
    </xdr:from>
    <xdr:to>
      <xdr:col>77</xdr:col>
      <xdr:colOff>44450</xdr:colOff>
      <xdr:row>44</xdr:row>
      <xdr:rowOff>84667</xdr:rowOff>
    </xdr:to>
    <xdr:cxnSp macro="">
      <xdr:nvCxnSpPr>
        <xdr:cNvPr id="388" name="直線コネクタ 387"/>
        <xdr:cNvCxnSpPr/>
      </xdr:nvCxnSpPr>
      <xdr:spPr>
        <a:xfrm flipV="1">
          <a:off x="15290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73176</xdr:rowOff>
    </xdr:from>
    <xdr:to>
      <xdr:col>72</xdr:col>
      <xdr:colOff>203200</xdr:colOff>
      <xdr:row>44</xdr:row>
      <xdr:rowOff>84667</xdr:rowOff>
    </xdr:to>
    <xdr:cxnSp macro="">
      <xdr:nvCxnSpPr>
        <xdr:cNvPr id="391" name="直線コネクタ 390"/>
        <xdr:cNvCxnSpPr/>
      </xdr:nvCxnSpPr>
      <xdr:spPr>
        <a:xfrm>
          <a:off x="14401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73176</xdr:rowOff>
    </xdr:from>
    <xdr:to>
      <xdr:col>68</xdr:col>
      <xdr:colOff>152400</xdr:colOff>
      <xdr:row>44</xdr:row>
      <xdr:rowOff>84667</xdr:rowOff>
    </xdr:to>
    <xdr:cxnSp macro="">
      <xdr:nvCxnSpPr>
        <xdr:cNvPr id="394" name="直線コネクタ 393"/>
        <xdr:cNvCxnSpPr/>
      </xdr:nvCxnSpPr>
      <xdr:spPr>
        <a:xfrm flipV="1">
          <a:off x="13512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43543</xdr:rowOff>
    </xdr:from>
    <xdr:to>
      <xdr:col>68</xdr:col>
      <xdr:colOff>203200</xdr:colOff>
      <xdr:row>42</xdr:row>
      <xdr:rowOff>145143</xdr:rowOff>
    </xdr:to>
    <xdr:sp macro="" textlink="">
      <xdr:nvSpPr>
        <xdr:cNvPr id="395" name="フローチャート: 判断 394"/>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155320</xdr:rowOff>
    </xdr:from>
    <xdr:ext cx="762000" cy="259045"/>
    <xdr:sp macro="" textlink="">
      <xdr:nvSpPr>
        <xdr:cNvPr id="396" name="テキスト ボックス 395"/>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89505</xdr:rowOff>
    </xdr:from>
    <xdr:to>
      <xdr:col>64</xdr:col>
      <xdr:colOff>152400</xdr:colOff>
      <xdr:row>43</xdr:row>
      <xdr:rowOff>19655</xdr:rowOff>
    </xdr:to>
    <xdr:sp macro="" textlink="">
      <xdr:nvSpPr>
        <xdr:cNvPr id="397" name="フローチャート: 判断 396"/>
        <xdr:cNvSpPr/>
      </xdr:nvSpPr>
      <xdr:spPr>
        <a:xfrm>
          <a:off x="13462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29832</xdr:rowOff>
    </xdr:from>
    <xdr:ext cx="762000" cy="259045"/>
    <xdr:sp macro="" textlink="">
      <xdr:nvSpPr>
        <xdr:cNvPr id="398" name="テキスト ボックス 397"/>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22376</xdr:rowOff>
    </xdr:from>
    <xdr:to>
      <xdr:col>81</xdr:col>
      <xdr:colOff>95250</xdr:colOff>
      <xdr:row>44</xdr:row>
      <xdr:rowOff>123976</xdr:rowOff>
    </xdr:to>
    <xdr:sp macro="" textlink="">
      <xdr:nvSpPr>
        <xdr:cNvPr id="404" name="楕円 403"/>
        <xdr:cNvSpPr/>
      </xdr:nvSpPr>
      <xdr:spPr>
        <a:xfrm>
          <a:off x="16967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89703</xdr:rowOff>
    </xdr:from>
    <xdr:ext cx="762000" cy="259045"/>
    <xdr:sp macro="" textlink="">
      <xdr:nvSpPr>
        <xdr:cNvPr id="405" name="公債費負担の状況該当値テキスト"/>
        <xdr:cNvSpPr txBox="1"/>
      </xdr:nvSpPr>
      <xdr:spPr>
        <a:xfrm>
          <a:off x="17106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22376</xdr:rowOff>
    </xdr:from>
    <xdr:to>
      <xdr:col>77</xdr:col>
      <xdr:colOff>95250</xdr:colOff>
      <xdr:row>44</xdr:row>
      <xdr:rowOff>123976</xdr:rowOff>
    </xdr:to>
    <xdr:sp macro="" textlink="">
      <xdr:nvSpPr>
        <xdr:cNvPr id="406" name="楕円 405"/>
        <xdr:cNvSpPr/>
      </xdr:nvSpPr>
      <xdr:spPr>
        <a:xfrm>
          <a:off x="16129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108753</xdr:rowOff>
    </xdr:from>
    <xdr:ext cx="736600" cy="259045"/>
    <xdr:sp macro="" textlink="">
      <xdr:nvSpPr>
        <xdr:cNvPr id="407" name="テキスト ボックス 406"/>
        <xdr:cNvSpPr txBox="1"/>
      </xdr:nvSpPr>
      <xdr:spPr>
        <a:xfrm>
          <a:off x="15798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33867</xdr:rowOff>
    </xdr:from>
    <xdr:to>
      <xdr:col>73</xdr:col>
      <xdr:colOff>44450</xdr:colOff>
      <xdr:row>44</xdr:row>
      <xdr:rowOff>135467</xdr:rowOff>
    </xdr:to>
    <xdr:sp macro="" textlink="">
      <xdr:nvSpPr>
        <xdr:cNvPr id="408" name="楕円 407"/>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120244</xdr:rowOff>
    </xdr:from>
    <xdr:ext cx="762000" cy="259045"/>
    <xdr:sp macro="" textlink="">
      <xdr:nvSpPr>
        <xdr:cNvPr id="409" name="テキスト ボックス 408"/>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22376</xdr:rowOff>
    </xdr:from>
    <xdr:to>
      <xdr:col>68</xdr:col>
      <xdr:colOff>203200</xdr:colOff>
      <xdr:row>44</xdr:row>
      <xdr:rowOff>123976</xdr:rowOff>
    </xdr:to>
    <xdr:sp macro="" textlink="">
      <xdr:nvSpPr>
        <xdr:cNvPr id="410" name="楕円 409"/>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108753</xdr:rowOff>
    </xdr:from>
    <xdr:ext cx="762000" cy="259045"/>
    <xdr:sp macro="" textlink="">
      <xdr:nvSpPr>
        <xdr:cNvPr id="411" name="テキスト ボックス 410"/>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12" name="楕円 411"/>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3" name="テキスト ボックス 412"/>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地方債現在高の大幅な減少、臨時財政対策債を借入しないなど市債発行額を抑制したこと、基金残高が大幅に増加したことなどにより、将来負担比率は令和４年度に引き続き大きく改善した。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今後とも後年度の負担軽減が図られるよう、繰上償還や市債発行額の抑制に取り組んでいく。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24946</xdr:rowOff>
    </xdr:from>
    <xdr:to>
      <xdr:col>81</xdr:col>
      <xdr:colOff>44450</xdr:colOff>
      <xdr:row>15</xdr:row>
      <xdr:rowOff>31024</xdr:rowOff>
    </xdr:to>
    <xdr:cxnSp macro="">
      <xdr:nvCxnSpPr>
        <xdr:cNvPr id="449" name="直線コネクタ 448"/>
        <xdr:cNvCxnSpPr/>
      </xdr:nvCxnSpPr>
      <xdr:spPr>
        <a:xfrm flipV="1">
          <a:off x="16179800" y="2425246"/>
          <a:ext cx="8382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31024</xdr:rowOff>
    </xdr:from>
    <xdr:to>
      <xdr:col>77</xdr:col>
      <xdr:colOff>44450</xdr:colOff>
      <xdr:row>16</xdr:row>
      <xdr:rowOff>66403</xdr:rowOff>
    </xdr:to>
    <xdr:cxnSp macro="">
      <xdr:nvCxnSpPr>
        <xdr:cNvPr id="452" name="直線コネクタ 451"/>
        <xdr:cNvCxnSpPr/>
      </xdr:nvCxnSpPr>
      <xdr:spPr>
        <a:xfrm flipV="1">
          <a:off x="15290800" y="260277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66403</xdr:rowOff>
    </xdr:from>
    <xdr:to>
      <xdr:col>72</xdr:col>
      <xdr:colOff>203200</xdr:colOff>
      <xdr:row>17</xdr:row>
      <xdr:rowOff>62139</xdr:rowOff>
    </xdr:to>
    <xdr:cxnSp macro="">
      <xdr:nvCxnSpPr>
        <xdr:cNvPr id="455" name="直線コネクタ 454"/>
        <xdr:cNvCxnSpPr/>
      </xdr:nvCxnSpPr>
      <xdr:spPr>
        <a:xfrm flipV="1">
          <a:off x="14401800" y="2809603"/>
          <a:ext cx="889000" cy="1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46627</xdr:rowOff>
    </xdr:from>
    <xdr:to>
      <xdr:col>68</xdr:col>
      <xdr:colOff>152400</xdr:colOff>
      <xdr:row>17</xdr:row>
      <xdr:rowOff>62139</xdr:rowOff>
    </xdr:to>
    <xdr:cxnSp macro="">
      <xdr:nvCxnSpPr>
        <xdr:cNvPr id="458" name="直線コネクタ 457"/>
        <xdr:cNvCxnSpPr/>
      </xdr:nvCxnSpPr>
      <xdr:spPr>
        <a:xfrm>
          <a:off x="13512800" y="296127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156119</xdr:rowOff>
    </xdr:from>
    <xdr:to>
      <xdr:col>68</xdr:col>
      <xdr:colOff>203200</xdr:colOff>
      <xdr:row>18</xdr:row>
      <xdr:rowOff>86269</xdr:rowOff>
    </xdr:to>
    <xdr:sp macro="" textlink="">
      <xdr:nvSpPr>
        <xdr:cNvPr id="459" name="フローチャート: 判断 458"/>
        <xdr:cNvSpPr/>
      </xdr:nvSpPr>
      <xdr:spPr>
        <a:xfrm>
          <a:off x="14351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71046</xdr:rowOff>
    </xdr:from>
    <xdr:ext cx="762000" cy="259045"/>
    <xdr:sp macro="" textlink="">
      <xdr:nvSpPr>
        <xdr:cNvPr id="460" name="テキスト ボックス 459"/>
        <xdr:cNvSpPr txBox="1"/>
      </xdr:nvSpPr>
      <xdr:spPr>
        <a:xfrm>
          <a:off x="14020800" y="31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29482</xdr:rowOff>
    </xdr:from>
    <xdr:to>
      <xdr:col>64</xdr:col>
      <xdr:colOff>152400</xdr:colOff>
      <xdr:row>18</xdr:row>
      <xdr:rowOff>131082</xdr:rowOff>
    </xdr:to>
    <xdr:sp macro="" textlink="">
      <xdr:nvSpPr>
        <xdr:cNvPr id="461" name="フローチャート: 判断 460"/>
        <xdr:cNvSpPr/>
      </xdr:nvSpPr>
      <xdr:spPr>
        <a:xfrm>
          <a:off x="13462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115859</xdr:rowOff>
    </xdr:from>
    <xdr:ext cx="762000" cy="259045"/>
    <xdr:sp macro="" textlink="">
      <xdr:nvSpPr>
        <xdr:cNvPr id="462" name="テキスト ボックス 461"/>
        <xdr:cNvSpPr txBox="1"/>
      </xdr:nvSpPr>
      <xdr:spPr>
        <a:xfrm>
          <a:off x="13131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145596</xdr:rowOff>
    </xdr:from>
    <xdr:to>
      <xdr:col>81</xdr:col>
      <xdr:colOff>95250</xdr:colOff>
      <xdr:row>14</xdr:row>
      <xdr:rowOff>75746</xdr:rowOff>
    </xdr:to>
    <xdr:sp macro="" textlink="">
      <xdr:nvSpPr>
        <xdr:cNvPr id="468" name="楕円 467"/>
        <xdr:cNvSpPr/>
      </xdr:nvSpPr>
      <xdr:spPr>
        <a:xfrm>
          <a:off x="16967200" y="2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117673</xdr:rowOff>
    </xdr:from>
    <xdr:ext cx="762000" cy="259045"/>
    <xdr:sp macro="" textlink="">
      <xdr:nvSpPr>
        <xdr:cNvPr id="469" name="将来負担の状況該当値テキスト"/>
        <xdr:cNvSpPr txBox="1"/>
      </xdr:nvSpPr>
      <xdr:spPr>
        <a:xfrm>
          <a:off x="17106900" y="23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70" name="楕円 469"/>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71" name="テキスト ボックス 470"/>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15603</xdr:rowOff>
    </xdr:from>
    <xdr:to>
      <xdr:col>73</xdr:col>
      <xdr:colOff>44450</xdr:colOff>
      <xdr:row>16</xdr:row>
      <xdr:rowOff>117203</xdr:rowOff>
    </xdr:to>
    <xdr:sp macro="" textlink="">
      <xdr:nvSpPr>
        <xdr:cNvPr id="472" name="楕円 471"/>
        <xdr:cNvSpPr/>
      </xdr:nvSpPr>
      <xdr:spPr>
        <a:xfrm>
          <a:off x="15240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101980</xdr:rowOff>
    </xdr:from>
    <xdr:ext cx="762000" cy="259045"/>
    <xdr:sp macro="" textlink="">
      <xdr:nvSpPr>
        <xdr:cNvPr id="473" name="テキスト ボックス 472"/>
        <xdr:cNvSpPr txBox="1"/>
      </xdr:nvSpPr>
      <xdr:spPr>
        <a:xfrm>
          <a:off x="14909800" y="28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11339</xdr:rowOff>
    </xdr:from>
    <xdr:to>
      <xdr:col>68</xdr:col>
      <xdr:colOff>203200</xdr:colOff>
      <xdr:row>17</xdr:row>
      <xdr:rowOff>112939</xdr:rowOff>
    </xdr:to>
    <xdr:sp macro="" textlink="">
      <xdr:nvSpPr>
        <xdr:cNvPr id="474" name="楕円 473"/>
        <xdr:cNvSpPr/>
      </xdr:nvSpPr>
      <xdr:spPr>
        <a:xfrm>
          <a:off x="14351000" y="292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123116</xdr:rowOff>
    </xdr:from>
    <xdr:ext cx="762000" cy="259045"/>
    <xdr:sp macro="" textlink="">
      <xdr:nvSpPr>
        <xdr:cNvPr id="475" name="テキスト ボックス 474"/>
        <xdr:cNvSpPr txBox="1"/>
      </xdr:nvSpPr>
      <xdr:spPr>
        <a:xfrm>
          <a:off x="14020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167277</xdr:rowOff>
    </xdr:from>
    <xdr:to>
      <xdr:col>64</xdr:col>
      <xdr:colOff>152400</xdr:colOff>
      <xdr:row>17</xdr:row>
      <xdr:rowOff>97427</xdr:rowOff>
    </xdr:to>
    <xdr:sp macro="" textlink="">
      <xdr:nvSpPr>
        <xdr:cNvPr id="476" name="楕円 475"/>
        <xdr:cNvSpPr/>
      </xdr:nvSpPr>
      <xdr:spPr>
        <a:xfrm>
          <a:off x="13462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107604</xdr:rowOff>
    </xdr:from>
    <xdr:ext cx="762000" cy="259045"/>
    <xdr:sp macro="" textlink="">
      <xdr:nvSpPr>
        <xdr:cNvPr id="477" name="テキスト ボックス 476"/>
        <xdr:cNvSpPr txBox="1"/>
      </xdr:nvSpPr>
      <xdr:spPr>
        <a:xfrm>
          <a:off x="13131800" y="26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給料表の改定に伴う増（</a:t>
          </a:r>
          <a:r>
            <a:rPr kumimoji="1" lang="en-US" altLang="ja-JP" sz="1300">
              <a:latin typeface="ＭＳ Ｐゴシック" panose="020B0600070205080204" pitchFamily="50" charset="-128"/>
              <a:ea typeface="ＭＳ Ｐゴシック" panose="020B0600070205080204" pitchFamily="50" charset="-128"/>
            </a:rPr>
            <a:t>18,560</a:t>
          </a:r>
          <a:r>
            <a:rPr kumimoji="1" lang="ja-JP" altLang="en-US" sz="1300">
              <a:latin typeface="ＭＳ Ｐゴシック" panose="020B0600070205080204" pitchFamily="50" charset="-128"/>
              <a:ea typeface="ＭＳ Ｐゴシック" panose="020B0600070205080204" pitchFamily="50" charset="-128"/>
            </a:rPr>
            <a:t>千円）、勤勉手当の支給付きの増（</a:t>
          </a:r>
          <a:r>
            <a:rPr kumimoji="1" lang="en-US" altLang="ja-JP" sz="1300">
              <a:latin typeface="ＭＳ Ｐゴシック" panose="020B0600070205080204" pitchFamily="50" charset="-128"/>
              <a:ea typeface="ＭＳ Ｐゴシック" panose="020B0600070205080204" pitchFamily="50" charset="-128"/>
            </a:rPr>
            <a:t>4,484</a:t>
          </a:r>
          <a:r>
            <a:rPr kumimoji="1" lang="ja-JP" altLang="en-US" sz="1300">
              <a:latin typeface="ＭＳ Ｐゴシック" panose="020B0600070205080204" pitchFamily="50" charset="-128"/>
              <a:ea typeface="ＭＳ Ｐゴシック" panose="020B0600070205080204" pitchFamily="50" charset="-128"/>
            </a:rPr>
            <a:t>千円）、職員の新陳代謝による減（▲</a:t>
          </a:r>
          <a:r>
            <a:rPr kumimoji="1" lang="en-US" altLang="ja-JP" sz="1300">
              <a:latin typeface="ＭＳ Ｐゴシック" panose="020B0600070205080204" pitchFamily="50" charset="-128"/>
              <a:ea typeface="ＭＳ Ｐゴシック" panose="020B0600070205080204" pitchFamily="50" charset="-128"/>
            </a:rPr>
            <a:t>55,234</a:t>
          </a:r>
          <a:r>
            <a:rPr kumimoji="1" lang="ja-JP" altLang="en-US" sz="1300">
              <a:latin typeface="ＭＳ Ｐゴシック" panose="020B0600070205080204" pitchFamily="50" charset="-128"/>
              <a:ea typeface="ＭＳ Ｐゴシック" panose="020B0600070205080204" pitchFamily="50" charset="-128"/>
            </a:rPr>
            <a:t>千円）、定年引上げに伴う退職手当の減（▲</a:t>
          </a:r>
          <a:r>
            <a:rPr kumimoji="1" lang="en-US" altLang="ja-JP" sz="1300">
              <a:latin typeface="ＭＳ Ｐゴシック" panose="020B0600070205080204" pitchFamily="50" charset="-128"/>
              <a:ea typeface="ＭＳ Ｐゴシック" panose="020B0600070205080204" pitchFamily="50" charset="-128"/>
            </a:rPr>
            <a:t>336,396</a:t>
          </a:r>
          <a:r>
            <a:rPr kumimoji="1" lang="ja-JP" altLang="en-US" sz="1300">
              <a:latin typeface="ＭＳ Ｐゴシック" panose="020B0600070205080204" pitchFamily="50" charset="-128"/>
              <a:ea typeface="ＭＳ Ｐゴシック" panose="020B0600070205080204" pitchFamily="50" charset="-128"/>
            </a:rPr>
            <a:t>千円）が人件費の主な変動要因で、経常人件費は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49276</xdr:rowOff>
    </xdr:to>
    <xdr:cxnSp macro="">
      <xdr:nvCxnSpPr>
        <xdr:cNvPr id="64" name="直線コネクタ 63"/>
        <xdr:cNvCxnSpPr/>
      </xdr:nvCxnSpPr>
      <xdr:spPr>
        <a:xfrm flipV="1">
          <a:off x="3987800" y="61391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36</xdr:row>
      <xdr:rowOff>49276</xdr:rowOff>
    </xdr:to>
    <xdr:cxnSp macro="">
      <xdr:nvCxnSpPr>
        <xdr:cNvPr id="67" name="直線コネクタ 66"/>
        <xdr:cNvCxnSpPr/>
      </xdr:nvCxnSpPr>
      <xdr:spPr>
        <a:xfrm>
          <a:off x="3098800" y="60751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36</xdr:row>
      <xdr:rowOff>76708</xdr:rowOff>
    </xdr:to>
    <xdr:cxnSp macro="">
      <xdr:nvCxnSpPr>
        <xdr:cNvPr id="70" name="直線コネクタ 69"/>
        <xdr:cNvCxnSpPr/>
      </xdr:nvCxnSpPr>
      <xdr:spPr>
        <a:xfrm flipV="1">
          <a:off x="2209800" y="60751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33274</xdr:rowOff>
    </xdr:to>
    <xdr:cxnSp macro="">
      <xdr:nvCxnSpPr>
        <xdr:cNvPr id="73" name="直線コネクタ 72"/>
        <xdr:cNvCxnSpPr/>
      </xdr:nvCxnSpPr>
      <xdr:spPr>
        <a:xfrm flipV="1">
          <a:off x="1320800" y="6248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4" name="フローチャート: 判断 73"/>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5" name="テキスト ボックス 74"/>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各種予防接種に係る委託料やイントラネットの改修委託料の減により、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今後は物価高騰による光熱水費や施設の維持経費の増も見込まれることから、公共施設の適正化や省エネ機器の導入等を推進していく必要がある。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140607</xdr:rowOff>
    </xdr:to>
    <xdr:cxnSp macro="">
      <xdr:nvCxnSpPr>
        <xdr:cNvPr id="127" name="直線コネクタ 126"/>
        <xdr:cNvCxnSpPr/>
      </xdr:nvCxnSpPr>
      <xdr:spPr>
        <a:xfrm flipV="1">
          <a:off x="15671800" y="26579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15</xdr:row>
      <xdr:rowOff>140607</xdr:rowOff>
    </xdr:to>
    <xdr:cxnSp macro="">
      <xdr:nvCxnSpPr>
        <xdr:cNvPr id="130" name="直線コネクタ 129"/>
        <xdr:cNvCxnSpPr/>
      </xdr:nvCxnSpPr>
      <xdr:spPr>
        <a:xfrm>
          <a:off x="14782800" y="25055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127000</xdr:rowOff>
    </xdr:to>
    <xdr:cxnSp macro="">
      <xdr:nvCxnSpPr>
        <xdr:cNvPr id="133" name="直線コネクタ 132"/>
        <xdr:cNvCxnSpPr/>
      </xdr:nvCxnSpPr>
      <xdr:spPr>
        <a:xfrm flipV="1">
          <a:off x="13893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36" name="直線コネクタ 135"/>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155121</xdr:rowOff>
    </xdr:from>
    <xdr:to>
      <xdr:col>69</xdr:col>
      <xdr:colOff>142875</xdr:colOff>
      <xdr:row>16</xdr:row>
      <xdr:rowOff>85271</xdr:rowOff>
    </xdr:to>
    <xdr:sp macro="" textlink="">
      <xdr:nvSpPr>
        <xdr:cNvPr id="137" name="フローチャート: 判断 136"/>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38" name="テキスト ボックス 137"/>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48" name="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49" name="テキスト ボックス 148"/>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子どもの医療費助成の対象年齢を高校生までに拡大したことにより、令和５年度の扶助費は増額となった。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引き続き今後の動向に注視していく必要がある。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92710</xdr:rowOff>
    </xdr:from>
    <xdr:to>
      <xdr:col>24</xdr:col>
      <xdr:colOff>25400</xdr:colOff>
      <xdr:row>54</xdr:row>
      <xdr:rowOff>58420</xdr:rowOff>
    </xdr:to>
    <xdr:cxnSp macro="">
      <xdr:nvCxnSpPr>
        <xdr:cNvPr id="188" name="直線コネクタ 187"/>
        <xdr:cNvCxnSpPr/>
      </xdr:nvCxnSpPr>
      <xdr:spPr>
        <a:xfrm>
          <a:off x="3987800" y="9179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92710</xdr:rowOff>
    </xdr:from>
    <xdr:to>
      <xdr:col>19</xdr:col>
      <xdr:colOff>187325</xdr:colOff>
      <xdr:row>53</xdr:row>
      <xdr:rowOff>168910</xdr:rowOff>
    </xdr:to>
    <xdr:cxnSp macro="">
      <xdr:nvCxnSpPr>
        <xdr:cNvPr id="191" name="直線コネクタ 190"/>
        <xdr:cNvCxnSpPr/>
      </xdr:nvCxnSpPr>
      <xdr:spPr>
        <a:xfrm flipV="1">
          <a:off x="3098800" y="9179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168910</xdr:rowOff>
    </xdr:from>
    <xdr:to>
      <xdr:col>15</xdr:col>
      <xdr:colOff>98425</xdr:colOff>
      <xdr:row>54</xdr:row>
      <xdr:rowOff>27940</xdr:rowOff>
    </xdr:to>
    <xdr:cxnSp macro="">
      <xdr:nvCxnSpPr>
        <xdr:cNvPr id="194" name="直線コネクタ 193"/>
        <xdr:cNvCxnSpPr/>
      </xdr:nvCxnSpPr>
      <xdr:spPr>
        <a:xfrm flipV="1">
          <a:off x="2209800" y="9255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55</xdr:row>
      <xdr:rowOff>39370</xdr:rowOff>
    </xdr:to>
    <xdr:cxnSp macro="">
      <xdr:nvCxnSpPr>
        <xdr:cNvPr id="197" name="直線コネクタ 196"/>
        <xdr:cNvCxnSpPr/>
      </xdr:nvCxnSpPr>
      <xdr:spPr>
        <a:xfrm flipV="1">
          <a:off x="1320800" y="9286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00" name="フローチャート: 判断 199"/>
        <xdr:cNvSpPr/>
      </xdr:nvSpPr>
      <xdr:spPr>
        <a:xfrm>
          <a:off x="1270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52087</xdr:rowOff>
    </xdr:from>
    <xdr:ext cx="762000" cy="259045"/>
    <xdr:sp macro="" textlink="">
      <xdr:nvSpPr>
        <xdr:cNvPr id="201" name="テキスト ボックス 200"/>
        <xdr:cNvSpPr txBox="1"/>
      </xdr:nvSpPr>
      <xdr:spPr>
        <a:xfrm>
          <a:off x="939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xdr:rowOff>
    </xdr:from>
    <xdr:to>
      <xdr:col>24</xdr:col>
      <xdr:colOff>76200</xdr:colOff>
      <xdr:row>54</xdr:row>
      <xdr:rowOff>109220</xdr:rowOff>
    </xdr:to>
    <xdr:sp macro="" textlink="">
      <xdr:nvSpPr>
        <xdr:cNvPr id="207" name="楕円 206"/>
        <xdr:cNvSpPr/>
      </xdr:nvSpPr>
      <xdr:spPr>
        <a:xfrm>
          <a:off x="4775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87647</xdr:rowOff>
    </xdr:from>
    <xdr:ext cx="762000" cy="259045"/>
    <xdr:sp macro="" textlink="">
      <xdr:nvSpPr>
        <xdr:cNvPr id="208" name="扶助費該当値テキスト"/>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41910</xdr:rowOff>
    </xdr:from>
    <xdr:to>
      <xdr:col>20</xdr:col>
      <xdr:colOff>38100</xdr:colOff>
      <xdr:row>53</xdr:row>
      <xdr:rowOff>143510</xdr:rowOff>
    </xdr:to>
    <xdr:sp macro="" textlink="">
      <xdr:nvSpPr>
        <xdr:cNvPr id="209" name="楕円 208"/>
        <xdr:cNvSpPr/>
      </xdr:nvSpPr>
      <xdr:spPr>
        <a:xfrm>
          <a:off x="3937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153687</xdr:rowOff>
    </xdr:from>
    <xdr:ext cx="736600" cy="259045"/>
    <xdr:sp macro="" textlink="">
      <xdr:nvSpPr>
        <xdr:cNvPr id="210" name="テキスト ボックス 209"/>
        <xdr:cNvSpPr txBox="1"/>
      </xdr:nvSpPr>
      <xdr:spPr>
        <a:xfrm>
          <a:off x="3606800" y="889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118110</xdr:rowOff>
    </xdr:from>
    <xdr:to>
      <xdr:col>15</xdr:col>
      <xdr:colOff>149225</xdr:colOff>
      <xdr:row>54</xdr:row>
      <xdr:rowOff>48260</xdr:rowOff>
    </xdr:to>
    <xdr:sp macro="" textlink="">
      <xdr:nvSpPr>
        <xdr:cNvPr id="211" name="楕円 210"/>
        <xdr:cNvSpPr/>
      </xdr:nvSpPr>
      <xdr:spPr>
        <a:xfrm>
          <a:off x="3048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58437</xdr:rowOff>
    </xdr:from>
    <xdr:ext cx="762000" cy="259045"/>
    <xdr:sp macro="" textlink="">
      <xdr:nvSpPr>
        <xdr:cNvPr id="212" name="テキスト ボックス 211"/>
        <xdr:cNvSpPr txBox="1"/>
      </xdr:nvSpPr>
      <xdr:spPr>
        <a:xfrm>
          <a:off x="2717800" y="897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148590</xdr:rowOff>
    </xdr:from>
    <xdr:to>
      <xdr:col>11</xdr:col>
      <xdr:colOff>60325</xdr:colOff>
      <xdr:row>54</xdr:row>
      <xdr:rowOff>78740</xdr:rowOff>
    </xdr:to>
    <xdr:sp macro="" textlink="">
      <xdr:nvSpPr>
        <xdr:cNvPr id="213" name="楕円 212"/>
        <xdr:cNvSpPr/>
      </xdr:nvSpPr>
      <xdr:spPr>
        <a:xfrm>
          <a:off x="2159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88917</xdr:rowOff>
    </xdr:from>
    <xdr:ext cx="762000" cy="259045"/>
    <xdr:sp macro="" textlink="">
      <xdr:nvSpPr>
        <xdr:cNvPr id="214" name="テキスト ボックス 213"/>
        <xdr:cNvSpPr txBox="1"/>
      </xdr:nvSpPr>
      <xdr:spPr>
        <a:xfrm>
          <a:off x="1828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5" name="楕円 214"/>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6" name="テキスト ボックス 215"/>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国民健康保険特別会計繰出金が大きく減額になったことにより、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39915</xdr:rowOff>
    </xdr:to>
    <xdr:cxnSp macro="">
      <xdr:nvCxnSpPr>
        <xdr:cNvPr id="251" name="直線コネクタ 250"/>
        <xdr:cNvCxnSpPr/>
      </xdr:nvCxnSpPr>
      <xdr:spPr>
        <a:xfrm flipV="1">
          <a:off x="15671800" y="9875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39915</xdr:rowOff>
    </xdr:to>
    <xdr:cxnSp macro="">
      <xdr:nvCxnSpPr>
        <xdr:cNvPr id="254" name="直線コネクタ 253"/>
        <xdr:cNvCxnSpPr/>
      </xdr:nvCxnSpPr>
      <xdr:spPr>
        <a:xfrm>
          <a:off x="14782800" y="9875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135165</xdr:rowOff>
    </xdr:to>
    <xdr:cxnSp macro="">
      <xdr:nvCxnSpPr>
        <xdr:cNvPr id="257" name="直線コネクタ 256"/>
        <xdr:cNvCxnSpPr/>
      </xdr:nvCxnSpPr>
      <xdr:spPr>
        <a:xfrm flipV="1">
          <a:off x="13893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135165</xdr:rowOff>
    </xdr:to>
    <xdr:cxnSp macro="">
      <xdr:nvCxnSpPr>
        <xdr:cNvPr id="260" name="直線コネクタ 259"/>
        <xdr:cNvCxnSpPr/>
      </xdr:nvCxnSpPr>
      <xdr:spPr>
        <a:xfrm>
          <a:off x="13004800" y="9842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3" name="フローチャート: 判断 262"/>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4" name="テキスト ボックス 263"/>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酒田地区広域行政組合分賦金（消防庁舎整備等に伴う起債の元利償還開始）の増、ふるさと納税寄附金額の増額による支出（返礼品）の増により経常経費充当一般財源が増額となった。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今後も最終処分場や汚泥再生処理センターの新設等を控えていることから、引き続き同行を注視していくとともに有利な財源の確保に努めていく必要がある。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60706</xdr:rowOff>
    </xdr:from>
    <xdr:to>
      <xdr:col>82</xdr:col>
      <xdr:colOff>107950</xdr:colOff>
      <xdr:row>41</xdr:row>
      <xdr:rowOff>78994</xdr:rowOff>
    </xdr:to>
    <xdr:cxnSp macro="">
      <xdr:nvCxnSpPr>
        <xdr:cNvPr id="310" name="直線コネクタ 309"/>
        <xdr:cNvCxnSpPr/>
      </xdr:nvCxnSpPr>
      <xdr:spPr>
        <a:xfrm>
          <a:off x="15671800" y="70901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41</xdr:row>
      <xdr:rowOff>60706</xdr:rowOff>
    </xdr:to>
    <xdr:cxnSp macro="">
      <xdr:nvCxnSpPr>
        <xdr:cNvPr id="313" name="直線コネクタ 312"/>
        <xdr:cNvCxnSpPr/>
      </xdr:nvCxnSpPr>
      <xdr:spPr>
        <a:xfrm>
          <a:off x="14782800" y="68158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129286</xdr:rowOff>
    </xdr:to>
    <xdr:cxnSp macro="">
      <xdr:nvCxnSpPr>
        <xdr:cNvPr id="316" name="直線コネクタ 315"/>
        <xdr:cNvCxnSpPr/>
      </xdr:nvCxnSpPr>
      <xdr:spPr>
        <a:xfrm>
          <a:off x="13893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39</xdr:row>
      <xdr:rowOff>120142</xdr:rowOff>
    </xdr:to>
    <xdr:cxnSp macro="">
      <xdr:nvCxnSpPr>
        <xdr:cNvPr id="319" name="直線コネクタ 318"/>
        <xdr:cNvCxnSpPr/>
      </xdr:nvCxnSpPr>
      <xdr:spPr>
        <a:xfrm>
          <a:off x="13004800" y="6806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1" name="テキスト ボックス 320"/>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2" name="フローチャート: 判断 32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3" name="テキスト ボックス 32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28194</xdr:rowOff>
    </xdr:from>
    <xdr:to>
      <xdr:col>82</xdr:col>
      <xdr:colOff>158750</xdr:colOff>
      <xdr:row>41</xdr:row>
      <xdr:rowOff>129794</xdr:rowOff>
    </xdr:to>
    <xdr:sp macro="" textlink="">
      <xdr:nvSpPr>
        <xdr:cNvPr id="329" name="楕円 328"/>
        <xdr:cNvSpPr/>
      </xdr:nvSpPr>
      <xdr:spPr>
        <a:xfrm>
          <a:off x="164592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108221</xdr:rowOff>
    </xdr:from>
    <xdr:ext cx="762000" cy="259045"/>
    <xdr:sp macro="" textlink="">
      <xdr:nvSpPr>
        <xdr:cNvPr id="330" name="補助費等該当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9906</xdr:rowOff>
    </xdr:from>
    <xdr:to>
      <xdr:col>78</xdr:col>
      <xdr:colOff>120650</xdr:colOff>
      <xdr:row>41</xdr:row>
      <xdr:rowOff>111506</xdr:rowOff>
    </xdr:to>
    <xdr:sp macro="" textlink="">
      <xdr:nvSpPr>
        <xdr:cNvPr id="331" name="楕円 330"/>
        <xdr:cNvSpPr/>
      </xdr:nvSpPr>
      <xdr:spPr>
        <a:xfrm>
          <a:off x="15621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96283</xdr:rowOff>
    </xdr:from>
    <xdr:ext cx="736600" cy="259045"/>
    <xdr:sp macro="" textlink="">
      <xdr:nvSpPr>
        <xdr:cNvPr id="332" name="テキスト ボックス 331"/>
        <xdr:cNvSpPr txBox="1"/>
      </xdr:nvSpPr>
      <xdr:spPr>
        <a:xfrm>
          <a:off x="15290800" y="71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33" name="楕円 332"/>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34" name="テキスト ボックス 333"/>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35" name="楕円 334"/>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36" name="テキスト ボックス 335"/>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7" name="楕円 336"/>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8" name="テキスト ボックス 337"/>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市債残高が減少しており、今後は公債費の減少が見込まれる。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引き続き、市債発行額の抑制を図り、将来負担額の抑制に取り組んでいく。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96520</xdr:rowOff>
    </xdr:from>
    <xdr:to>
      <xdr:col>24</xdr:col>
      <xdr:colOff>25400</xdr:colOff>
      <xdr:row>80</xdr:row>
      <xdr:rowOff>149861</xdr:rowOff>
    </xdr:to>
    <xdr:cxnSp macro="">
      <xdr:nvCxnSpPr>
        <xdr:cNvPr id="371" name="直線コネクタ 370"/>
        <xdr:cNvCxnSpPr/>
      </xdr:nvCxnSpPr>
      <xdr:spPr>
        <a:xfrm flipV="1">
          <a:off x="3987800" y="13812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149861</xdr:rowOff>
    </xdr:to>
    <xdr:cxnSp macro="">
      <xdr:nvCxnSpPr>
        <xdr:cNvPr id="374" name="直線コネクタ 373"/>
        <xdr:cNvCxnSpPr/>
      </xdr:nvCxnSpPr>
      <xdr:spPr>
        <a:xfrm>
          <a:off x="3098800" y="137515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80</xdr:row>
      <xdr:rowOff>104139</xdr:rowOff>
    </xdr:to>
    <xdr:cxnSp macro="">
      <xdr:nvCxnSpPr>
        <xdr:cNvPr id="377" name="直線コネクタ 376"/>
        <xdr:cNvCxnSpPr/>
      </xdr:nvCxnSpPr>
      <xdr:spPr>
        <a:xfrm flipV="1">
          <a:off x="2209800" y="13751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119380</xdr:rowOff>
    </xdr:to>
    <xdr:cxnSp macro="">
      <xdr:nvCxnSpPr>
        <xdr:cNvPr id="380" name="直線コネクタ 379"/>
        <xdr:cNvCxnSpPr/>
      </xdr:nvCxnSpPr>
      <xdr:spPr>
        <a:xfrm flipV="1">
          <a:off x="1320800" y="13820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3" name="フローチャート: 判断 382"/>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4" name="テキスト ボックス 383"/>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45720</xdr:rowOff>
    </xdr:from>
    <xdr:to>
      <xdr:col>24</xdr:col>
      <xdr:colOff>76200</xdr:colOff>
      <xdr:row>80</xdr:row>
      <xdr:rowOff>147320</xdr:rowOff>
    </xdr:to>
    <xdr:sp macro="" textlink="">
      <xdr:nvSpPr>
        <xdr:cNvPr id="390" name="楕円 389"/>
        <xdr:cNvSpPr/>
      </xdr:nvSpPr>
      <xdr:spPr>
        <a:xfrm>
          <a:off x="4775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125747</xdr:rowOff>
    </xdr:from>
    <xdr:ext cx="762000" cy="259045"/>
    <xdr:sp macro="" textlink="">
      <xdr:nvSpPr>
        <xdr:cNvPr id="391" name="公債費該当値テキスト"/>
        <xdr:cNvSpPr txBox="1"/>
      </xdr:nvSpPr>
      <xdr:spPr>
        <a:xfrm>
          <a:off x="4914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92" name="楕円 391"/>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93" name="テキスト ボックス 392"/>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4" name="楕円 393"/>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5" name="テキスト ボックス 394"/>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396" name="楕円 395"/>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397" name="テキスト ボックス 396"/>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8" name="楕円 397"/>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9" name="テキスト ボックス 398"/>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扶助費は増額となったが、扶助費以外については減額もしくは微増となったことにより、令和５年度は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類似団体の中では比較的数値は低いものの、今後も物価高騰により厳しい状況が続くことがみこまれることから、職員数や公共施設数の適正化の必要性が一層高まっている。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69850</xdr:rowOff>
    </xdr:to>
    <xdr:cxnSp macro="">
      <xdr:nvCxnSpPr>
        <xdr:cNvPr id="423" name="直線コネクタ 422"/>
        <xdr:cNvCxnSpPr/>
      </xdr:nvCxnSpPr>
      <xdr:spPr>
        <a:xfrm flipV="1">
          <a:off x="16510000" y="1272286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4"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5" name="直線コネクタ 424"/>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75</xdr:row>
      <xdr:rowOff>149861</xdr:rowOff>
    </xdr:to>
    <xdr:cxnSp macro="">
      <xdr:nvCxnSpPr>
        <xdr:cNvPr id="428" name="直線コネクタ 427"/>
        <xdr:cNvCxnSpPr/>
      </xdr:nvCxnSpPr>
      <xdr:spPr>
        <a:xfrm flipV="1">
          <a:off x="15671800" y="12985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2557</xdr:rowOff>
    </xdr:from>
    <xdr:ext cx="762000" cy="259045"/>
    <xdr:sp macro="" textlink="">
      <xdr:nvSpPr>
        <xdr:cNvPr id="429"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0" name="フローチャート: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121285</xdr:rowOff>
    </xdr:from>
    <xdr:to>
      <xdr:col>78</xdr:col>
      <xdr:colOff>69850</xdr:colOff>
      <xdr:row>75</xdr:row>
      <xdr:rowOff>149861</xdr:rowOff>
    </xdr:to>
    <xdr:cxnSp macro="">
      <xdr:nvCxnSpPr>
        <xdr:cNvPr id="431" name="直線コネクタ 430"/>
        <xdr:cNvCxnSpPr/>
      </xdr:nvCxnSpPr>
      <xdr:spPr>
        <a:xfrm>
          <a:off x="14782800" y="12637135"/>
          <a:ext cx="889000" cy="3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32" name="フローチャート: 判断 431"/>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3" name="テキスト ボックス 432"/>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121285</xdr:rowOff>
    </xdr:from>
    <xdr:to>
      <xdr:col>73</xdr:col>
      <xdr:colOff>180975</xdr:colOff>
      <xdr:row>74</xdr:row>
      <xdr:rowOff>104140</xdr:rowOff>
    </xdr:to>
    <xdr:cxnSp macro="">
      <xdr:nvCxnSpPr>
        <xdr:cNvPr id="434" name="直線コネクタ 433"/>
        <xdr:cNvCxnSpPr/>
      </xdr:nvCxnSpPr>
      <xdr:spPr>
        <a:xfrm flipV="1">
          <a:off x="13893800" y="1263713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5" name="フローチャート: 判断 434"/>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6" name="テキスト ボックス 435"/>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104140</xdr:rowOff>
    </xdr:to>
    <xdr:cxnSp macro="">
      <xdr:nvCxnSpPr>
        <xdr:cNvPr id="437" name="直線コネクタ 436"/>
        <xdr:cNvCxnSpPr/>
      </xdr:nvCxnSpPr>
      <xdr:spPr>
        <a:xfrm flipV="1">
          <a:off x="13004800" y="127914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38" name="フローチャート: 判断 437"/>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59707</xdr:rowOff>
    </xdr:from>
    <xdr:ext cx="762000" cy="259045"/>
    <xdr:sp macro="" textlink="">
      <xdr:nvSpPr>
        <xdr:cNvPr id="439" name="テキスト ボックス 438"/>
        <xdr:cNvSpPr txBox="1"/>
      </xdr:nvSpPr>
      <xdr:spPr>
        <a:xfrm>
          <a:off x="13512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0" name="フローチャート: 判断 43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41" name="テキスト ボックス 44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47" name="楕円 446"/>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48"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9" name="楕円 448"/>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50" name="テキスト ボックス 449"/>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70485</xdr:rowOff>
    </xdr:from>
    <xdr:to>
      <xdr:col>74</xdr:col>
      <xdr:colOff>31750</xdr:colOff>
      <xdr:row>74</xdr:row>
      <xdr:rowOff>635</xdr:rowOff>
    </xdr:to>
    <xdr:sp macro="" textlink="">
      <xdr:nvSpPr>
        <xdr:cNvPr id="451" name="楕円 450"/>
        <xdr:cNvSpPr/>
      </xdr:nvSpPr>
      <xdr:spPr>
        <a:xfrm>
          <a:off x="14732000" y="125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10812</xdr:rowOff>
    </xdr:from>
    <xdr:ext cx="762000" cy="259045"/>
    <xdr:sp macro="" textlink="">
      <xdr:nvSpPr>
        <xdr:cNvPr id="452" name="テキスト ボックス 451"/>
        <xdr:cNvSpPr txBox="1"/>
      </xdr:nvSpPr>
      <xdr:spPr>
        <a:xfrm>
          <a:off x="14401800" y="123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53" name="楕円 452"/>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54" name="テキスト ボックス 453"/>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55" name="楕円 454"/>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56" name="テキスト ボックス 455"/>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17851</xdr:rowOff>
    </xdr:from>
    <xdr:to>
      <xdr:col>29</xdr:col>
      <xdr:colOff>127000</xdr:colOff>
      <xdr:row>14</xdr:row>
      <xdr:rowOff>49352</xdr:rowOff>
    </xdr:to>
    <xdr:cxnSp macro="">
      <xdr:nvCxnSpPr>
        <xdr:cNvPr id="48" name="直線コネクタ 47"/>
        <xdr:cNvCxnSpPr/>
      </xdr:nvCxnSpPr>
      <xdr:spPr bwMode="auto">
        <a:xfrm flipV="1">
          <a:off x="5003800" y="2465776"/>
          <a:ext cx="6477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49352</xdr:rowOff>
    </xdr:from>
    <xdr:to>
      <xdr:col>26</xdr:col>
      <xdr:colOff>50800</xdr:colOff>
      <xdr:row>14</xdr:row>
      <xdr:rowOff>50998</xdr:rowOff>
    </xdr:to>
    <xdr:cxnSp macro="">
      <xdr:nvCxnSpPr>
        <xdr:cNvPr id="51" name="直線コネクタ 50"/>
        <xdr:cNvCxnSpPr/>
      </xdr:nvCxnSpPr>
      <xdr:spPr bwMode="auto">
        <a:xfrm flipV="1">
          <a:off x="4305300" y="2497277"/>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50998</xdr:rowOff>
    </xdr:from>
    <xdr:to>
      <xdr:col>22</xdr:col>
      <xdr:colOff>114300</xdr:colOff>
      <xdr:row>14</xdr:row>
      <xdr:rowOff>73332</xdr:rowOff>
    </xdr:to>
    <xdr:cxnSp macro="">
      <xdr:nvCxnSpPr>
        <xdr:cNvPr id="54" name="直線コネクタ 53"/>
        <xdr:cNvCxnSpPr/>
      </xdr:nvCxnSpPr>
      <xdr:spPr bwMode="auto">
        <a:xfrm flipV="1">
          <a:off x="3606800" y="2498923"/>
          <a:ext cx="698500" cy="2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41488</xdr:rowOff>
    </xdr:from>
    <xdr:to>
      <xdr:col>18</xdr:col>
      <xdr:colOff>177800</xdr:colOff>
      <xdr:row>14</xdr:row>
      <xdr:rowOff>73332</xdr:rowOff>
    </xdr:to>
    <xdr:cxnSp macro="">
      <xdr:nvCxnSpPr>
        <xdr:cNvPr id="57" name="直線コネクタ 56"/>
        <xdr:cNvCxnSpPr/>
      </xdr:nvCxnSpPr>
      <xdr:spPr bwMode="auto">
        <a:xfrm>
          <a:off x="2908300" y="2489413"/>
          <a:ext cx="698500" cy="3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151851</xdr:rowOff>
    </xdr:from>
    <xdr:to>
      <xdr:col>19</xdr:col>
      <xdr:colOff>38100</xdr:colOff>
      <xdr:row>15</xdr:row>
      <xdr:rowOff>82001</xdr:rowOff>
    </xdr:to>
    <xdr:sp macro="" textlink="">
      <xdr:nvSpPr>
        <xdr:cNvPr id="58" name="フローチャート: 判断 57"/>
        <xdr:cNvSpPr/>
      </xdr:nvSpPr>
      <xdr:spPr bwMode="auto">
        <a:xfrm>
          <a:off x="35560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66778</xdr:rowOff>
    </xdr:from>
    <xdr:ext cx="762000" cy="259045"/>
    <xdr:sp macro="" textlink="">
      <xdr:nvSpPr>
        <xdr:cNvPr id="59" name="テキスト ボックス 58"/>
        <xdr:cNvSpPr txBox="1"/>
      </xdr:nvSpPr>
      <xdr:spPr>
        <a:xfrm>
          <a:off x="3225800" y="26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167579</xdr:rowOff>
    </xdr:from>
    <xdr:to>
      <xdr:col>15</xdr:col>
      <xdr:colOff>101600</xdr:colOff>
      <xdr:row>15</xdr:row>
      <xdr:rowOff>97729</xdr:rowOff>
    </xdr:to>
    <xdr:sp macro="" textlink="">
      <xdr:nvSpPr>
        <xdr:cNvPr id="60" name="フローチャート: 判断 59"/>
        <xdr:cNvSpPr/>
      </xdr:nvSpPr>
      <xdr:spPr bwMode="auto">
        <a:xfrm>
          <a:off x="2857500" y="261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82506</xdr:rowOff>
    </xdr:from>
    <xdr:ext cx="762000" cy="259045"/>
    <xdr:sp macro="" textlink="">
      <xdr:nvSpPr>
        <xdr:cNvPr id="61" name="テキスト ボックス 60"/>
        <xdr:cNvSpPr txBox="1"/>
      </xdr:nvSpPr>
      <xdr:spPr>
        <a:xfrm>
          <a:off x="2527300" y="270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138501</xdr:rowOff>
    </xdr:from>
    <xdr:to>
      <xdr:col>29</xdr:col>
      <xdr:colOff>177800</xdr:colOff>
      <xdr:row>14</xdr:row>
      <xdr:rowOff>68651</xdr:rowOff>
    </xdr:to>
    <xdr:sp macro="" textlink="">
      <xdr:nvSpPr>
        <xdr:cNvPr id="67" name="楕円 66"/>
        <xdr:cNvSpPr/>
      </xdr:nvSpPr>
      <xdr:spPr bwMode="auto">
        <a:xfrm>
          <a:off x="5600700" y="241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155028</xdr:rowOff>
    </xdr:from>
    <xdr:ext cx="762000" cy="259045"/>
    <xdr:sp macro="" textlink="">
      <xdr:nvSpPr>
        <xdr:cNvPr id="68" name="人口1人当たり決算額の推移該当値テキスト130"/>
        <xdr:cNvSpPr txBox="1"/>
      </xdr:nvSpPr>
      <xdr:spPr>
        <a:xfrm>
          <a:off x="5740400" y="226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170002</xdr:rowOff>
    </xdr:from>
    <xdr:to>
      <xdr:col>26</xdr:col>
      <xdr:colOff>101600</xdr:colOff>
      <xdr:row>14</xdr:row>
      <xdr:rowOff>100152</xdr:rowOff>
    </xdr:to>
    <xdr:sp macro="" textlink="">
      <xdr:nvSpPr>
        <xdr:cNvPr id="69" name="楕円 68"/>
        <xdr:cNvSpPr/>
      </xdr:nvSpPr>
      <xdr:spPr bwMode="auto">
        <a:xfrm>
          <a:off x="4953000" y="244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110329</xdr:rowOff>
    </xdr:from>
    <xdr:ext cx="736600" cy="259045"/>
    <xdr:sp macro="" textlink="">
      <xdr:nvSpPr>
        <xdr:cNvPr id="70" name="テキスト ボックス 69"/>
        <xdr:cNvSpPr txBox="1"/>
      </xdr:nvSpPr>
      <xdr:spPr>
        <a:xfrm>
          <a:off x="4622800" y="2215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198</xdr:rowOff>
    </xdr:from>
    <xdr:to>
      <xdr:col>22</xdr:col>
      <xdr:colOff>165100</xdr:colOff>
      <xdr:row>14</xdr:row>
      <xdr:rowOff>101798</xdr:rowOff>
    </xdr:to>
    <xdr:sp macro="" textlink="">
      <xdr:nvSpPr>
        <xdr:cNvPr id="71" name="楕円 70"/>
        <xdr:cNvSpPr/>
      </xdr:nvSpPr>
      <xdr:spPr bwMode="auto">
        <a:xfrm>
          <a:off x="4254500" y="244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111975</xdr:rowOff>
    </xdr:from>
    <xdr:ext cx="762000" cy="259045"/>
    <xdr:sp macro="" textlink="">
      <xdr:nvSpPr>
        <xdr:cNvPr id="72" name="テキスト ボックス 71"/>
        <xdr:cNvSpPr txBox="1"/>
      </xdr:nvSpPr>
      <xdr:spPr>
        <a:xfrm>
          <a:off x="3924300" y="221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22532</xdr:rowOff>
    </xdr:from>
    <xdr:to>
      <xdr:col>19</xdr:col>
      <xdr:colOff>38100</xdr:colOff>
      <xdr:row>14</xdr:row>
      <xdr:rowOff>124132</xdr:rowOff>
    </xdr:to>
    <xdr:sp macro="" textlink="">
      <xdr:nvSpPr>
        <xdr:cNvPr id="73" name="楕円 72"/>
        <xdr:cNvSpPr/>
      </xdr:nvSpPr>
      <xdr:spPr bwMode="auto">
        <a:xfrm>
          <a:off x="3556000" y="247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134309</xdr:rowOff>
    </xdr:from>
    <xdr:ext cx="762000" cy="259045"/>
    <xdr:sp macro="" textlink="">
      <xdr:nvSpPr>
        <xdr:cNvPr id="74" name="テキスト ボックス 73"/>
        <xdr:cNvSpPr txBox="1"/>
      </xdr:nvSpPr>
      <xdr:spPr>
        <a:xfrm>
          <a:off x="3225800" y="22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162138</xdr:rowOff>
    </xdr:from>
    <xdr:to>
      <xdr:col>15</xdr:col>
      <xdr:colOff>101600</xdr:colOff>
      <xdr:row>14</xdr:row>
      <xdr:rowOff>92288</xdr:rowOff>
    </xdr:to>
    <xdr:sp macro="" textlink="">
      <xdr:nvSpPr>
        <xdr:cNvPr id="75" name="楕円 74"/>
        <xdr:cNvSpPr/>
      </xdr:nvSpPr>
      <xdr:spPr bwMode="auto">
        <a:xfrm>
          <a:off x="2857500" y="243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102465</xdr:rowOff>
    </xdr:from>
    <xdr:ext cx="762000" cy="259045"/>
    <xdr:sp macro="" textlink="">
      <xdr:nvSpPr>
        <xdr:cNvPr id="76" name="テキスト ボックス 75"/>
        <xdr:cNvSpPr txBox="1"/>
      </xdr:nvSpPr>
      <xdr:spPr>
        <a:xfrm>
          <a:off x="2527300" y="220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317157</xdr:rowOff>
    </xdr:from>
    <xdr:to>
      <xdr:col>29</xdr:col>
      <xdr:colOff>127000</xdr:colOff>
      <xdr:row>33</xdr:row>
      <xdr:rowOff>333388</xdr:rowOff>
    </xdr:to>
    <xdr:cxnSp macro="">
      <xdr:nvCxnSpPr>
        <xdr:cNvPr id="109" name="直線コネクタ 108"/>
        <xdr:cNvCxnSpPr/>
      </xdr:nvCxnSpPr>
      <xdr:spPr bwMode="auto">
        <a:xfrm flipV="1">
          <a:off x="5003800" y="6241707"/>
          <a:ext cx="6477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302946</xdr:rowOff>
    </xdr:from>
    <xdr:to>
      <xdr:col>26</xdr:col>
      <xdr:colOff>50800</xdr:colOff>
      <xdr:row>33</xdr:row>
      <xdr:rowOff>333388</xdr:rowOff>
    </xdr:to>
    <xdr:cxnSp macro="">
      <xdr:nvCxnSpPr>
        <xdr:cNvPr id="112" name="直線コネクタ 111"/>
        <xdr:cNvCxnSpPr/>
      </xdr:nvCxnSpPr>
      <xdr:spPr bwMode="auto">
        <a:xfrm>
          <a:off x="4305300" y="6227496"/>
          <a:ext cx="698500" cy="3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302946</xdr:rowOff>
    </xdr:from>
    <xdr:to>
      <xdr:col>22</xdr:col>
      <xdr:colOff>114300</xdr:colOff>
      <xdr:row>34</xdr:row>
      <xdr:rowOff>25692</xdr:rowOff>
    </xdr:to>
    <xdr:cxnSp macro="">
      <xdr:nvCxnSpPr>
        <xdr:cNvPr id="115" name="直線コネクタ 114"/>
        <xdr:cNvCxnSpPr/>
      </xdr:nvCxnSpPr>
      <xdr:spPr bwMode="auto">
        <a:xfrm flipV="1">
          <a:off x="3606800" y="6227496"/>
          <a:ext cx="698500" cy="6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15405</xdr:rowOff>
    </xdr:from>
    <xdr:to>
      <xdr:col>18</xdr:col>
      <xdr:colOff>177800</xdr:colOff>
      <xdr:row>34</xdr:row>
      <xdr:rowOff>25692</xdr:rowOff>
    </xdr:to>
    <xdr:cxnSp macro="">
      <xdr:nvCxnSpPr>
        <xdr:cNvPr id="118" name="直線コネクタ 117"/>
        <xdr:cNvCxnSpPr/>
      </xdr:nvCxnSpPr>
      <xdr:spPr bwMode="auto">
        <a:xfrm>
          <a:off x="2908300" y="6282855"/>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273024</xdr:rowOff>
    </xdr:from>
    <xdr:to>
      <xdr:col>19</xdr:col>
      <xdr:colOff>38100</xdr:colOff>
      <xdr:row>35</xdr:row>
      <xdr:rowOff>31724</xdr:rowOff>
    </xdr:to>
    <xdr:sp macro="" textlink="">
      <xdr:nvSpPr>
        <xdr:cNvPr id="119" name="フローチャート: 判断 118"/>
        <xdr:cNvSpPr/>
      </xdr:nvSpPr>
      <xdr:spPr bwMode="auto">
        <a:xfrm>
          <a:off x="3556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16501</xdr:rowOff>
    </xdr:from>
    <xdr:ext cx="762000" cy="259045"/>
    <xdr:sp macro="" textlink="">
      <xdr:nvSpPr>
        <xdr:cNvPr id="120" name="テキスト ボックス 119"/>
        <xdr:cNvSpPr txBox="1"/>
      </xdr:nvSpPr>
      <xdr:spPr>
        <a:xfrm>
          <a:off x="3225800" y="6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245973</xdr:rowOff>
    </xdr:from>
    <xdr:to>
      <xdr:col>15</xdr:col>
      <xdr:colOff>101600</xdr:colOff>
      <xdr:row>35</xdr:row>
      <xdr:rowOff>4673</xdr:rowOff>
    </xdr:to>
    <xdr:sp macro="" textlink="">
      <xdr:nvSpPr>
        <xdr:cNvPr id="121" name="フローチャート: 判断 120"/>
        <xdr:cNvSpPr/>
      </xdr:nvSpPr>
      <xdr:spPr bwMode="auto">
        <a:xfrm>
          <a:off x="2857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332350</xdr:rowOff>
    </xdr:from>
    <xdr:ext cx="762000" cy="259045"/>
    <xdr:sp macro="" textlink="">
      <xdr:nvSpPr>
        <xdr:cNvPr id="122" name="テキスト ボックス 121"/>
        <xdr:cNvSpPr txBox="1"/>
      </xdr:nvSpPr>
      <xdr:spPr>
        <a:xfrm>
          <a:off x="2527300" y="65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266357</xdr:rowOff>
    </xdr:from>
    <xdr:to>
      <xdr:col>29</xdr:col>
      <xdr:colOff>177800</xdr:colOff>
      <xdr:row>34</xdr:row>
      <xdr:rowOff>25057</xdr:rowOff>
    </xdr:to>
    <xdr:sp macro="" textlink="">
      <xdr:nvSpPr>
        <xdr:cNvPr id="128" name="楕円 127"/>
        <xdr:cNvSpPr/>
      </xdr:nvSpPr>
      <xdr:spPr bwMode="auto">
        <a:xfrm>
          <a:off x="5600700" y="6190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111434</xdr:rowOff>
    </xdr:from>
    <xdr:ext cx="762000" cy="259045"/>
    <xdr:sp macro="" textlink="">
      <xdr:nvSpPr>
        <xdr:cNvPr id="129" name="人口1人当たり決算額の推移該当値テキスト445"/>
        <xdr:cNvSpPr txBox="1"/>
      </xdr:nvSpPr>
      <xdr:spPr>
        <a:xfrm>
          <a:off x="5740400" y="603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282588</xdr:rowOff>
    </xdr:from>
    <xdr:to>
      <xdr:col>26</xdr:col>
      <xdr:colOff>101600</xdr:colOff>
      <xdr:row>34</xdr:row>
      <xdr:rowOff>41288</xdr:rowOff>
    </xdr:to>
    <xdr:sp macro="" textlink="">
      <xdr:nvSpPr>
        <xdr:cNvPr id="130" name="楕円 129"/>
        <xdr:cNvSpPr/>
      </xdr:nvSpPr>
      <xdr:spPr bwMode="auto">
        <a:xfrm>
          <a:off x="4953000" y="620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51465</xdr:rowOff>
    </xdr:from>
    <xdr:ext cx="736600" cy="259045"/>
    <xdr:sp macro="" textlink="">
      <xdr:nvSpPr>
        <xdr:cNvPr id="131" name="テキスト ボックス 130"/>
        <xdr:cNvSpPr txBox="1"/>
      </xdr:nvSpPr>
      <xdr:spPr>
        <a:xfrm>
          <a:off x="4622800" y="597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252146</xdr:rowOff>
    </xdr:from>
    <xdr:to>
      <xdr:col>22</xdr:col>
      <xdr:colOff>165100</xdr:colOff>
      <xdr:row>34</xdr:row>
      <xdr:rowOff>10846</xdr:rowOff>
    </xdr:to>
    <xdr:sp macro="" textlink="">
      <xdr:nvSpPr>
        <xdr:cNvPr id="132" name="楕円 131"/>
        <xdr:cNvSpPr/>
      </xdr:nvSpPr>
      <xdr:spPr bwMode="auto">
        <a:xfrm>
          <a:off x="4254500" y="617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21023</xdr:rowOff>
    </xdr:from>
    <xdr:ext cx="762000" cy="259045"/>
    <xdr:sp macro="" textlink="">
      <xdr:nvSpPr>
        <xdr:cNvPr id="133" name="テキスト ボックス 132"/>
        <xdr:cNvSpPr txBox="1"/>
      </xdr:nvSpPr>
      <xdr:spPr>
        <a:xfrm>
          <a:off x="3924300" y="594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317792</xdr:rowOff>
    </xdr:from>
    <xdr:to>
      <xdr:col>19</xdr:col>
      <xdr:colOff>38100</xdr:colOff>
      <xdr:row>34</xdr:row>
      <xdr:rowOff>76492</xdr:rowOff>
    </xdr:to>
    <xdr:sp macro="" textlink="">
      <xdr:nvSpPr>
        <xdr:cNvPr id="134" name="楕円 133"/>
        <xdr:cNvSpPr/>
      </xdr:nvSpPr>
      <xdr:spPr bwMode="auto">
        <a:xfrm>
          <a:off x="3556000" y="624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86669</xdr:rowOff>
    </xdr:from>
    <xdr:ext cx="762000" cy="259045"/>
    <xdr:sp macro="" textlink="">
      <xdr:nvSpPr>
        <xdr:cNvPr id="135" name="テキスト ボックス 134"/>
        <xdr:cNvSpPr txBox="1"/>
      </xdr:nvSpPr>
      <xdr:spPr>
        <a:xfrm>
          <a:off x="3225800" y="601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307505</xdr:rowOff>
    </xdr:from>
    <xdr:to>
      <xdr:col>15</xdr:col>
      <xdr:colOff>101600</xdr:colOff>
      <xdr:row>34</xdr:row>
      <xdr:rowOff>66205</xdr:rowOff>
    </xdr:to>
    <xdr:sp macro="" textlink="">
      <xdr:nvSpPr>
        <xdr:cNvPr id="136" name="楕円 135"/>
        <xdr:cNvSpPr/>
      </xdr:nvSpPr>
      <xdr:spPr bwMode="auto">
        <a:xfrm>
          <a:off x="2857500" y="623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76382</xdr:rowOff>
    </xdr:from>
    <xdr:ext cx="762000" cy="259045"/>
    <xdr:sp macro="" textlink="">
      <xdr:nvSpPr>
        <xdr:cNvPr id="137" name="テキスト ボックス 136"/>
        <xdr:cNvSpPr txBox="1"/>
      </xdr:nvSpPr>
      <xdr:spPr>
        <a:xfrm>
          <a:off x="2527300" y="60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76858</xdr:rowOff>
    </xdr:from>
    <xdr:to>
      <xdr:col>24</xdr:col>
      <xdr:colOff>63500</xdr:colOff>
      <xdr:row>34</xdr:row>
      <xdr:rowOff>140408</xdr:rowOff>
    </xdr:to>
    <xdr:cxnSp macro="">
      <xdr:nvCxnSpPr>
        <xdr:cNvPr id="59" name="直線コネクタ 58"/>
        <xdr:cNvCxnSpPr/>
      </xdr:nvCxnSpPr>
      <xdr:spPr>
        <a:xfrm>
          <a:off x="3797300" y="5906158"/>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56764</xdr:rowOff>
    </xdr:from>
    <xdr:to>
      <xdr:col>19</xdr:col>
      <xdr:colOff>177800</xdr:colOff>
      <xdr:row>34</xdr:row>
      <xdr:rowOff>76858</xdr:rowOff>
    </xdr:to>
    <xdr:cxnSp macro="">
      <xdr:nvCxnSpPr>
        <xdr:cNvPr id="62" name="直線コネクタ 61"/>
        <xdr:cNvCxnSpPr/>
      </xdr:nvCxnSpPr>
      <xdr:spPr>
        <a:xfrm>
          <a:off x="2908300" y="5886064"/>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56764</xdr:rowOff>
    </xdr:from>
    <xdr:to>
      <xdr:col>15</xdr:col>
      <xdr:colOff>50800</xdr:colOff>
      <xdr:row>34</xdr:row>
      <xdr:rowOff>93020</xdr:rowOff>
    </xdr:to>
    <xdr:cxnSp macro="">
      <xdr:nvCxnSpPr>
        <xdr:cNvPr id="65" name="直線コネクタ 64"/>
        <xdr:cNvCxnSpPr/>
      </xdr:nvCxnSpPr>
      <xdr:spPr>
        <a:xfrm flipV="1">
          <a:off x="2019300" y="5886064"/>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2129</xdr:rowOff>
    </xdr:from>
    <xdr:to>
      <xdr:col>10</xdr:col>
      <xdr:colOff>114300</xdr:colOff>
      <xdr:row>34</xdr:row>
      <xdr:rowOff>93020</xdr:rowOff>
    </xdr:to>
    <xdr:cxnSp macro="">
      <xdr:nvCxnSpPr>
        <xdr:cNvPr id="68" name="直線コネクタ 67"/>
        <xdr:cNvCxnSpPr/>
      </xdr:nvCxnSpPr>
      <xdr:spPr>
        <a:xfrm>
          <a:off x="1130300" y="5831429"/>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107919</xdr:rowOff>
    </xdr:from>
    <xdr:to>
      <xdr:col>10</xdr:col>
      <xdr:colOff>165100</xdr:colOff>
      <xdr:row>35</xdr:row>
      <xdr:rowOff>38069</xdr:rowOff>
    </xdr:to>
    <xdr:sp macro="" textlink="">
      <xdr:nvSpPr>
        <xdr:cNvPr id="69" name="フローチャート: 判断 68"/>
        <xdr:cNvSpPr/>
      </xdr:nvSpPr>
      <xdr:spPr>
        <a:xfrm>
          <a:off x="1968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29196</xdr:rowOff>
    </xdr:from>
    <xdr:ext cx="534377" cy="259045"/>
    <xdr:sp macro="" textlink="">
      <xdr:nvSpPr>
        <xdr:cNvPr id="70" name="テキスト ボックス 69"/>
        <xdr:cNvSpPr txBox="1"/>
      </xdr:nvSpPr>
      <xdr:spPr>
        <a:xfrm>
          <a:off x="1752111" y="60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58268</xdr:rowOff>
    </xdr:from>
    <xdr:to>
      <xdr:col>6</xdr:col>
      <xdr:colOff>38100</xdr:colOff>
      <xdr:row>35</xdr:row>
      <xdr:rowOff>159868</xdr:rowOff>
    </xdr:to>
    <xdr:sp macro="" textlink="">
      <xdr:nvSpPr>
        <xdr:cNvPr id="71" name="フローチャート: 判断 70"/>
        <xdr:cNvSpPr/>
      </xdr:nvSpPr>
      <xdr:spPr>
        <a:xfrm>
          <a:off x="1079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150995</xdr:rowOff>
    </xdr:from>
    <xdr:ext cx="534377" cy="259045"/>
    <xdr:sp macro="" textlink="">
      <xdr:nvSpPr>
        <xdr:cNvPr id="72" name="テキスト ボックス 71"/>
        <xdr:cNvSpPr txBox="1"/>
      </xdr:nvSpPr>
      <xdr:spPr>
        <a:xfrm>
          <a:off x="863111" y="61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89608</xdr:rowOff>
    </xdr:from>
    <xdr:to>
      <xdr:col>24</xdr:col>
      <xdr:colOff>114300</xdr:colOff>
      <xdr:row>35</xdr:row>
      <xdr:rowOff>19758</xdr:rowOff>
    </xdr:to>
    <xdr:sp macro="" textlink="">
      <xdr:nvSpPr>
        <xdr:cNvPr id="78" name="楕円 77"/>
        <xdr:cNvSpPr/>
      </xdr:nvSpPr>
      <xdr:spPr>
        <a:xfrm>
          <a:off x="4584700" y="591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112485</xdr:rowOff>
    </xdr:from>
    <xdr:ext cx="534377" cy="259045"/>
    <xdr:sp macro="" textlink="">
      <xdr:nvSpPr>
        <xdr:cNvPr id="79" name="人件費該当値テキスト"/>
        <xdr:cNvSpPr txBox="1"/>
      </xdr:nvSpPr>
      <xdr:spPr>
        <a:xfrm>
          <a:off x="4686300" y="57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26058</xdr:rowOff>
    </xdr:from>
    <xdr:to>
      <xdr:col>20</xdr:col>
      <xdr:colOff>38100</xdr:colOff>
      <xdr:row>34</xdr:row>
      <xdr:rowOff>127658</xdr:rowOff>
    </xdr:to>
    <xdr:sp macro="" textlink="">
      <xdr:nvSpPr>
        <xdr:cNvPr id="80" name="楕円 79"/>
        <xdr:cNvSpPr/>
      </xdr:nvSpPr>
      <xdr:spPr>
        <a:xfrm>
          <a:off x="3746500" y="58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144185</xdr:rowOff>
    </xdr:from>
    <xdr:ext cx="534377" cy="259045"/>
    <xdr:sp macro="" textlink="">
      <xdr:nvSpPr>
        <xdr:cNvPr id="81" name="テキスト ボックス 80"/>
        <xdr:cNvSpPr txBox="1"/>
      </xdr:nvSpPr>
      <xdr:spPr>
        <a:xfrm>
          <a:off x="3530111" y="56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5964</xdr:rowOff>
    </xdr:from>
    <xdr:to>
      <xdr:col>15</xdr:col>
      <xdr:colOff>101600</xdr:colOff>
      <xdr:row>34</xdr:row>
      <xdr:rowOff>107564</xdr:rowOff>
    </xdr:to>
    <xdr:sp macro="" textlink="">
      <xdr:nvSpPr>
        <xdr:cNvPr id="82" name="楕円 81"/>
        <xdr:cNvSpPr/>
      </xdr:nvSpPr>
      <xdr:spPr>
        <a:xfrm>
          <a:off x="2857500" y="58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124091</xdr:rowOff>
    </xdr:from>
    <xdr:ext cx="534377" cy="259045"/>
    <xdr:sp macro="" textlink="">
      <xdr:nvSpPr>
        <xdr:cNvPr id="83" name="テキスト ボックス 82"/>
        <xdr:cNvSpPr txBox="1"/>
      </xdr:nvSpPr>
      <xdr:spPr>
        <a:xfrm>
          <a:off x="2641111" y="56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42220</xdr:rowOff>
    </xdr:from>
    <xdr:to>
      <xdr:col>10</xdr:col>
      <xdr:colOff>165100</xdr:colOff>
      <xdr:row>34</xdr:row>
      <xdr:rowOff>143820</xdr:rowOff>
    </xdr:to>
    <xdr:sp macro="" textlink="">
      <xdr:nvSpPr>
        <xdr:cNvPr id="84" name="楕円 83"/>
        <xdr:cNvSpPr/>
      </xdr:nvSpPr>
      <xdr:spPr>
        <a:xfrm>
          <a:off x="1968500" y="58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160347</xdr:rowOff>
    </xdr:from>
    <xdr:ext cx="534377" cy="259045"/>
    <xdr:sp macro="" textlink="">
      <xdr:nvSpPr>
        <xdr:cNvPr id="85" name="テキスト ボックス 84"/>
        <xdr:cNvSpPr txBox="1"/>
      </xdr:nvSpPr>
      <xdr:spPr>
        <a:xfrm>
          <a:off x="1752111" y="56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122779</xdr:rowOff>
    </xdr:from>
    <xdr:to>
      <xdr:col>6</xdr:col>
      <xdr:colOff>38100</xdr:colOff>
      <xdr:row>34</xdr:row>
      <xdr:rowOff>52929</xdr:rowOff>
    </xdr:to>
    <xdr:sp macro="" textlink="">
      <xdr:nvSpPr>
        <xdr:cNvPr id="86" name="楕円 85"/>
        <xdr:cNvSpPr/>
      </xdr:nvSpPr>
      <xdr:spPr>
        <a:xfrm>
          <a:off x="1079500" y="5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69456</xdr:rowOff>
    </xdr:from>
    <xdr:ext cx="534377" cy="259045"/>
    <xdr:sp macro="" textlink="">
      <xdr:nvSpPr>
        <xdr:cNvPr id="87" name="テキスト ボックス 86"/>
        <xdr:cNvSpPr txBox="1"/>
      </xdr:nvSpPr>
      <xdr:spPr>
        <a:xfrm>
          <a:off x="863111" y="55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79742</xdr:rowOff>
    </xdr:from>
    <xdr:to>
      <xdr:col>24</xdr:col>
      <xdr:colOff>63500</xdr:colOff>
      <xdr:row>55</xdr:row>
      <xdr:rowOff>121510</xdr:rowOff>
    </xdr:to>
    <xdr:cxnSp macro="">
      <xdr:nvCxnSpPr>
        <xdr:cNvPr id="119" name="直線コネクタ 118"/>
        <xdr:cNvCxnSpPr/>
      </xdr:nvCxnSpPr>
      <xdr:spPr>
        <a:xfrm>
          <a:off x="3797300" y="9509492"/>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79742</xdr:rowOff>
    </xdr:from>
    <xdr:to>
      <xdr:col>19</xdr:col>
      <xdr:colOff>177800</xdr:colOff>
      <xdr:row>55</xdr:row>
      <xdr:rowOff>148224</xdr:rowOff>
    </xdr:to>
    <xdr:cxnSp macro="">
      <xdr:nvCxnSpPr>
        <xdr:cNvPr id="122" name="直線コネクタ 121"/>
        <xdr:cNvCxnSpPr/>
      </xdr:nvCxnSpPr>
      <xdr:spPr>
        <a:xfrm flipV="1">
          <a:off x="2908300" y="9509492"/>
          <a:ext cx="889000" cy="6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148224</xdr:rowOff>
    </xdr:from>
    <xdr:to>
      <xdr:col>15</xdr:col>
      <xdr:colOff>50800</xdr:colOff>
      <xdr:row>56</xdr:row>
      <xdr:rowOff>59265</xdr:rowOff>
    </xdr:to>
    <xdr:cxnSp macro="">
      <xdr:nvCxnSpPr>
        <xdr:cNvPr id="125" name="直線コネクタ 124"/>
        <xdr:cNvCxnSpPr/>
      </xdr:nvCxnSpPr>
      <xdr:spPr>
        <a:xfrm flipV="1">
          <a:off x="2019300" y="9577974"/>
          <a:ext cx="889000" cy="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59265</xdr:rowOff>
    </xdr:from>
    <xdr:to>
      <xdr:col>10</xdr:col>
      <xdr:colOff>114300</xdr:colOff>
      <xdr:row>57</xdr:row>
      <xdr:rowOff>105280</xdr:rowOff>
    </xdr:to>
    <xdr:cxnSp macro="">
      <xdr:nvCxnSpPr>
        <xdr:cNvPr id="128" name="直線コネクタ 127"/>
        <xdr:cNvCxnSpPr/>
      </xdr:nvCxnSpPr>
      <xdr:spPr>
        <a:xfrm flipV="1">
          <a:off x="1130300" y="9660465"/>
          <a:ext cx="889000" cy="2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108576</xdr:rowOff>
    </xdr:from>
    <xdr:to>
      <xdr:col>10</xdr:col>
      <xdr:colOff>165100</xdr:colOff>
      <xdr:row>57</xdr:row>
      <xdr:rowOff>38726</xdr:rowOff>
    </xdr:to>
    <xdr:sp macro="" textlink="">
      <xdr:nvSpPr>
        <xdr:cNvPr id="129" name="フローチャート: 判断 128"/>
        <xdr:cNvSpPr/>
      </xdr:nvSpPr>
      <xdr:spPr>
        <a:xfrm>
          <a:off x="1968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29853</xdr:rowOff>
    </xdr:from>
    <xdr:ext cx="534377" cy="259045"/>
    <xdr:sp macro="" textlink="">
      <xdr:nvSpPr>
        <xdr:cNvPr id="130" name="テキスト ボックス 129"/>
        <xdr:cNvSpPr txBox="1"/>
      </xdr:nvSpPr>
      <xdr:spPr>
        <a:xfrm>
          <a:off x="1752111" y="98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21153</xdr:rowOff>
    </xdr:from>
    <xdr:to>
      <xdr:col>6</xdr:col>
      <xdr:colOff>38100</xdr:colOff>
      <xdr:row>57</xdr:row>
      <xdr:rowOff>122753</xdr:rowOff>
    </xdr:to>
    <xdr:sp macro="" textlink="">
      <xdr:nvSpPr>
        <xdr:cNvPr id="131" name="フローチャート: 判断 130"/>
        <xdr:cNvSpPr/>
      </xdr:nvSpPr>
      <xdr:spPr>
        <a:xfrm>
          <a:off x="1079500" y="979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139280</xdr:rowOff>
    </xdr:from>
    <xdr:ext cx="534377" cy="259045"/>
    <xdr:sp macro="" textlink="">
      <xdr:nvSpPr>
        <xdr:cNvPr id="132" name="テキスト ボックス 131"/>
        <xdr:cNvSpPr txBox="1"/>
      </xdr:nvSpPr>
      <xdr:spPr>
        <a:xfrm>
          <a:off x="863111" y="95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70710</xdr:rowOff>
    </xdr:from>
    <xdr:to>
      <xdr:col>24</xdr:col>
      <xdr:colOff>114300</xdr:colOff>
      <xdr:row>56</xdr:row>
      <xdr:rowOff>860</xdr:rowOff>
    </xdr:to>
    <xdr:sp macro="" textlink="">
      <xdr:nvSpPr>
        <xdr:cNvPr id="138" name="楕円 137"/>
        <xdr:cNvSpPr/>
      </xdr:nvSpPr>
      <xdr:spPr>
        <a:xfrm>
          <a:off x="4584700" y="9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93587</xdr:rowOff>
    </xdr:from>
    <xdr:ext cx="534377" cy="259045"/>
    <xdr:sp macro="" textlink="">
      <xdr:nvSpPr>
        <xdr:cNvPr id="139" name="物件費該当値テキスト"/>
        <xdr:cNvSpPr txBox="1"/>
      </xdr:nvSpPr>
      <xdr:spPr>
        <a:xfrm>
          <a:off x="4686300" y="935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28942</xdr:rowOff>
    </xdr:from>
    <xdr:to>
      <xdr:col>20</xdr:col>
      <xdr:colOff>38100</xdr:colOff>
      <xdr:row>55</xdr:row>
      <xdr:rowOff>130542</xdr:rowOff>
    </xdr:to>
    <xdr:sp macro="" textlink="">
      <xdr:nvSpPr>
        <xdr:cNvPr id="140" name="楕円 139"/>
        <xdr:cNvSpPr/>
      </xdr:nvSpPr>
      <xdr:spPr>
        <a:xfrm>
          <a:off x="3746500" y="94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147069</xdr:rowOff>
    </xdr:from>
    <xdr:ext cx="534377" cy="259045"/>
    <xdr:sp macro="" textlink="">
      <xdr:nvSpPr>
        <xdr:cNvPr id="141" name="テキスト ボックス 140"/>
        <xdr:cNvSpPr txBox="1"/>
      </xdr:nvSpPr>
      <xdr:spPr>
        <a:xfrm>
          <a:off x="3530111" y="92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97424</xdr:rowOff>
    </xdr:from>
    <xdr:to>
      <xdr:col>15</xdr:col>
      <xdr:colOff>101600</xdr:colOff>
      <xdr:row>56</xdr:row>
      <xdr:rowOff>27574</xdr:rowOff>
    </xdr:to>
    <xdr:sp macro="" textlink="">
      <xdr:nvSpPr>
        <xdr:cNvPr id="142" name="楕円 141"/>
        <xdr:cNvSpPr/>
      </xdr:nvSpPr>
      <xdr:spPr>
        <a:xfrm>
          <a:off x="2857500" y="9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44101</xdr:rowOff>
    </xdr:from>
    <xdr:ext cx="534377" cy="259045"/>
    <xdr:sp macro="" textlink="">
      <xdr:nvSpPr>
        <xdr:cNvPr id="143" name="テキスト ボックス 142"/>
        <xdr:cNvSpPr txBox="1"/>
      </xdr:nvSpPr>
      <xdr:spPr>
        <a:xfrm>
          <a:off x="2641111" y="93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8465</xdr:rowOff>
    </xdr:from>
    <xdr:to>
      <xdr:col>10</xdr:col>
      <xdr:colOff>165100</xdr:colOff>
      <xdr:row>56</xdr:row>
      <xdr:rowOff>110065</xdr:rowOff>
    </xdr:to>
    <xdr:sp macro="" textlink="">
      <xdr:nvSpPr>
        <xdr:cNvPr id="144" name="楕円 143"/>
        <xdr:cNvSpPr/>
      </xdr:nvSpPr>
      <xdr:spPr>
        <a:xfrm>
          <a:off x="1968500" y="96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126592</xdr:rowOff>
    </xdr:from>
    <xdr:ext cx="534377" cy="259045"/>
    <xdr:sp macro="" textlink="">
      <xdr:nvSpPr>
        <xdr:cNvPr id="145" name="テキスト ボックス 144"/>
        <xdr:cNvSpPr txBox="1"/>
      </xdr:nvSpPr>
      <xdr:spPr>
        <a:xfrm>
          <a:off x="1752111" y="93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54480</xdr:rowOff>
    </xdr:from>
    <xdr:to>
      <xdr:col>6</xdr:col>
      <xdr:colOff>38100</xdr:colOff>
      <xdr:row>57</xdr:row>
      <xdr:rowOff>156080</xdr:rowOff>
    </xdr:to>
    <xdr:sp macro="" textlink="">
      <xdr:nvSpPr>
        <xdr:cNvPr id="146" name="楕円 145"/>
        <xdr:cNvSpPr/>
      </xdr:nvSpPr>
      <xdr:spPr>
        <a:xfrm>
          <a:off x="1079500" y="98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147207</xdr:rowOff>
    </xdr:from>
    <xdr:ext cx="534377" cy="259045"/>
    <xdr:sp macro="" textlink="">
      <xdr:nvSpPr>
        <xdr:cNvPr id="147" name="テキスト ボックス 146"/>
        <xdr:cNvSpPr txBox="1"/>
      </xdr:nvSpPr>
      <xdr:spPr>
        <a:xfrm>
          <a:off x="863111" y="991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15684</xdr:rowOff>
    </xdr:from>
    <xdr:to>
      <xdr:col>24</xdr:col>
      <xdr:colOff>63500</xdr:colOff>
      <xdr:row>75</xdr:row>
      <xdr:rowOff>79749</xdr:rowOff>
    </xdr:to>
    <xdr:cxnSp macro="">
      <xdr:nvCxnSpPr>
        <xdr:cNvPr id="172" name="直線コネクタ 171"/>
        <xdr:cNvCxnSpPr/>
      </xdr:nvCxnSpPr>
      <xdr:spPr>
        <a:xfrm>
          <a:off x="3797300" y="12874434"/>
          <a:ext cx="8382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138957</xdr:rowOff>
    </xdr:from>
    <xdr:to>
      <xdr:col>19</xdr:col>
      <xdr:colOff>177800</xdr:colOff>
      <xdr:row>75</xdr:row>
      <xdr:rowOff>15684</xdr:rowOff>
    </xdr:to>
    <xdr:cxnSp macro="">
      <xdr:nvCxnSpPr>
        <xdr:cNvPr id="175" name="直線コネクタ 174"/>
        <xdr:cNvCxnSpPr/>
      </xdr:nvCxnSpPr>
      <xdr:spPr>
        <a:xfrm>
          <a:off x="2908300" y="12654807"/>
          <a:ext cx="8890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138957</xdr:rowOff>
    </xdr:from>
    <xdr:to>
      <xdr:col>15</xdr:col>
      <xdr:colOff>50800</xdr:colOff>
      <xdr:row>75</xdr:row>
      <xdr:rowOff>16542</xdr:rowOff>
    </xdr:to>
    <xdr:cxnSp macro="">
      <xdr:nvCxnSpPr>
        <xdr:cNvPr id="178" name="直線コネクタ 177"/>
        <xdr:cNvCxnSpPr/>
      </xdr:nvCxnSpPr>
      <xdr:spPr>
        <a:xfrm flipV="1">
          <a:off x="2019300" y="12654807"/>
          <a:ext cx="889000" cy="2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16542</xdr:rowOff>
    </xdr:from>
    <xdr:to>
      <xdr:col>10</xdr:col>
      <xdr:colOff>114300</xdr:colOff>
      <xdr:row>75</xdr:row>
      <xdr:rowOff>169932</xdr:rowOff>
    </xdr:to>
    <xdr:cxnSp macro="">
      <xdr:nvCxnSpPr>
        <xdr:cNvPr id="181" name="直線コネクタ 180"/>
        <xdr:cNvCxnSpPr/>
      </xdr:nvCxnSpPr>
      <xdr:spPr>
        <a:xfrm flipV="1">
          <a:off x="1130300" y="12875292"/>
          <a:ext cx="8890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109474</xdr:rowOff>
    </xdr:from>
    <xdr:to>
      <xdr:col>10</xdr:col>
      <xdr:colOff>165100</xdr:colOff>
      <xdr:row>76</xdr:row>
      <xdr:rowOff>39624</xdr:rowOff>
    </xdr:to>
    <xdr:sp macro="" textlink="">
      <xdr:nvSpPr>
        <xdr:cNvPr id="182" name="フローチャート: 判断 181"/>
        <xdr:cNvSpPr/>
      </xdr:nvSpPr>
      <xdr:spPr>
        <a:xfrm>
          <a:off x="196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30751</xdr:rowOff>
    </xdr:from>
    <xdr:ext cx="469744" cy="259045"/>
    <xdr:sp macro="" textlink="">
      <xdr:nvSpPr>
        <xdr:cNvPr id="183" name="テキスト ボックス 182"/>
        <xdr:cNvSpPr txBox="1"/>
      </xdr:nvSpPr>
      <xdr:spPr>
        <a:xfrm>
          <a:off x="1784428" y="1306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28493</xdr:rowOff>
    </xdr:from>
    <xdr:to>
      <xdr:col>6</xdr:col>
      <xdr:colOff>38100</xdr:colOff>
      <xdr:row>76</xdr:row>
      <xdr:rowOff>130093</xdr:rowOff>
    </xdr:to>
    <xdr:sp macro="" textlink="">
      <xdr:nvSpPr>
        <xdr:cNvPr id="184" name="フローチャート: 判断 183"/>
        <xdr:cNvSpPr/>
      </xdr:nvSpPr>
      <xdr:spPr>
        <a:xfrm>
          <a:off x="1079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121220</xdr:rowOff>
    </xdr:from>
    <xdr:ext cx="469744" cy="259045"/>
    <xdr:sp macro="" textlink="">
      <xdr:nvSpPr>
        <xdr:cNvPr id="185" name="テキスト ボックス 184"/>
        <xdr:cNvSpPr txBox="1"/>
      </xdr:nvSpPr>
      <xdr:spPr>
        <a:xfrm>
          <a:off x="895428" y="1315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28949</xdr:rowOff>
    </xdr:from>
    <xdr:to>
      <xdr:col>24</xdr:col>
      <xdr:colOff>114300</xdr:colOff>
      <xdr:row>75</xdr:row>
      <xdr:rowOff>130549</xdr:rowOff>
    </xdr:to>
    <xdr:sp macro="" textlink="">
      <xdr:nvSpPr>
        <xdr:cNvPr id="191" name="楕円 190"/>
        <xdr:cNvSpPr/>
      </xdr:nvSpPr>
      <xdr:spPr>
        <a:xfrm>
          <a:off x="4584700" y="128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51826</xdr:rowOff>
    </xdr:from>
    <xdr:ext cx="469744" cy="259045"/>
    <xdr:sp macro="" textlink="">
      <xdr:nvSpPr>
        <xdr:cNvPr id="192" name="維持補修費該当値テキスト"/>
        <xdr:cNvSpPr txBox="1"/>
      </xdr:nvSpPr>
      <xdr:spPr>
        <a:xfrm>
          <a:off x="4686300" y="1273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136334</xdr:rowOff>
    </xdr:from>
    <xdr:to>
      <xdr:col>20</xdr:col>
      <xdr:colOff>38100</xdr:colOff>
      <xdr:row>75</xdr:row>
      <xdr:rowOff>66484</xdr:rowOff>
    </xdr:to>
    <xdr:sp macro="" textlink="">
      <xdr:nvSpPr>
        <xdr:cNvPr id="193" name="楕円 192"/>
        <xdr:cNvSpPr/>
      </xdr:nvSpPr>
      <xdr:spPr>
        <a:xfrm>
          <a:off x="3746500" y="128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83011</xdr:rowOff>
    </xdr:from>
    <xdr:ext cx="469744" cy="259045"/>
    <xdr:sp macro="" textlink="">
      <xdr:nvSpPr>
        <xdr:cNvPr id="194" name="テキスト ボックス 193"/>
        <xdr:cNvSpPr txBox="1"/>
      </xdr:nvSpPr>
      <xdr:spPr>
        <a:xfrm>
          <a:off x="3562428" y="125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88157</xdr:rowOff>
    </xdr:from>
    <xdr:to>
      <xdr:col>15</xdr:col>
      <xdr:colOff>101600</xdr:colOff>
      <xdr:row>74</xdr:row>
      <xdr:rowOff>18307</xdr:rowOff>
    </xdr:to>
    <xdr:sp macro="" textlink="">
      <xdr:nvSpPr>
        <xdr:cNvPr id="195" name="楕円 194"/>
        <xdr:cNvSpPr/>
      </xdr:nvSpPr>
      <xdr:spPr>
        <a:xfrm>
          <a:off x="2857500" y="126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34834</xdr:rowOff>
    </xdr:from>
    <xdr:ext cx="534377" cy="259045"/>
    <xdr:sp macro="" textlink="">
      <xdr:nvSpPr>
        <xdr:cNvPr id="196" name="テキスト ボックス 195"/>
        <xdr:cNvSpPr txBox="1"/>
      </xdr:nvSpPr>
      <xdr:spPr>
        <a:xfrm>
          <a:off x="2641111" y="123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137192</xdr:rowOff>
    </xdr:from>
    <xdr:to>
      <xdr:col>10</xdr:col>
      <xdr:colOff>165100</xdr:colOff>
      <xdr:row>75</xdr:row>
      <xdr:rowOff>67342</xdr:rowOff>
    </xdr:to>
    <xdr:sp macro="" textlink="">
      <xdr:nvSpPr>
        <xdr:cNvPr id="197" name="楕円 196"/>
        <xdr:cNvSpPr/>
      </xdr:nvSpPr>
      <xdr:spPr>
        <a:xfrm>
          <a:off x="1968500" y="128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83869</xdr:rowOff>
    </xdr:from>
    <xdr:ext cx="469744" cy="259045"/>
    <xdr:sp macro="" textlink="">
      <xdr:nvSpPr>
        <xdr:cNvPr id="198" name="テキスト ボックス 197"/>
        <xdr:cNvSpPr txBox="1"/>
      </xdr:nvSpPr>
      <xdr:spPr>
        <a:xfrm>
          <a:off x="1784428" y="1259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119132</xdr:rowOff>
    </xdr:from>
    <xdr:to>
      <xdr:col>6</xdr:col>
      <xdr:colOff>38100</xdr:colOff>
      <xdr:row>76</xdr:row>
      <xdr:rowOff>49282</xdr:rowOff>
    </xdr:to>
    <xdr:sp macro="" textlink="">
      <xdr:nvSpPr>
        <xdr:cNvPr id="199" name="楕円 198"/>
        <xdr:cNvSpPr/>
      </xdr:nvSpPr>
      <xdr:spPr>
        <a:xfrm>
          <a:off x="1079500" y="12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65809</xdr:rowOff>
    </xdr:from>
    <xdr:ext cx="469744" cy="259045"/>
    <xdr:sp macro="" textlink="">
      <xdr:nvSpPr>
        <xdr:cNvPr id="200" name="テキスト ボックス 199"/>
        <xdr:cNvSpPr txBox="1"/>
      </xdr:nvSpPr>
      <xdr:spPr>
        <a:xfrm>
          <a:off x="895428" y="12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69627</xdr:rowOff>
    </xdr:from>
    <xdr:to>
      <xdr:col>24</xdr:col>
      <xdr:colOff>63500</xdr:colOff>
      <xdr:row>97</xdr:row>
      <xdr:rowOff>13230</xdr:rowOff>
    </xdr:to>
    <xdr:cxnSp macro="">
      <xdr:nvCxnSpPr>
        <xdr:cNvPr id="230" name="直線コネクタ 229"/>
        <xdr:cNvCxnSpPr/>
      </xdr:nvCxnSpPr>
      <xdr:spPr>
        <a:xfrm flipV="1">
          <a:off x="3797300" y="16528827"/>
          <a:ext cx="838200" cy="1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50958</xdr:rowOff>
    </xdr:from>
    <xdr:to>
      <xdr:col>19</xdr:col>
      <xdr:colOff>177800</xdr:colOff>
      <xdr:row>97</xdr:row>
      <xdr:rowOff>13230</xdr:rowOff>
    </xdr:to>
    <xdr:cxnSp macro="">
      <xdr:nvCxnSpPr>
        <xdr:cNvPr id="233" name="直線コネクタ 232"/>
        <xdr:cNvCxnSpPr/>
      </xdr:nvCxnSpPr>
      <xdr:spPr>
        <a:xfrm>
          <a:off x="2908300" y="16510158"/>
          <a:ext cx="889000" cy="1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50958</xdr:rowOff>
    </xdr:from>
    <xdr:to>
      <xdr:col>15</xdr:col>
      <xdr:colOff>50800</xdr:colOff>
      <xdr:row>97</xdr:row>
      <xdr:rowOff>31336</xdr:rowOff>
    </xdr:to>
    <xdr:cxnSp macro="">
      <xdr:nvCxnSpPr>
        <xdr:cNvPr id="236" name="直線コネクタ 235"/>
        <xdr:cNvCxnSpPr/>
      </xdr:nvCxnSpPr>
      <xdr:spPr>
        <a:xfrm flipV="1">
          <a:off x="2019300" y="16510158"/>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31336</xdr:rowOff>
    </xdr:from>
    <xdr:to>
      <xdr:col>10</xdr:col>
      <xdr:colOff>114300</xdr:colOff>
      <xdr:row>97</xdr:row>
      <xdr:rowOff>62548</xdr:rowOff>
    </xdr:to>
    <xdr:cxnSp macro="">
      <xdr:nvCxnSpPr>
        <xdr:cNvPr id="239" name="直線コネクタ 238"/>
        <xdr:cNvCxnSpPr/>
      </xdr:nvCxnSpPr>
      <xdr:spPr>
        <a:xfrm flipV="1">
          <a:off x="1130300" y="16661986"/>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113102</xdr:rowOff>
    </xdr:from>
    <xdr:to>
      <xdr:col>10</xdr:col>
      <xdr:colOff>165100</xdr:colOff>
      <xdr:row>96</xdr:row>
      <xdr:rowOff>43252</xdr:rowOff>
    </xdr:to>
    <xdr:sp macro="" textlink="">
      <xdr:nvSpPr>
        <xdr:cNvPr id="240" name="フローチャート: 判断 239"/>
        <xdr:cNvSpPr/>
      </xdr:nvSpPr>
      <xdr:spPr>
        <a:xfrm>
          <a:off x="1968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59779</xdr:rowOff>
    </xdr:from>
    <xdr:ext cx="599010" cy="259045"/>
    <xdr:sp macro="" textlink="">
      <xdr:nvSpPr>
        <xdr:cNvPr id="241" name="テキスト ボックス 240"/>
        <xdr:cNvSpPr txBox="1"/>
      </xdr:nvSpPr>
      <xdr:spPr>
        <a:xfrm>
          <a:off x="1719795" y="161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168025</xdr:rowOff>
    </xdr:from>
    <xdr:to>
      <xdr:col>6</xdr:col>
      <xdr:colOff>38100</xdr:colOff>
      <xdr:row>96</xdr:row>
      <xdr:rowOff>98175</xdr:rowOff>
    </xdr:to>
    <xdr:sp macro="" textlink="">
      <xdr:nvSpPr>
        <xdr:cNvPr id="242" name="フローチャート: 判断 241"/>
        <xdr:cNvSpPr/>
      </xdr:nvSpPr>
      <xdr:spPr>
        <a:xfrm>
          <a:off x="1079500" y="16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114702</xdr:rowOff>
    </xdr:from>
    <xdr:ext cx="599010" cy="259045"/>
    <xdr:sp macro="" textlink="">
      <xdr:nvSpPr>
        <xdr:cNvPr id="243" name="テキスト ボックス 242"/>
        <xdr:cNvSpPr txBox="1"/>
      </xdr:nvSpPr>
      <xdr:spPr>
        <a:xfrm>
          <a:off x="830795" y="162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18827</xdr:rowOff>
    </xdr:from>
    <xdr:to>
      <xdr:col>24</xdr:col>
      <xdr:colOff>114300</xdr:colOff>
      <xdr:row>96</xdr:row>
      <xdr:rowOff>120427</xdr:rowOff>
    </xdr:to>
    <xdr:sp macro="" textlink="">
      <xdr:nvSpPr>
        <xdr:cNvPr id="249" name="楕円 248"/>
        <xdr:cNvSpPr/>
      </xdr:nvSpPr>
      <xdr:spPr>
        <a:xfrm>
          <a:off x="4584700" y="164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168704</xdr:rowOff>
    </xdr:from>
    <xdr:ext cx="599010" cy="259045"/>
    <xdr:sp macro="" textlink="">
      <xdr:nvSpPr>
        <xdr:cNvPr id="250" name="扶助費該当値テキスト"/>
        <xdr:cNvSpPr txBox="1"/>
      </xdr:nvSpPr>
      <xdr:spPr>
        <a:xfrm>
          <a:off x="4686300" y="1645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133880</xdr:rowOff>
    </xdr:from>
    <xdr:to>
      <xdr:col>20</xdr:col>
      <xdr:colOff>38100</xdr:colOff>
      <xdr:row>97</xdr:row>
      <xdr:rowOff>64030</xdr:rowOff>
    </xdr:to>
    <xdr:sp macro="" textlink="">
      <xdr:nvSpPr>
        <xdr:cNvPr id="251" name="楕円 250"/>
        <xdr:cNvSpPr/>
      </xdr:nvSpPr>
      <xdr:spPr>
        <a:xfrm>
          <a:off x="3746500" y="16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55157</xdr:rowOff>
    </xdr:from>
    <xdr:ext cx="534377" cy="259045"/>
    <xdr:sp macro="" textlink="">
      <xdr:nvSpPr>
        <xdr:cNvPr id="252" name="テキスト ボックス 251"/>
        <xdr:cNvSpPr txBox="1"/>
      </xdr:nvSpPr>
      <xdr:spPr>
        <a:xfrm>
          <a:off x="3530111" y="16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xdr:rowOff>
    </xdr:from>
    <xdr:to>
      <xdr:col>15</xdr:col>
      <xdr:colOff>101600</xdr:colOff>
      <xdr:row>96</xdr:row>
      <xdr:rowOff>101758</xdr:rowOff>
    </xdr:to>
    <xdr:sp macro="" textlink="">
      <xdr:nvSpPr>
        <xdr:cNvPr id="253" name="楕円 252"/>
        <xdr:cNvSpPr/>
      </xdr:nvSpPr>
      <xdr:spPr>
        <a:xfrm>
          <a:off x="2857500" y="164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92885</xdr:rowOff>
    </xdr:from>
    <xdr:ext cx="599010" cy="259045"/>
    <xdr:sp macro="" textlink="">
      <xdr:nvSpPr>
        <xdr:cNvPr id="254" name="テキスト ボックス 253"/>
        <xdr:cNvSpPr txBox="1"/>
      </xdr:nvSpPr>
      <xdr:spPr>
        <a:xfrm>
          <a:off x="2608795" y="1655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151986</xdr:rowOff>
    </xdr:from>
    <xdr:to>
      <xdr:col>10</xdr:col>
      <xdr:colOff>165100</xdr:colOff>
      <xdr:row>97</xdr:row>
      <xdr:rowOff>82136</xdr:rowOff>
    </xdr:to>
    <xdr:sp macro="" textlink="">
      <xdr:nvSpPr>
        <xdr:cNvPr id="255" name="楕円 254"/>
        <xdr:cNvSpPr/>
      </xdr:nvSpPr>
      <xdr:spPr>
        <a:xfrm>
          <a:off x="1968500" y="166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73263</xdr:rowOff>
    </xdr:from>
    <xdr:ext cx="534377" cy="259045"/>
    <xdr:sp macro="" textlink="">
      <xdr:nvSpPr>
        <xdr:cNvPr id="256" name="テキスト ボックス 255"/>
        <xdr:cNvSpPr txBox="1"/>
      </xdr:nvSpPr>
      <xdr:spPr>
        <a:xfrm>
          <a:off x="1752111" y="167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11748</xdr:rowOff>
    </xdr:from>
    <xdr:to>
      <xdr:col>6</xdr:col>
      <xdr:colOff>38100</xdr:colOff>
      <xdr:row>97</xdr:row>
      <xdr:rowOff>113348</xdr:rowOff>
    </xdr:to>
    <xdr:sp macro="" textlink="">
      <xdr:nvSpPr>
        <xdr:cNvPr id="257" name="楕円 256"/>
        <xdr:cNvSpPr/>
      </xdr:nvSpPr>
      <xdr:spPr>
        <a:xfrm>
          <a:off x="10795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104475</xdr:rowOff>
    </xdr:from>
    <xdr:ext cx="534377" cy="259045"/>
    <xdr:sp macro="" textlink="">
      <xdr:nvSpPr>
        <xdr:cNvPr id="258" name="テキスト ボックス 257"/>
        <xdr:cNvSpPr txBox="1"/>
      </xdr:nvSpPr>
      <xdr:spPr>
        <a:xfrm>
          <a:off x="863111" y="167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53259</xdr:rowOff>
    </xdr:from>
    <xdr:to>
      <xdr:col>55</xdr:col>
      <xdr:colOff>0</xdr:colOff>
      <xdr:row>34</xdr:row>
      <xdr:rowOff>92349</xdr:rowOff>
    </xdr:to>
    <xdr:cxnSp macro="">
      <xdr:nvCxnSpPr>
        <xdr:cNvPr id="287" name="直線コネクタ 286"/>
        <xdr:cNvCxnSpPr/>
      </xdr:nvCxnSpPr>
      <xdr:spPr>
        <a:xfrm>
          <a:off x="9639300" y="5882559"/>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53259</xdr:rowOff>
    </xdr:from>
    <xdr:to>
      <xdr:col>50</xdr:col>
      <xdr:colOff>114300</xdr:colOff>
      <xdr:row>34</xdr:row>
      <xdr:rowOff>139807</xdr:rowOff>
    </xdr:to>
    <xdr:cxnSp macro="">
      <xdr:nvCxnSpPr>
        <xdr:cNvPr id="290" name="直線コネクタ 289"/>
        <xdr:cNvCxnSpPr/>
      </xdr:nvCxnSpPr>
      <xdr:spPr>
        <a:xfrm flipV="1">
          <a:off x="8750300" y="58825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46865</xdr:rowOff>
    </xdr:from>
    <xdr:to>
      <xdr:col>45</xdr:col>
      <xdr:colOff>177800</xdr:colOff>
      <xdr:row>34</xdr:row>
      <xdr:rowOff>139807</xdr:rowOff>
    </xdr:to>
    <xdr:cxnSp macro="">
      <xdr:nvCxnSpPr>
        <xdr:cNvPr id="293" name="直線コネクタ 292"/>
        <xdr:cNvCxnSpPr/>
      </xdr:nvCxnSpPr>
      <xdr:spPr>
        <a:xfrm>
          <a:off x="7861300" y="5190365"/>
          <a:ext cx="889000" cy="77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46865</xdr:rowOff>
    </xdr:from>
    <xdr:to>
      <xdr:col>41</xdr:col>
      <xdr:colOff>50800</xdr:colOff>
      <xdr:row>35</xdr:row>
      <xdr:rowOff>43581</xdr:rowOff>
    </xdr:to>
    <xdr:cxnSp macro="">
      <xdr:nvCxnSpPr>
        <xdr:cNvPr id="296" name="直線コネクタ 295"/>
        <xdr:cNvCxnSpPr/>
      </xdr:nvCxnSpPr>
      <xdr:spPr>
        <a:xfrm flipV="1">
          <a:off x="6972300" y="5190365"/>
          <a:ext cx="889000" cy="8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119631</xdr:rowOff>
    </xdr:from>
    <xdr:to>
      <xdr:col>41</xdr:col>
      <xdr:colOff>101600</xdr:colOff>
      <xdr:row>32</xdr:row>
      <xdr:rowOff>49781</xdr:rowOff>
    </xdr:to>
    <xdr:sp macro="" textlink="">
      <xdr:nvSpPr>
        <xdr:cNvPr id="297" name="フローチャート: 判断 296"/>
        <xdr:cNvSpPr/>
      </xdr:nvSpPr>
      <xdr:spPr>
        <a:xfrm>
          <a:off x="7810500" y="543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40908</xdr:rowOff>
    </xdr:from>
    <xdr:ext cx="599010" cy="259045"/>
    <xdr:sp macro="" textlink="">
      <xdr:nvSpPr>
        <xdr:cNvPr id="298" name="テキスト ボックス 297"/>
        <xdr:cNvSpPr txBox="1"/>
      </xdr:nvSpPr>
      <xdr:spPr>
        <a:xfrm>
          <a:off x="7561795" y="552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115235</xdr:rowOff>
    </xdr:from>
    <xdr:to>
      <xdr:col>36</xdr:col>
      <xdr:colOff>165100</xdr:colOff>
      <xdr:row>37</xdr:row>
      <xdr:rowOff>45385</xdr:rowOff>
    </xdr:to>
    <xdr:sp macro="" textlink="">
      <xdr:nvSpPr>
        <xdr:cNvPr id="299" name="フローチャート: 判断 298"/>
        <xdr:cNvSpPr/>
      </xdr:nvSpPr>
      <xdr:spPr>
        <a:xfrm>
          <a:off x="6921500" y="62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36512</xdr:rowOff>
    </xdr:from>
    <xdr:ext cx="534377" cy="259045"/>
    <xdr:sp macro="" textlink="">
      <xdr:nvSpPr>
        <xdr:cNvPr id="300" name="テキスト ボックス 299"/>
        <xdr:cNvSpPr txBox="1"/>
      </xdr:nvSpPr>
      <xdr:spPr>
        <a:xfrm>
          <a:off x="6705111" y="638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41549</xdr:rowOff>
    </xdr:from>
    <xdr:to>
      <xdr:col>55</xdr:col>
      <xdr:colOff>50800</xdr:colOff>
      <xdr:row>34</xdr:row>
      <xdr:rowOff>143149</xdr:rowOff>
    </xdr:to>
    <xdr:sp macro="" textlink="">
      <xdr:nvSpPr>
        <xdr:cNvPr id="306" name="楕円 305"/>
        <xdr:cNvSpPr/>
      </xdr:nvSpPr>
      <xdr:spPr>
        <a:xfrm>
          <a:off x="10426700" y="587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64426</xdr:rowOff>
    </xdr:from>
    <xdr:ext cx="599010" cy="259045"/>
    <xdr:sp macro="" textlink="">
      <xdr:nvSpPr>
        <xdr:cNvPr id="307" name="補助費等該当値テキスト"/>
        <xdr:cNvSpPr txBox="1"/>
      </xdr:nvSpPr>
      <xdr:spPr>
        <a:xfrm>
          <a:off x="10528300" y="57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2459</xdr:rowOff>
    </xdr:from>
    <xdr:to>
      <xdr:col>50</xdr:col>
      <xdr:colOff>165100</xdr:colOff>
      <xdr:row>34</xdr:row>
      <xdr:rowOff>104059</xdr:rowOff>
    </xdr:to>
    <xdr:sp macro="" textlink="">
      <xdr:nvSpPr>
        <xdr:cNvPr id="308" name="楕円 307"/>
        <xdr:cNvSpPr/>
      </xdr:nvSpPr>
      <xdr:spPr>
        <a:xfrm>
          <a:off x="9588500" y="58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120586</xdr:rowOff>
    </xdr:from>
    <xdr:ext cx="599010" cy="259045"/>
    <xdr:sp macro="" textlink="">
      <xdr:nvSpPr>
        <xdr:cNvPr id="309" name="テキスト ボックス 308"/>
        <xdr:cNvSpPr txBox="1"/>
      </xdr:nvSpPr>
      <xdr:spPr>
        <a:xfrm>
          <a:off x="9339795" y="56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89007</xdr:rowOff>
    </xdr:from>
    <xdr:to>
      <xdr:col>46</xdr:col>
      <xdr:colOff>38100</xdr:colOff>
      <xdr:row>35</xdr:row>
      <xdr:rowOff>19157</xdr:rowOff>
    </xdr:to>
    <xdr:sp macro="" textlink="">
      <xdr:nvSpPr>
        <xdr:cNvPr id="310" name="楕円 309"/>
        <xdr:cNvSpPr/>
      </xdr:nvSpPr>
      <xdr:spPr>
        <a:xfrm>
          <a:off x="8699500" y="59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35684</xdr:rowOff>
    </xdr:from>
    <xdr:ext cx="534377" cy="259045"/>
    <xdr:sp macro="" textlink="">
      <xdr:nvSpPr>
        <xdr:cNvPr id="311" name="テキスト ボックス 310"/>
        <xdr:cNvSpPr txBox="1"/>
      </xdr:nvSpPr>
      <xdr:spPr>
        <a:xfrm>
          <a:off x="8483111" y="56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167515</xdr:rowOff>
    </xdr:from>
    <xdr:to>
      <xdr:col>41</xdr:col>
      <xdr:colOff>101600</xdr:colOff>
      <xdr:row>30</xdr:row>
      <xdr:rowOff>97665</xdr:rowOff>
    </xdr:to>
    <xdr:sp macro="" textlink="">
      <xdr:nvSpPr>
        <xdr:cNvPr id="312" name="楕円 311"/>
        <xdr:cNvSpPr/>
      </xdr:nvSpPr>
      <xdr:spPr>
        <a:xfrm>
          <a:off x="7810500" y="51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114192</xdr:rowOff>
    </xdr:from>
    <xdr:ext cx="599010" cy="259045"/>
    <xdr:sp macro="" textlink="">
      <xdr:nvSpPr>
        <xdr:cNvPr id="313" name="テキスト ボックス 312"/>
        <xdr:cNvSpPr txBox="1"/>
      </xdr:nvSpPr>
      <xdr:spPr>
        <a:xfrm>
          <a:off x="7561795" y="49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164231</xdr:rowOff>
    </xdr:from>
    <xdr:to>
      <xdr:col>36</xdr:col>
      <xdr:colOff>165100</xdr:colOff>
      <xdr:row>35</xdr:row>
      <xdr:rowOff>94381</xdr:rowOff>
    </xdr:to>
    <xdr:sp macro="" textlink="">
      <xdr:nvSpPr>
        <xdr:cNvPr id="314" name="楕円 313"/>
        <xdr:cNvSpPr/>
      </xdr:nvSpPr>
      <xdr:spPr>
        <a:xfrm>
          <a:off x="6921500" y="59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110908</xdr:rowOff>
    </xdr:from>
    <xdr:ext cx="534377" cy="259045"/>
    <xdr:sp macro="" textlink="">
      <xdr:nvSpPr>
        <xdr:cNvPr id="315" name="テキスト ボックス 314"/>
        <xdr:cNvSpPr txBox="1"/>
      </xdr:nvSpPr>
      <xdr:spPr>
        <a:xfrm>
          <a:off x="6705111" y="57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15011</xdr:rowOff>
    </xdr:from>
    <xdr:to>
      <xdr:col>55</xdr:col>
      <xdr:colOff>0</xdr:colOff>
      <xdr:row>54</xdr:row>
      <xdr:rowOff>170040</xdr:rowOff>
    </xdr:to>
    <xdr:cxnSp macro="">
      <xdr:nvCxnSpPr>
        <xdr:cNvPr id="344" name="直線コネクタ 343"/>
        <xdr:cNvCxnSpPr/>
      </xdr:nvCxnSpPr>
      <xdr:spPr>
        <a:xfrm flipV="1">
          <a:off x="9639300" y="9273311"/>
          <a:ext cx="838200" cy="1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5" name="普通建設事業費平均値テキスト"/>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77470</xdr:rowOff>
    </xdr:from>
    <xdr:to>
      <xdr:col>50</xdr:col>
      <xdr:colOff>114300</xdr:colOff>
      <xdr:row>54</xdr:row>
      <xdr:rowOff>170040</xdr:rowOff>
    </xdr:to>
    <xdr:cxnSp macro="">
      <xdr:nvCxnSpPr>
        <xdr:cNvPr id="347" name="直線コネクタ 346"/>
        <xdr:cNvCxnSpPr/>
      </xdr:nvCxnSpPr>
      <xdr:spPr>
        <a:xfrm>
          <a:off x="8750300" y="9164320"/>
          <a:ext cx="889000" cy="26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146939</xdr:rowOff>
    </xdr:from>
    <xdr:to>
      <xdr:col>45</xdr:col>
      <xdr:colOff>177800</xdr:colOff>
      <xdr:row>53</xdr:row>
      <xdr:rowOff>77470</xdr:rowOff>
    </xdr:to>
    <xdr:cxnSp macro="">
      <xdr:nvCxnSpPr>
        <xdr:cNvPr id="350" name="直線コネクタ 349"/>
        <xdr:cNvCxnSpPr/>
      </xdr:nvCxnSpPr>
      <xdr:spPr>
        <a:xfrm>
          <a:off x="7861300" y="8890889"/>
          <a:ext cx="889000" cy="2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2" name="テキスト ボックス 351"/>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146939</xdr:rowOff>
    </xdr:from>
    <xdr:to>
      <xdr:col>41</xdr:col>
      <xdr:colOff>50800</xdr:colOff>
      <xdr:row>54</xdr:row>
      <xdr:rowOff>153022</xdr:rowOff>
    </xdr:to>
    <xdr:cxnSp macro="">
      <xdr:nvCxnSpPr>
        <xdr:cNvPr id="353" name="直線コネクタ 352"/>
        <xdr:cNvCxnSpPr/>
      </xdr:nvCxnSpPr>
      <xdr:spPr>
        <a:xfrm flipV="1">
          <a:off x="6972300" y="8890889"/>
          <a:ext cx="889000" cy="52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98349</xdr:rowOff>
    </xdr:from>
    <xdr:to>
      <xdr:col>41</xdr:col>
      <xdr:colOff>101600</xdr:colOff>
      <xdr:row>54</xdr:row>
      <xdr:rowOff>28499</xdr:rowOff>
    </xdr:to>
    <xdr:sp macro="" textlink="">
      <xdr:nvSpPr>
        <xdr:cNvPr id="354" name="フローチャート: 判断 353"/>
        <xdr:cNvSpPr/>
      </xdr:nvSpPr>
      <xdr:spPr>
        <a:xfrm>
          <a:off x="7810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19626</xdr:rowOff>
    </xdr:from>
    <xdr:ext cx="534377" cy="259045"/>
    <xdr:sp macro="" textlink="">
      <xdr:nvSpPr>
        <xdr:cNvPr id="355" name="テキスト ボックス 354"/>
        <xdr:cNvSpPr txBox="1"/>
      </xdr:nvSpPr>
      <xdr:spPr>
        <a:xfrm>
          <a:off x="7594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107302</xdr:rowOff>
    </xdr:from>
    <xdr:to>
      <xdr:col>36</xdr:col>
      <xdr:colOff>165100</xdr:colOff>
      <xdr:row>54</xdr:row>
      <xdr:rowOff>37452</xdr:rowOff>
    </xdr:to>
    <xdr:sp macro="" textlink="">
      <xdr:nvSpPr>
        <xdr:cNvPr id="356" name="フローチャート: 判断 355"/>
        <xdr:cNvSpPr/>
      </xdr:nvSpPr>
      <xdr:spPr>
        <a:xfrm>
          <a:off x="69215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53979</xdr:rowOff>
    </xdr:from>
    <xdr:ext cx="534377" cy="259045"/>
    <xdr:sp macro="" textlink="">
      <xdr:nvSpPr>
        <xdr:cNvPr id="357" name="テキスト ボックス 356"/>
        <xdr:cNvSpPr txBox="1"/>
      </xdr:nvSpPr>
      <xdr:spPr>
        <a:xfrm>
          <a:off x="6705111" y="89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135661</xdr:rowOff>
    </xdr:from>
    <xdr:to>
      <xdr:col>55</xdr:col>
      <xdr:colOff>50800</xdr:colOff>
      <xdr:row>54</xdr:row>
      <xdr:rowOff>65811</xdr:rowOff>
    </xdr:to>
    <xdr:sp macro="" textlink="">
      <xdr:nvSpPr>
        <xdr:cNvPr id="363" name="楕円 362"/>
        <xdr:cNvSpPr/>
      </xdr:nvSpPr>
      <xdr:spPr>
        <a:xfrm>
          <a:off x="10426700" y="92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158538</xdr:rowOff>
    </xdr:from>
    <xdr:ext cx="534377" cy="259045"/>
    <xdr:sp macro="" textlink="">
      <xdr:nvSpPr>
        <xdr:cNvPr id="364" name="普通建設事業費該当値テキスト"/>
        <xdr:cNvSpPr txBox="1"/>
      </xdr:nvSpPr>
      <xdr:spPr>
        <a:xfrm>
          <a:off x="10528300" y="90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119240</xdr:rowOff>
    </xdr:from>
    <xdr:to>
      <xdr:col>50</xdr:col>
      <xdr:colOff>165100</xdr:colOff>
      <xdr:row>55</xdr:row>
      <xdr:rowOff>49390</xdr:rowOff>
    </xdr:to>
    <xdr:sp macro="" textlink="">
      <xdr:nvSpPr>
        <xdr:cNvPr id="365" name="楕円 364"/>
        <xdr:cNvSpPr/>
      </xdr:nvSpPr>
      <xdr:spPr>
        <a:xfrm>
          <a:off x="9588500" y="93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65917</xdr:rowOff>
    </xdr:from>
    <xdr:ext cx="534377" cy="259045"/>
    <xdr:sp macro="" textlink="">
      <xdr:nvSpPr>
        <xdr:cNvPr id="366" name="テキスト ボックス 365"/>
        <xdr:cNvSpPr txBox="1"/>
      </xdr:nvSpPr>
      <xdr:spPr>
        <a:xfrm>
          <a:off x="9372111" y="91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26670</xdr:rowOff>
    </xdr:from>
    <xdr:to>
      <xdr:col>46</xdr:col>
      <xdr:colOff>38100</xdr:colOff>
      <xdr:row>53</xdr:row>
      <xdr:rowOff>128270</xdr:rowOff>
    </xdr:to>
    <xdr:sp macro="" textlink="">
      <xdr:nvSpPr>
        <xdr:cNvPr id="367" name="楕円 366"/>
        <xdr:cNvSpPr/>
      </xdr:nvSpPr>
      <xdr:spPr>
        <a:xfrm>
          <a:off x="86995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144797</xdr:rowOff>
    </xdr:from>
    <xdr:ext cx="534377" cy="259045"/>
    <xdr:sp macro="" textlink="">
      <xdr:nvSpPr>
        <xdr:cNvPr id="368" name="テキスト ボックス 367"/>
        <xdr:cNvSpPr txBox="1"/>
      </xdr:nvSpPr>
      <xdr:spPr>
        <a:xfrm>
          <a:off x="8483111" y="88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96139</xdr:rowOff>
    </xdr:from>
    <xdr:to>
      <xdr:col>41</xdr:col>
      <xdr:colOff>101600</xdr:colOff>
      <xdr:row>52</xdr:row>
      <xdr:rowOff>26289</xdr:rowOff>
    </xdr:to>
    <xdr:sp macro="" textlink="">
      <xdr:nvSpPr>
        <xdr:cNvPr id="369" name="楕円 368"/>
        <xdr:cNvSpPr/>
      </xdr:nvSpPr>
      <xdr:spPr>
        <a:xfrm>
          <a:off x="7810500" y="88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42816</xdr:rowOff>
    </xdr:from>
    <xdr:ext cx="534377" cy="259045"/>
    <xdr:sp macro="" textlink="">
      <xdr:nvSpPr>
        <xdr:cNvPr id="370" name="テキスト ボックス 369"/>
        <xdr:cNvSpPr txBox="1"/>
      </xdr:nvSpPr>
      <xdr:spPr>
        <a:xfrm>
          <a:off x="7594111" y="86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102222</xdr:rowOff>
    </xdr:from>
    <xdr:to>
      <xdr:col>36</xdr:col>
      <xdr:colOff>165100</xdr:colOff>
      <xdr:row>55</xdr:row>
      <xdr:rowOff>32372</xdr:rowOff>
    </xdr:to>
    <xdr:sp macro="" textlink="">
      <xdr:nvSpPr>
        <xdr:cNvPr id="371" name="楕円 370"/>
        <xdr:cNvSpPr/>
      </xdr:nvSpPr>
      <xdr:spPr>
        <a:xfrm>
          <a:off x="6921500" y="93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23499</xdr:rowOff>
    </xdr:from>
    <xdr:ext cx="534377" cy="259045"/>
    <xdr:sp macro="" textlink="">
      <xdr:nvSpPr>
        <xdr:cNvPr id="372" name="テキスト ボックス 371"/>
        <xdr:cNvSpPr txBox="1"/>
      </xdr:nvSpPr>
      <xdr:spPr>
        <a:xfrm>
          <a:off x="6705111" y="94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31686</xdr:rowOff>
    </xdr:from>
    <xdr:to>
      <xdr:col>55</xdr:col>
      <xdr:colOff>0</xdr:colOff>
      <xdr:row>78</xdr:row>
      <xdr:rowOff>15478</xdr:rowOff>
    </xdr:to>
    <xdr:cxnSp macro="">
      <xdr:nvCxnSpPr>
        <xdr:cNvPr id="399" name="直線コネクタ 398"/>
        <xdr:cNvCxnSpPr/>
      </xdr:nvCxnSpPr>
      <xdr:spPr>
        <a:xfrm flipV="1">
          <a:off x="9639300" y="13233336"/>
          <a:ext cx="838200" cy="15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0"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5992</xdr:rowOff>
    </xdr:from>
    <xdr:to>
      <xdr:col>50</xdr:col>
      <xdr:colOff>114300</xdr:colOff>
      <xdr:row>78</xdr:row>
      <xdr:rowOff>15478</xdr:rowOff>
    </xdr:to>
    <xdr:cxnSp macro="">
      <xdr:nvCxnSpPr>
        <xdr:cNvPr id="402" name="直線コネクタ 401"/>
        <xdr:cNvCxnSpPr/>
      </xdr:nvCxnSpPr>
      <xdr:spPr>
        <a:xfrm>
          <a:off x="8750300" y="13036192"/>
          <a:ext cx="889000" cy="3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4" name="テキスト ボックス 403"/>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5992</xdr:rowOff>
    </xdr:from>
    <xdr:to>
      <xdr:col>45</xdr:col>
      <xdr:colOff>177800</xdr:colOff>
      <xdr:row>76</xdr:row>
      <xdr:rowOff>149347</xdr:rowOff>
    </xdr:to>
    <xdr:cxnSp macro="">
      <xdr:nvCxnSpPr>
        <xdr:cNvPr id="405" name="直線コネクタ 404"/>
        <xdr:cNvCxnSpPr/>
      </xdr:nvCxnSpPr>
      <xdr:spPr>
        <a:xfrm flipV="1">
          <a:off x="7861300" y="13036192"/>
          <a:ext cx="889000" cy="14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7" name="テキスト ボックス 406"/>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149347</xdr:rowOff>
    </xdr:from>
    <xdr:to>
      <xdr:col>41</xdr:col>
      <xdr:colOff>50800</xdr:colOff>
      <xdr:row>77</xdr:row>
      <xdr:rowOff>106164</xdr:rowOff>
    </xdr:to>
    <xdr:cxnSp macro="">
      <xdr:nvCxnSpPr>
        <xdr:cNvPr id="408" name="直線コネクタ 407"/>
        <xdr:cNvCxnSpPr/>
      </xdr:nvCxnSpPr>
      <xdr:spPr>
        <a:xfrm flipV="1">
          <a:off x="6972300" y="13179547"/>
          <a:ext cx="889000" cy="1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162601</xdr:rowOff>
    </xdr:from>
    <xdr:to>
      <xdr:col>41</xdr:col>
      <xdr:colOff>101600</xdr:colOff>
      <xdr:row>76</xdr:row>
      <xdr:rowOff>92751</xdr:rowOff>
    </xdr:to>
    <xdr:sp macro="" textlink="">
      <xdr:nvSpPr>
        <xdr:cNvPr id="409" name="フローチャート: 判断 408"/>
        <xdr:cNvSpPr/>
      </xdr:nvSpPr>
      <xdr:spPr>
        <a:xfrm>
          <a:off x="7810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109278</xdr:rowOff>
    </xdr:from>
    <xdr:ext cx="534377" cy="259045"/>
    <xdr:sp macro="" textlink="">
      <xdr:nvSpPr>
        <xdr:cNvPr id="410" name="テキスト ボックス 409"/>
        <xdr:cNvSpPr txBox="1"/>
      </xdr:nvSpPr>
      <xdr:spPr>
        <a:xfrm>
          <a:off x="7594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100147</xdr:rowOff>
    </xdr:from>
    <xdr:to>
      <xdr:col>36</xdr:col>
      <xdr:colOff>165100</xdr:colOff>
      <xdr:row>77</xdr:row>
      <xdr:rowOff>30297</xdr:rowOff>
    </xdr:to>
    <xdr:sp macro="" textlink="">
      <xdr:nvSpPr>
        <xdr:cNvPr id="411" name="フローチャート: 判断 410"/>
        <xdr:cNvSpPr/>
      </xdr:nvSpPr>
      <xdr:spPr>
        <a:xfrm>
          <a:off x="69215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46824</xdr:rowOff>
    </xdr:from>
    <xdr:ext cx="534377" cy="259045"/>
    <xdr:sp macro="" textlink="">
      <xdr:nvSpPr>
        <xdr:cNvPr id="412" name="テキスト ボックス 411"/>
        <xdr:cNvSpPr txBox="1"/>
      </xdr:nvSpPr>
      <xdr:spPr>
        <a:xfrm>
          <a:off x="6705111" y="1290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152336</xdr:rowOff>
    </xdr:from>
    <xdr:to>
      <xdr:col>55</xdr:col>
      <xdr:colOff>50800</xdr:colOff>
      <xdr:row>77</xdr:row>
      <xdr:rowOff>82486</xdr:rowOff>
    </xdr:to>
    <xdr:sp macro="" textlink="">
      <xdr:nvSpPr>
        <xdr:cNvPr id="418" name="楕円 417"/>
        <xdr:cNvSpPr/>
      </xdr:nvSpPr>
      <xdr:spPr>
        <a:xfrm>
          <a:off x="10426700" y="131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3763</xdr:rowOff>
    </xdr:from>
    <xdr:ext cx="534377" cy="259045"/>
    <xdr:sp macro="" textlink="">
      <xdr:nvSpPr>
        <xdr:cNvPr id="419" name="普通建設事業費 （ うち新規整備　）該当値テキスト"/>
        <xdr:cNvSpPr txBox="1"/>
      </xdr:nvSpPr>
      <xdr:spPr>
        <a:xfrm>
          <a:off x="10528300" y="130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136128</xdr:rowOff>
    </xdr:from>
    <xdr:to>
      <xdr:col>50</xdr:col>
      <xdr:colOff>165100</xdr:colOff>
      <xdr:row>78</xdr:row>
      <xdr:rowOff>66278</xdr:rowOff>
    </xdr:to>
    <xdr:sp macro="" textlink="">
      <xdr:nvSpPr>
        <xdr:cNvPr id="420" name="楕円 419"/>
        <xdr:cNvSpPr/>
      </xdr:nvSpPr>
      <xdr:spPr>
        <a:xfrm>
          <a:off x="9588500" y="13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57405</xdr:rowOff>
    </xdr:from>
    <xdr:ext cx="469744" cy="259045"/>
    <xdr:sp macro="" textlink="">
      <xdr:nvSpPr>
        <xdr:cNvPr id="421" name="テキスト ボックス 420"/>
        <xdr:cNvSpPr txBox="1"/>
      </xdr:nvSpPr>
      <xdr:spPr>
        <a:xfrm>
          <a:off x="9404428" y="134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126642</xdr:rowOff>
    </xdr:from>
    <xdr:to>
      <xdr:col>46</xdr:col>
      <xdr:colOff>38100</xdr:colOff>
      <xdr:row>76</xdr:row>
      <xdr:rowOff>56792</xdr:rowOff>
    </xdr:to>
    <xdr:sp macro="" textlink="">
      <xdr:nvSpPr>
        <xdr:cNvPr id="422" name="楕円 421"/>
        <xdr:cNvSpPr/>
      </xdr:nvSpPr>
      <xdr:spPr>
        <a:xfrm>
          <a:off x="8699500" y="129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73319</xdr:rowOff>
    </xdr:from>
    <xdr:ext cx="534377" cy="259045"/>
    <xdr:sp macro="" textlink="">
      <xdr:nvSpPr>
        <xdr:cNvPr id="423" name="テキスト ボックス 422"/>
        <xdr:cNvSpPr txBox="1"/>
      </xdr:nvSpPr>
      <xdr:spPr>
        <a:xfrm>
          <a:off x="8483111" y="1276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98547</xdr:rowOff>
    </xdr:from>
    <xdr:to>
      <xdr:col>41</xdr:col>
      <xdr:colOff>101600</xdr:colOff>
      <xdr:row>77</xdr:row>
      <xdr:rowOff>28697</xdr:rowOff>
    </xdr:to>
    <xdr:sp macro="" textlink="">
      <xdr:nvSpPr>
        <xdr:cNvPr id="424" name="楕円 423"/>
        <xdr:cNvSpPr/>
      </xdr:nvSpPr>
      <xdr:spPr>
        <a:xfrm>
          <a:off x="7810500" y="13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19824</xdr:rowOff>
    </xdr:from>
    <xdr:ext cx="534377" cy="259045"/>
    <xdr:sp macro="" textlink="">
      <xdr:nvSpPr>
        <xdr:cNvPr id="425" name="テキスト ボックス 424"/>
        <xdr:cNvSpPr txBox="1"/>
      </xdr:nvSpPr>
      <xdr:spPr>
        <a:xfrm>
          <a:off x="7594111" y="13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55364</xdr:rowOff>
    </xdr:from>
    <xdr:to>
      <xdr:col>36</xdr:col>
      <xdr:colOff>165100</xdr:colOff>
      <xdr:row>77</xdr:row>
      <xdr:rowOff>156964</xdr:rowOff>
    </xdr:to>
    <xdr:sp macro="" textlink="">
      <xdr:nvSpPr>
        <xdr:cNvPr id="426" name="楕円 425"/>
        <xdr:cNvSpPr/>
      </xdr:nvSpPr>
      <xdr:spPr>
        <a:xfrm>
          <a:off x="6921500" y="132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148091</xdr:rowOff>
    </xdr:from>
    <xdr:ext cx="469744" cy="259045"/>
    <xdr:sp macro="" textlink="">
      <xdr:nvSpPr>
        <xdr:cNvPr id="427" name="テキスト ボックス 426"/>
        <xdr:cNvSpPr txBox="1"/>
      </xdr:nvSpPr>
      <xdr:spPr>
        <a:xfrm>
          <a:off x="6737428" y="133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2578</xdr:rowOff>
    </xdr:from>
    <xdr:to>
      <xdr:col>55</xdr:col>
      <xdr:colOff>0</xdr:colOff>
      <xdr:row>96</xdr:row>
      <xdr:rowOff>136289</xdr:rowOff>
    </xdr:to>
    <xdr:cxnSp macro="">
      <xdr:nvCxnSpPr>
        <xdr:cNvPr id="456" name="直線コネクタ 455"/>
        <xdr:cNvCxnSpPr/>
      </xdr:nvCxnSpPr>
      <xdr:spPr>
        <a:xfrm flipV="1">
          <a:off x="9639300" y="16290328"/>
          <a:ext cx="838200" cy="30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7" name="普通建設事業費 （ うち更新整備　）平均値テキスト"/>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80854</xdr:rowOff>
    </xdr:from>
    <xdr:to>
      <xdr:col>50</xdr:col>
      <xdr:colOff>114300</xdr:colOff>
      <xdr:row>96</xdr:row>
      <xdr:rowOff>136289</xdr:rowOff>
    </xdr:to>
    <xdr:cxnSp macro="">
      <xdr:nvCxnSpPr>
        <xdr:cNvPr id="459" name="直線コネクタ 458"/>
        <xdr:cNvCxnSpPr/>
      </xdr:nvCxnSpPr>
      <xdr:spPr>
        <a:xfrm>
          <a:off x="8750300" y="16540054"/>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1" name="テキスト ボックス 460"/>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80854</xdr:rowOff>
    </xdr:from>
    <xdr:to>
      <xdr:col>45</xdr:col>
      <xdr:colOff>177800</xdr:colOff>
      <xdr:row>97</xdr:row>
      <xdr:rowOff>6026</xdr:rowOff>
    </xdr:to>
    <xdr:cxnSp macro="">
      <xdr:nvCxnSpPr>
        <xdr:cNvPr id="462" name="直線コネクタ 461"/>
        <xdr:cNvCxnSpPr/>
      </xdr:nvCxnSpPr>
      <xdr:spPr>
        <a:xfrm flipV="1">
          <a:off x="7861300" y="16540054"/>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4" name="テキスト ボックス 463"/>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168694</xdr:rowOff>
    </xdr:from>
    <xdr:to>
      <xdr:col>41</xdr:col>
      <xdr:colOff>50800</xdr:colOff>
      <xdr:row>97</xdr:row>
      <xdr:rowOff>6026</xdr:rowOff>
    </xdr:to>
    <xdr:cxnSp macro="">
      <xdr:nvCxnSpPr>
        <xdr:cNvPr id="465" name="直線コネクタ 464"/>
        <xdr:cNvCxnSpPr/>
      </xdr:nvCxnSpPr>
      <xdr:spPr>
        <a:xfrm>
          <a:off x="6972300" y="16456444"/>
          <a:ext cx="889000" cy="1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122789</xdr:rowOff>
    </xdr:from>
    <xdr:to>
      <xdr:col>41</xdr:col>
      <xdr:colOff>101600</xdr:colOff>
      <xdr:row>95</xdr:row>
      <xdr:rowOff>52939</xdr:rowOff>
    </xdr:to>
    <xdr:sp macro="" textlink="">
      <xdr:nvSpPr>
        <xdr:cNvPr id="466" name="フローチャート: 判断 465"/>
        <xdr:cNvSpPr/>
      </xdr:nvSpPr>
      <xdr:spPr>
        <a:xfrm>
          <a:off x="7810500" y="162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69466</xdr:rowOff>
    </xdr:from>
    <xdr:ext cx="534377" cy="259045"/>
    <xdr:sp macro="" textlink="">
      <xdr:nvSpPr>
        <xdr:cNvPr id="467" name="テキスト ボックス 466"/>
        <xdr:cNvSpPr txBox="1"/>
      </xdr:nvSpPr>
      <xdr:spPr>
        <a:xfrm>
          <a:off x="7594111" y="1601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14263</xdr:rowOff>
    </xdr:from>
    <xdr:to>
      <xdr:col>36</xdr:col>
      <xdr:colOff>165100</xdr:colOff>
      <xdr:row>94</xdr:row>
      <xdr:rowOff>115863</xdr:rowOff>
    </xdr:to>
    <xdr:sp macro="" textlink="">
      <xdr:nvSpPr>
        <xdr:cNvPr id="468" name="フローチャート: 判断 467"/>
        <xdr:cNvSpPr/>
      </xdr:nvSpPr>
      <xdr:spPr>
        <a:xfrm>
          <a:off x="6921500" y="1613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132390</xdr:rowOff>
    </xdr:from>
    <xdr:ext cx="534377" cy="259045"/>
    <xdr:sp macro="" textlink="">
      <xdr:nvSpPr>
        <xdr:cNvPr id="469" name="テキスト ボックス 468"/>
        <xdr:cNvSpPr txBox="1"/>
      </xdr:nvSpPr>
      <xdr:spPr>
        <a:xfrm>
          <a:off x="6705111" y="159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123228</xdr:rowOff>
    </xdr:from>
    <xdr:to>
      <xdr:col>55</xdr:col>
      <xdr:colOff>50800</xdr:colOff>
      <xdr:row>95</xdr:row>
      <xdr:rowOff>53378</xdr:rowOff>
    </xdr:to>
    <xdr:sp macro="" textlink="">
      <xdr:nvSpPr>
        <xdr:cNvPr id="475" name="楕円 474"/>
        <xdr:cNvSpPr/>
      </xdr:nvSpPr>
      <xdr:spPr>
        <a:xfrm>
          <a:off x="10426700" y="162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146105</xdr:rowOff>
    </xdr:from>
    <xdr:ext cx="534377" cy="259045"/>
    <xdr:sp macro="" textlink="">
      <xdr:nvSpPr>
        <xdr:cNvPr id="476" name="普通建設事業費 （ うち更新整備　）該当値テキスト"/>
        <xdr:cNvSpPr txBox="1"/>
      </xdr:nvSpPr>
      <xdr:spPr>
        <a:xfrm>
          <a:off x="10528300" y="160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85489</xdr:rowOff>
    </xdr:from>
    <xdr:to>
      <xdr:col>50</xdr:col>
      <xdr:colOff>165100</xdr:colOff>
      <xdr:row>97</xdr:row>
      <xdr:rowOff>15639</xdr:rowOff>
    </xdr:to>
    <xdr:sp macro="" textlink="">
      <xdr:nvSpPr>
        <xdr:cNvPr id="477" name="楕円 476"/>
        <xdr:cNvSpPr/>
      </xdr:nvSpPr>
      <xdr:spPr>
        <a:xfrm>
          <a:off x="9588500" y="165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32166</xdr:rowOff>
    </xdr:from>
    <xdr:ext cx="534377" cy="259045"/>
    <xdr:sp macro="" textlink="">
      <xdr:nvSpPr>
        <xdr:cNvPr id="478" name="テキスト ボックス 477"/>
        <xdr:cNvSpPr txBox="1"/>
      </xdr:nvSpPr>
      <xdr:spPr>
        <a:xfrm>
          <a:off x="9372111" y="163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30054</xdr:rowOff>
    </xdr:from>
    <xdr:to>
      <xdr:col>46</xdr:col>
      <xdr:colOff>38100</xdr:colOff>
      <xdr:row>96</xdr:row>
      <xdr:rowOff>131654</xdr:rowOff>
    </xdr:to>
    <xdr:sp macro="" textlink="">
      <xdr:nvSpPr>
        <xdr:cNvPr id="479" name="楕円 478"/>
        <xdr:cNvSpPr/>
      </xdr:nvSpPr>
      <xdr:spPr>
        <a:xfrm>
          <a:off x="8699500" y="164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148181</xdr:rowOff>
    </xdr:from>
    <xdr:ext cx="534377" cy="259045"/>
    <xdr:sp macro="" textlink="">
      <xdr:nvSpPr>
        <xdr:cNvPr id="480" name="テキスト ボックス 479"/>
        <xdr:cNvSpPr txBox="1"/>
      </xdr:nvSpPr>
      <xdr:spPr>
        <a:xfrm>
          <a:off x="8483111" y="1626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126676</xdr:rowOff>
    </xdr:from>
    <xdr:to>
      <xdr:col>41</xdr:col>
      <xdr:colOff>101600</xdr:colOff>
      <xdr:row>97</xdr:row>
      <xdr:rowOff>56826</xdr:rowOff>
    </xdr:to>
    <xdr:sp macro="" textlink="">
      <xdr:nvSpPr>
        <xdr:cNvPr id="481" name="楕円 480"/>
        <xdr:cNvSpPr/>
      </xdr:nvSpPr>
      <xdr:spPr>
        <a:xfrm>
          <a:off x="7810500" y="165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47953</xdr:rowOff>
    </xdr:from>
    <xdr:ext cx="534377" cy="259045"/>
    <xdr:sp macro="" textlink="">
      <xdr:nvSpPr>
        <xdr:cNvPr id="482" name="テキスト ボックス 481"/>
        <xdr:cNvSpPr txBox="1"/>
      </xdr:nvSpPr>
      <xdr:spPr>
        <a:xfrm>
          <a:off x="7594111" y="1667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117894</xdr:rowOff>
    </xdr:from>
    <xdr:to>
      <xdr:col>36</xdr:col>
      <xdr:colOff>165100</xdr:colOff>
      <xdr:row>96</xdr:row>
      <xdr:rowOff>48044</xdr:rowOff>
    </xdr:to>
    <xdr:sp macro="" textlink="">
      <xdr:nvSpPr>
        <xdr:cNvPr id="483" name="楕円 482"/>
        <xdr:cNvSpPr/>
      </xdr:nvSpPr>
      <xdr:spPr>
        <a:xfrm>
          <a:off x="6921500" y="164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39171</xdr:rowOff>
    </xdr:from>
    <xdr:ext cx="534377" cy="259045"/>
    <xdr:sp macro="" textlink="">
      <xdr:nvSpPr>
        <xdr:cNvPr id="484" name="テキスト ボックス 483"/>
        <xdr:cNvSpPr txBox="1"/>
      </xdr:nvSpPr>
      <xdr:spPr>
        <a:xfrm>
          <a:off x="6705111" y="164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0" name="直線コネクタ 509"/>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3"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4" name="直線コネクタ 513"/>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6"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7" name="フローチャート: 判断 516"/>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78522</xdr:rowOff>
    </xdr:from>
    <xdr:to>
      <xdr:col>81</xdr:col>
      <xdr:colOff>50800</xdr:colOff>
      <xdr:row>39</xdr:row>
      <xdr:rowOff>98878</xdr:rowOff>
    </xdr:to>
    <xdr:cxnSp macro="">
      <xdr:nvCxnSpPr>
        <xdr:cNvPr id="518" name="直線コネクタ 517"/>
        <xdr:cNvCxnSpPr/>
      </xdr:nvCxnSpPr>
      <xdr:spPr>
        <a:xfrm>
          <a:off x="14592300" y="6765072"/>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19" name="フローチャート: 判断 518"/>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0" name="テキスト ボックス 519"/>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78522</xdr:rowOff>
    </xdr:from>
    <xdr:to>
      <xdr:col>76</xdr:col>
      <xdr:colOff>114300</xdr:colOff>
      <xdr:row>39</xdr:row>
      <xdr:rowOff>93762</xdr:rowOff>
    </xdr:to>
    <xdr:cxnSp macro="">
      <xdr:nvCxnSpPr>
        <xdr:cNvPr id="521" name="直線コネクタ 520"/>
        <xdr:cNvCxnSpPr/>
      </xdr:nvCxnSpPr>
      <xdr:spPr>
        <a:xfrm flipV="1">
          <a:off x="13703300" y="67650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2" name="フローチャート: 判断 521"/>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3" name="テキスト ボックス 522"/>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57404</xdr:rowOff>
    </xdr:from>
    <xdr:to>
      <xdr:col>71</xdr:col>
      <xdr:colOff>177800</xdr:colOff>
      <xdr:row>39</xdr:row>
      <xdr:rowOff>93762</xdr:rowOff>
    </xdr:to>
    <xdr:cxnSp macro="">
      <xdr:nvCxnSpPr>
        <xdr:cNvPr id="524" name="直線コネクタ 523"/>
        <xdr:cNvCxnSpPr/>
      </xdr:nvCxnSpPr>
      <xdr:spPr>
        <a:xfrm>
          <a:off x="12814300" y="674395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91730</xdr:rowOff>
    </xdr:from>
    <xdr:to>
      <xdr:col>72</xdr:col>
      <xdr:colOff>38100</xdr:colOff>
      <xdr:row>37</xdr:row>
      <xdr:rowOff>21880</xdr:rowOff>
    </xdr:to>
    <xdr:sp macro="" textlink="">
      <xdr:nvSpPr>
        <xdr:cNvPr id="525" name="フローチャート: 判断 524"/>
        <xdr:cNvSpPr/>
      </xdr:nvSpPr>
      <xdr:spPr>
        <a:xfrm>
          <a:off x="13652500" y="62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38407</xdr:rowOff>
    </xdr:from>
    <xdr:ext cx="469744" cy="259045"/>
    <xdr:sp macro="" textlink="">
      <xdr:nvSpPr>
        <xdr:cNvPr id="526" name="テキスト ボックス 525"/>
        <xdr:cNvSpPr txBox="1"/>
      </xdr:nvSpPr>
      <xdr:spPr>
        <a:xfrm>
          <a:off x="13468428" y="60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147139</xdr:rowOff>
    </xdr:from>
    <xdr:to>
      <xdr:col>67</xdr:col>
      <xdr:colOff>101600</xdr:colOff>
      <xdr:row>37</xdr:row>
      <xdr:rowOff>77289</xdr:rowOff>
    </xdr:to>
    <xdr:sp macro="" textlink="">
      <xdr:nvSpPr>
        <xdr:cNvPr id="527" name="フローチャート: 判断 526"/>
        <xdr:cNvSpPr/>
      </xdr:nvSpPr>
      <xdr:spPr>
        <a:xfrm>
          <a:off x="12763500" y="631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93816</xdr:rowOff>
    </xdr:from>
    <xdr:ext cx="469744" cy="259045"/>
    <xdr:sp macro="" textlink="">
      <xdr:nvSpPr>
        <xdr:cNvPr id="528" name="テキスト ボックス 527"/>
        <xdr:cNvSpPr txBox="1"/>
      </xdr:nvSpPr>
      <xdr:spPr>
        <a:xfrm>
          <a:off x="12579428" y="609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27722</xdr:rowOff>
    </xdr:from>
    <xdr:to>
      <xdr:col>76</xdr:col>
      <xdr:colOff>165100</xdr:colOff>
      <xdr:row>39</xdr:row>
      <xdr:rowOff>129322</xdr:rowOff>
    </xdr:to>
    <xdr:sp macro="" textlink="">
      <xdr:nvSpPr>
        <xdr:cNvPr id="538" name="楕円 537"/>
        <xdr:cNvSpPr/>
      </xdr:nvSpPr>
      <xdr:spPr>
        <a:xfrm>
          <a:off x="145415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120449</xdr:rowOff>
    </xdr:from>
    <xdr:ext cx="378565" cy="259045"/>
    <xdr:sp macro="" textlink="">
      <xdr:nvSpPr>
        <xdr:cNvPr id="539" name="テキスト ボックス 538"/>
        <xdr:cNvSpPr txBox="1"/>
      </xdr:nvSpPr>
      <xdr:spPr>
        <a:xfrm>
          <a:off x="14403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42962</xdr:rowOff>
    </xdr:from>
    <xdr:to>
      <xdr:col>72</xdr:col>
      <xdr:colOff>38100</xdr:colOff>
      <xdr:row>39</xdr:row>
      <xdr:rowOff>144562</xdr:rowOff>
    </xdr:to>
    <xdr:sp macro="" textlink="">
      <xdr:nvSpPr>
        <xdr:cNvPr id="540" name="楕円 539"/>
        <xdr:cNvSpPr/>
      </xdr:nvSpPr>
      <xdr:spPr>
        <a:xfrm>
          <a:off x="13652500" y="67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135689</xdr:rowOff>
    </xdr:from>
    <xdr:ext cx="313932" cy="259045"/>
    <xdr:sp macro="" textlink="">
      <xdr:nvSpPr>
        <xdr:cNvPr id="541" name="テキスト ボックス 540"/>
        <xdr:cNvSpPr txBox="1"/>
      </xdr:nvSpPr>
      <xdr:spPr>
        <a:xfrm>
          <a:off x="13546333" y="682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6604</xdr:rowOff>
    </xdr:from>
    <xdr:to>
      <xdr:col>67</xdr:col>
      <xdr:colOff>101600</xdr:colOff>
      <xdr:row>39</xdr:row>
      <xdr:rowOff>108204</xdr:rowOff>
    </xdr:to>
    <xdr:sp macro="" textlink="">
      <xdr:nvSpPr>
        <xdr:cNvPr id="542" name="楕円 541"/>
        <xdr:cNvSpPr/>
      </xdr:nvSpPr>
      <xdr:spPr>
        <a:xfrm>
          <a:off x="12763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99331</xdr:rowOff>
    </xdr:from>
    <xdr:ext cx="378565" cy="259045"/>
    <xdr:sp macro="" textlink="">
      <xdr:nvSpPr>
        <xdr:cNvPr id="543" name="テキスト ボックス 542"/>
        <xdr:cNvSpPr txBox="1"/>
      </xdr:nvSpPr>
      <xdr:spPr>
        <a:xfrm>
          <a:off x="12625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6" name="直線コネクタ 615"/>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7"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8" name="直線コネクタ 617"/>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9"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0" name="直線コネクタ 619"/>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26505</xdr:rowOff>
    </xdr:from>
    <xdr:to>
      <xdr:col>85</xdr:col>
      <xdr:colOff>127000</xdr:colOff>
      <xdr:row>70</xdr:row>
      <xdr:rowOff>97009</xdr:rowOff>
    </xdr:to>
    <xdr:cxnSp macro="">
      <xdr:nvCxnSpPr>
        <xdr:cNvPr id="621" name="直線コネクタ 620"/>
        <xdr:cNvCxnSpPr/>
      </xdr:nvCxnSpPr>
      <xdr:spPr>
        <a:xfrm>
          <a:off x="15481300" y="12028005"/>
          <a:ext cx="838200" cy="7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2" name="公債費平均値テキスト"/>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3" name="フローチャート: 判断 622"/>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23590</xdr:rowOff>
    </xdr:from>
    <xdr:to>
      <xdr:col>81</xdr:col>
      <xdr:colOff>50800</xdr:colOff>
      <xdr:row>70</xdr:row>
      <xdr:rowOff>26505</xdr:rowOff>
    </xdr:to>
    <xdr:cxnSp macro="">
      <xdr:nvCxnSpPr>
        <xdr:cNvPr id="624" name="直線コネクタ 623"/>
        <xdr:cNvCxnSpPr/>
      </xdr:nvCxnSpPr>
      <xdr:spPr>
        <a:xfrm>
          <a:off x="14592300" y="12025090"/>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5" name="フローチャート: 判断 624"/>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6" name="テキスト ボックス 625"/>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23590</xdr:rowOff>
    </xdr:from>
    <xdr:to>
      <xdr:col>76</xdr:col>
      <xdr:colOff>114300</xdr:colOff>
      <xdr:row>71</xdr:row>
      <xdr:rowOff>14332</xdr:rowOff>
    </xdr:to>
    <xdr:cxnSp macro="">
      <xdr:nvCxnSpPr>
        <xdr:cNvPr id="627" name="直線コネクタ 626"/>
        <xdr:cNvCxnSpPr/>
      </xdr:nvCxnSpPr>
      <xdr:spPr>
        <a:xfrm flipV="1">
          <a:off x="13703300" y="12025090"/>
          <a:ext cx="889000" cy="1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8" name="フローチャート: 判断 627"/>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9" name="テキスト ボックス 628"/>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14332</xdr:rowOff>
    </xdr:from>
    <xdr:to>
      <xdr:col>71</xdr:col>
      <xdr:colOff>177800</xdr:colOff>
      <xdr:row>71</xdr:row>
      <xdr:rowOff>38906</xdr:rowOff>
    </xdr:to>
    <xdr:cxnSp macro="">
      <xdr:nvCxnSpPr>
        <xdr:cNvPr id="630" name="直線コネクタ 629"/>
        <xdr:cNvCxnSpPr/>
      </xdr:nvCxnSpPr>
      <xdr:spPr>
        <a:xfrm flipV="1">
          <a:off x="12814300" y="12187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163328</xdr:rowOff>
    </xdr:from>
    <xdr:to>
      <xdr:col>72</xdr:col>
      <xdr:colOff>38100</xdr:colOff>
      <xdr:row>74</xdr:row>
      <xdr:rowOff>93478</xdr:rowOff>
    </xdr:to>
    <xdr:sp macro="" textlink="">
      <xdr:nvSpPr>
        <xdr:cNvPr id="631" name="フローチャート: 判断 630"/>
        <xdr:cNvSpPr/>
      </xdr:nvSpPr>
      <xdr:spPr>
        <a:xfrm>
          <a:off x="13652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84605</xdr:rowOff>
    </xdr:from>
    <xdr:ext cx="534377" cy="259045"/>
    <xdr:sp macro="" textlink="">
      <xdr:nvSpPr>
        <xdr:cNvPr id="632" name="テキスト ボックス 631"/>
        <xdr:cNvSpPr txBox="1"/>
      </xdr:nvSpPr>
      <xdr:spPr>
        <a:xfrm>
          <a:off x="13436111" y="127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149841</xdr:rowOff>
    </xdr:from>
    <xdr:to>
      <xdr:col>67</xdr:col>
      <xdr:colOff>101600</xdr:colOff>
      <xdr:row>74</xdr:row>
      <xdr:rowOff>79991</xdr:rowOff>
    </xdr:to>
    <xdr:sp macro="" textlink="">
      <xdr:nvSpPr>
        <xdr:cNvPr id="633" name="フローチャート: 判断 632"/>
        <xdr:cNvSpPr/>
      </xdr:nvSpPr>
      <xdr:spPr>
        <a:xfrm>
          <a:off x="12763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71118</xdr:rowOff>
    </xdr:from>
    <xdr:ext cx="534377" cy="259045"/>
    <xdr:sp macro="" textlink="">
      <xdr:nvSpPr>
        <xdr:cNvPr id="634" name="テキスト ボックス 633"/>
        <xdr:cNvSpPr txBox="1"/>
      </xdr:nvSpPr>
      <xdr:spPr>
        <a:xfrm>
          <a:off x="12547111" y="127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46209</xdr:rowOff>
    </xdr:from>
    <xdr:to>
      <xdr:col>85</xdr:col>
      <xdr:colOff>177800</xdr:colOff>
      <xdr:row>70</xdr:row>
      <xdr:rowOff>147809</xdr:rowOff>
    </xdr:to>
    <xdr:sp macro="" textlink="">
      <xdr:nvSpPr>
        <xdr:cNvPr id="640" name="楕円 639"/>
        <xdr:cNvSpPr/>
      </xdr:nvSpPr>
      <xdr:spPr>
        <a:xfrm>
          <a:off x="16268700" y="120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170686</xdr:rowOff>
    </xdr:from>
    <xdr:ext cx="534377" cy="259045"/>
    <xdr:sp macro="" textlink="">
      <xdr:nvSpPr>
        <xdr:cNvPr id="641" name="公債費該当値テキスト"/>
        <xdr:cNvSpPr txBox="1"/>
      </xdr:nvSpPr>
      <xdr:spPr>
        <a:xfrm>
          <a:off x="16370300" y="120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147155</xdr:rowOff>
    </xdr:from>
    <xdr:to>
      <xdr:col>81</xdr:col>
      <xdr:colOff>101600</xdr:colOff>
      <xdr:row>70</xdr:row>
      <xdr:rowOff>77305</xdr:rowOff>
    </xdr:to>
    <xdr:sp macro="" textlink="">
      <xdr:nvSpPr>
        <xdr:cNvPr id="642" name="楕円 641"/>
        <xdr:cNvSpPr/>
      </xdr:nvSpPr>
      <xdr:spPr>
        <a:xfrm>
          <a:off x="15430500" y="119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93832</xdr:rowOff>
    </xdr:from>
    <xdr:ext cx="534377" cy="259045"/>
    <xdr:sp macro="" textlink="">
      <xdr:nvSpPr>
        <xdr:cNvPr id="643" name="テキスト ボックス 642"/>
        <xdr:cNvSpPr txBox="1"/>
      </xdr:nvSpPr>
      <xdr:spPr>
        <a:xfrm>
          <a:off x="15214111" y="1175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144240</xdr:rowOff>
    </xdr:from>
    <xdr:to>
      <xdr:col>76</xdr:col>
      <xdr:colOff>165100</xdr:colOff>
      <xdr:row>70</xdr:row>
      <xdr:rowOff>74390</xdr:rowOff>
    </xdr:to>
    <xdr:sp macro="" textlink="">
      <xdr:nvSpPr>
        <xdr:cNvPr id="644" name="楕円 643"/>
        <xdr:cNvSpPr/>
      </xdr:nvSpPr>
      <xdr:spPr>
        <a:xfrm>
          <a:off x="14541500" y="119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90917</xdr:rowOff>
    </xdr:from>
    <xdr:ext cx="534377" cy="259045"/>
    <xdr:sp macro="" textlink="">
      <xdr:nvSpPr>
        <xdr:cNvPr id="645" name="テキスト ボックス 644"/>
        <xdr:cNvSpPr txBox="1"/>
      </xdr:nvSpPr>
      <xdr:spPr>
        <a:xfrm>
          <a:off x="14325111" y="117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134982</xdr:rowOff>
    </xdr:from>
    <xdr:to>
      <xdr:col>72</xdr:col>
      <xdr:colOff>38100</xdr:colOff>
      <xdr:row>71</xdr:row>
      <xdr:rowOff>65132</xdr:rowOff>
    </xdr:to>
    <xdr:sp macro="" textlink="">
      <xdr:nvSpPr>
        <xdr:cNvPr id="646" name="楕円 645"/>
        <xdr:cNvSpPr/>
      </xdr:nvSpPr>
      <xdr:spPr>
        <a:xfrm>
          <a:off x="13652500" y="1213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81659</xdr:rowOff>
    </xdr:from>
    <xdr:ext cx="534377" cy="259045"/>
    <xdr:sp macro="" textlink="">
      <xdr:nvSpPr>
        <xdr:cNvPr id="647" name="テキスト ボックス 646"/>
        <xdr:cNvSpPr txBox="1"/>
      </xdr:nvSpPr>
      <xdr:spPr>
        <a:xfrm>
          <a:off x="13436111" y="1191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159556</xdr:rowOff>
    </xdr:from>
    <xdr:to>
      <xdr:col>67</xdr:col>
      <xdr:colOff>101600</xdr:colOff>
      <xdr:row>71</xdr:row>
      <xdr:rowOff>89706</xdr:rowOff>
    </xdr:to>
    <xdr:sp macro="" textlink="">
      <xdr:nvSpPr>
        <xdr:cNvPr id="648" name="楕円 647"/>
        <xdr:cNvSpPr/>
      </xdr:nvSpPr>
      <xdr:spPr>
        <a:xfrm>
          <a:off x="12763500" y="121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106233</xdr:rowOff>
    </xdr:from>
    <xdr:ext cx="534377" cy="259045"/>
    <xdr:sp macro="" textlink="">
      <xdr:nvSpPr>
        <xdr:cNvPr id="649" name="テキスト ボックス 648"/>
        <xdr:cNvSpPr txBox="1"/>
      </xdr:nvSpPr>
      <xdr:spPr>
        <a:xfrm>
          <a:off x="12547111" y="11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3" name="直線コネクタ 672"/>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4"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5" name="直線コネクタ 674"/>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6"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7" name="直線コネクタ 676"/>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126853</xdr:rowOff>
    </xdr:from>
    <xdr:to>
      <xdr:col>85</xdr:col>
      <xdr:colOff>127000</xdr:colOff>
      <xdr:row>97</xdr:row>
      <xdr:rowOff>128141</xdr:rowOff>
    </xdr:to>
    <xdr:cxnSp macro="">
      <xdr:nvCxnSpPr>
        <xdr:cNvPr id="678" name="直線コネクタ 677"/>
        <xdr:cNvCxnSpPr/>
      </xdr:nvCxnSpPr>
      <xdr:spPr>
        <a:xfrm>
          <a:off x="15481300" y="16757503"/>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9" name="積立金平均値テキスト"/>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0" name="フローチャート: 判断 679"/>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52603</xdr:rowOff>
    </xdr:from>
    <xdr:to>
      <xdr:col>81</xdr:col>
      <xdr:colOff>50800</xdr:colOff>
      <xdr:row>97</xdr:row>
      <xdr:rowOff>126853</xdr:rowOff>
    </xdr:to>
    <xdr:cxnSp macro="">
      <xdr:nvCxnSpPr>
        <xdr:cNvPr id="681" name="直線コネクタ 680"/>
        <xdr:cNvCxnSpPr/>
      </xdr:nvCxnSpPr>
      <xdr:spPr>
        <a:xfrm>
          <a:off x="14592300" y="16683253"/>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2" name="フローチャート: 判断 681"/>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3" name="テキスト ボックス 682"/>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52603</xdr:rowOff>
    </xdr:from>
    <xdr:to>
      <xdr:col>76</xdr:col>
      <xdr:colOff>114300</xdr:colOff>
      <xdr:row>97</xdr:row>
      <xdr:rowOff>109000</xdr:rowOff>
    </xdr:to>
    <xdr:cxnSp macro="">
      <xdr:nvCxnSpPr>
        <xdr:cNvPr id="684" name="直線コネクタ 683"/>
        <xdr:cNvCxnSpPr/>
      </xdr:nvCxnSpPr>
      <xdr:spPr>
        <a:xfrm flipV="1">
          <a:off x="13703300" y="16683253"/>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5" name="フローチャート: 判断 684"/>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6" name="テキスト ボックス 685"/>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109000</xdr:rowOff>
    </xdr:from>
    <xdr:to>
      <xdr:col>71</xdr:col>
      <xdr:colOff>177800</xdr:colOff>
      <xdr:row>98</xdr:row>
      <xdr:rowOff>68704</xdr:rowOff>
    </xdr:to>
    <xdr:cxnSp macro="">
      <xdr:nvCxnSpPr>
        <xdr:cNvPr id="687" name="直線コネクタ 686"/>
        <xdr:cNvCxnSpPr/>
      </xdr:nvCxnSpPr>
      <xdr:spPr>
        <a:xfrm flipV="1">
          <a:off x="12814300" y="16739650"/>
          <a:ext cx="889000" cy="1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43363</xdr:rowOff>
    </xdr:from>
    <xdr:to>
      <xdr:col>72</xdr:col>
      <xdr:colOff>38100</xdr:colOff>
      <xdr:row>98</xdr:row>
      <xdr:rowOff>144963</xdr:rowOff>
    </xdr:to>
    <xdr:sp macro="" textlink="">
      <xdr:nvSpPr>
        <xdr:cNvPr id="688" name="フローチャート: 判断 687"/>
        <xdr:cNvSpPr/>
      </xdr:nvSpPr>
      <xdr:spPr>
        <a:xfrm>
          <a:off x="13652500" y="168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136090</xdr:rowOff>
    </xdr:from>
    <xdr:ext cx="534377" cy="259045"/>
    <xdr:sp macro="" textlink="">
      <xdr:nvSpPr>
        <xdr:cNvPr id="689" name="テキスト ボックス 688"/>
        <xdr:cNvSpPr txBox="1"/>
      </xdr:nvSpPr>
      <xdr:spPr>
        <a:xfrm>
          <a:off x="13436111" y="1693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77896</xdr:rowOff>
    </xdr:from>
    <xdr:to>
      <xdr:col>67</xdr:col>
      <xdr:colOff>101600</xdr:colOff>
      <xdr:row>99</xdr:row>
      <xdr:rowOff>8046</xdr:rowOff>
    </xdr:to>
    <xdr:sp macro="" textlink="">
      <xdr:nvSpPr>
        <xdr:cNvPr id="690" name="フローチャート: 判断 689"/>
        <xdr:cNvSpPr/>
      </xdr:nvSpPr>
      <xdr:spPr>
        <a:xfrm>
          <a:off x="12763500" y="168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170623</xdr:rowOff>
    </xdr:from>
    <xdr:ext cx="534377" cy="259045"/>
    <xdr:sp macro="" textlink="">
      <xdr:nvSpPr>
        <xdr:cNvPr id="691" name="テキスト ボックス 690"/>
        <xdr:cNvSpPr txBox="1"/>
      </xdr:nvSpPr>
      <xdr:spPr>
        <a:xfrm>
          <a:off x="12547111" y="169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77341</xdr:rowOff>
    </xdr:from>
    <xdr:to>
      <xdr:col>85</xdr:col>
      <xdr:colOff>177800</xdr:colOff>
      <xdr:row>98</xdr:row>
      <xdr:rowOff>7491</xdr:rowOff>
    </xdr:to>
    <xdr:sp macro="" textlink="">
      <xdr:nvSpPr>
        <xdr:cNvPr id="697" name="楕円 696"/>
        <xdr:cNvSpPr/>
      </xdr:nvSpPr>
      <xdr:spPr>
        <a:xfrm>
          <a:off x="16268700" y="167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100218</xdr:rowOff>
    </xdr:from>
    <xdr:ext cx="534377" cy="259045"/>
    <xdr:sp macro="" textlink="">
      <xdr:nvSpPr>
        <xdr:cNvPr id="698" name="積立金該当値テキスト"/>
        <xdr:cNvSpPr txBox="1"/>
      </xdr:nvSpPr>
      <xdr:spPr>
        <a:xfrm>
          <a:off x="16370300" y="1655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76053</xdr:rowOff>
    </xdr:from>
    <xdr:to>
      <xdr:col>81</xdr:col>
      <xdr:colOff>101600</xdr:colOff>
      <xdr:row>98</xdr:row>
      <xdr:rowOff>6203</xdr:rowOff>
    </xdr:to>
    <xdr:sp macro="" textlink="">
      <xdr:nvSpPr>
        <xdr:cNvPr id="699" name="楕円 698"/>
        <xdr:cNvSpPr/>
      </xdr:nvSpPr>
      <xdr:spPr>
        <a:xfrm>
          <a:off x="15430500" y="167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22730</xdr:rowOff>
    </xdr:from>
    <xdr:ext cx="534377" cy="259045"/>
    <xdr:sp macro="" textlink="">
      <xdr:nvSpPr>
        <xdr:cNvPr id="700" name="テキスト ボックス 699"/>
        <xdr:cNvSpPr txBox="1"/>
      </xdr:nvSpPr>
      <xdr:spPr>
        <a:xfrm>
          <a:off x="15214111" y="164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1803</xdr:rowOff>
    </xdr:from>
    <xdr:to>
      <xdr:col>76</xdr:col>
      <xdr:colOff>165100</xdr:colOff>
      <xdr:row>97</xdr:row>
      <xdr:rowOff>103403</xdr:rowOff>
    </xdr:to>
    <xdr:sp macro="" textlink="">
      <xdr:nvSpPr>
        <xdr:cNvPr id="701" name="楕円 700"/>
        <xdr:cNvSpPr/>
      </xdr:nvSpPr>
      <xdr:spPr>
        <a:xfrm>
          <a:off x="14541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119930</xdr:rowOff>
    </xdr:from>
    <xdr:ext cx="534377" cy="259045"/>
    <xdr:sp macro="" textlink="">
      <xdr:nvSpPr>
        <xdr:cNvPr id="702" name="テキスト ボックス 701"/>
        <xdr:cNvSpPr txBox="1"/>
      </xdr:nvSpPr>
      <xdr:spPr>
        <a:xfrm>
          <a:off x="14325111" y="164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58200</xdr:rowOff>
    </xdr:from>
    <xdr:to>
      <xdr:col>72</xdr:col>
      <xdr:colOff>38100</xdr:colOff>
      <xdr:row>97</xdr:row>
      <xdr:rowOff>159800</xdr:rowOff>
    </xdr:to>
    <xdr:sp macro="" textlink="">
      <xdr:nvSpPr>
        <xdr:cNvPr id="703" name="楕円 702"/>
        <xdr:cNvSpPr/>
      </xdr:nvSpPr>
      <xdr:spPr>
        <a:xfrm>
          <a:off x="13652500" y="166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4877</xdr:rowOff>
    </xdr:from>
    <xdr:ext cx="534377" cy="259045"/>
    <xdr:sp macro="" textlink="">
      <xdr:nvSpPr>
        <xdr:cNvPr id="704" name="テキスト ボックス 703"/>
        <xdr:cNvSpPr txBox="1"/>
      </xdr:nvSpPr>
      <xdr:spPr>
        <a:xfrm>
          <a:off x="13436111" y="1646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17904</xdr:rowOff>
    </xdr:from>
    <xdr:to>
      <xdr:col>67</xdr:col>
      <xdr:colOff>101600</xdr:colOff>
      <xdr:row>98</xdr:row>
      <xdr:rowOff>119504</xdr:rowOff>
    </xdr:to>
    <xdr:sp macro="" textlink="">
      <xdr:nvSpPr>
        <xdr:cNvPr id="705" name="楕円 704"/>
        <xdr:cNvSpPr/>
      </xdr:nvSpPr>
      <xdr:spPr>
        <a:xfrm>
          <a:off x="12763500" y="16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136031</xdr:rowOff>
    </xdr:from>
    <xdr:ext cx="534377" cy="259045"/>
    <xdr:sp macro="" textlink="">
      <xdr:nvSpPr>
        <xdr:cNvPr id="706" name="テキスト ボックス 705"/>
        <xdr:cNvSpPr txBox="1"/>
      </xdr:nvSpPr>
      <xdr:spPr>
        <a:xfrm>
          <a:off x="12547111" y="1659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2" name="直線コネクタ 731"/>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5"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6" name="直線コネクタ 735"/>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80917</xdr:rowOff>
    </xdr:from>
    <xdr:to>
      <xdr:col>116</xdr:col>
      <xdr:colOff>63500</xdr:colOff>
      <xdr:row>39</xdr:row>
      <xdr:rowOff>93001</xdr:rowOff>
    </xdr:to>
    <xdr:cxnSp macro="">
      <xdr:nvCxnSpPr>
        <xdr:cNvPr id="737" name="直線コネクタ 736"/>
        <xdr:cNvCxnSpPr/>
      </xdr:nvCxnSpPr>
      <xdr:spPr>
        <a:xfrm>
          <a:off x="21323300" y="6767467"/>
          <a:ext cx="8382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38"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9" name="フローチャート: 判断 738"/>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77978</xdr:rowOff>
    </xdr:from>
    <xdr:to>
      <xdr:col>111</xdr:col>
      <xdr:colOff>177800</xdr:colOff>
      <xdr:row>39</xdr:row>
      <xdr:rowOff>80917</xdr:rowOff>
    </xdr:to>
    <xdr:cxnSp macro="">
      <xdr:nvCxnSpPr>
        <xdr:cNvPr id="740" name="直線コネクタ 739"/>
        <xdr:cNvCxnSpPr/>
      </xdr:nvCxnSpPr>
      <xdr:spPr>
        <a:xfrm>
          <a:off x="20434300" y="676452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1" name="フローチャート: 判断 740"/>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2" name="テキスト ボックス 741"/>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74549</xdr:rowOff>
    </xdr:from>
    <xdr:to>
      <xdr:col>107</xdr:col>
      <xdr:colOff>50800</xdr:colOff>
      <xdr:row>39</xdr:row>
      <xdr:rowOff>77978</xdr:rowOff>
    </xdr:to>
    <xdr:cxnSp macro="">
      <xdr:nvCxnSpPr>
        <xdr:cNvPr id="743" name="直線コネクタ 742"/>
        <xdr:cNvCxnSpPr/>
      </xdr:nvCxnSpPr>
      <xdr:spPr>
        <a:xfrm>
          <a:off x="19545300" y="67610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4" name="フローチャート: 判断 743"/>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5" name="テキスト ボックス 744"/>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74549</xdr:rowOff>
    </xdr:from>
    <xdr:to>
      <xdr:col>102</xdr:col>
      <xdr:colOff>114300</xdr:colOff>
      <xdr:row>39</xdr:row>
      <xdr:rowOff>75529</xdr:rowOff>
    </xdr:to>
    <xdr:cxnSp macro="">
      <xdr:nvCxnSpPr>
        <xdr:cNvPr id="746" name="直線コネクタ 745"/>
        <xdr:cNvCxnSpPr/>
      </xdr:nvCxnSpPr>
      <xdr:spPr>
        <a:xfrm flipV="1">
          <a:off x="18656300" y="676109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6114</xdr:rowOff>
    </xdr:from>
    <xdr:to>
      <xdr:col>102</xdr:col>
      <xdr:colOff>165100</xdr:colOff>
      <xdr:row>37</xdr:row>
      <xdr:rowOff>107714</xdr:rowOff>
    </xdr:to>
    <xdr:sp macro="" textlink="">
      <xdr:nvSpPr>
        <xdr:cNvPr id="747" name="フローチャート: 判断 746"/>
        <xdr:cNvSpPr/>
      </xdr:nvSpPr>
      <xdr:spPr>
        <a:xfrm>
          <a:off x="19494500" y="63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124241</xdr:rowOff>
    </xdr:from>
    <xdr:ext cx="469744" cy="259045"/>
    <xdr:sp macro="" textlink="">
      <xdr:nvSpPr>
        <xdr:cNvPr id="748" name="テキスト ボックス 747"/>
        <xdr:cNvSpPr txBox="1"/>
      </xdr:nvSpPr>
      <xdr:spPr>
        <a:xfrm>
          <a:off x="19310428" y="612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138212</xdr:rowOff>
    </xdr:from>
    <xdr:to>
      <xdr:col>98</xdr:col>
      <xdr:colOff>38100</xdr:colOff>
      <xdr:row>38</xdr:row>
      <xdr:rowOff>68362</xdr:rowOff>
    </xdr:to>
    <xdr:sp macro="" textlink="">
      <xdr:nvSpPr>
        <xdr:cNvPr id="749" name="フローチャート: 判断 748"/>
        <xdr:cNvSpPr/>
      </xdr:nvSpPr>
      <xdr:spPr>
        <a:xfrm>
          <a:off x="18605500" y="648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84889</xdr:rowOff>
    </xdr:from>
    <xdr:ext cx="469744" cy="259045"/>
    <xdr:sp macro="" textlink="">
      <xdr:nvSpPr>
        <xdr:cNvPr id="750" name="テキスト ボックス 749"/>
        <xdr:cNvSpPr txBox="1"/>
      </xdr:nvSpPr>
      <xdr:spPr>
        <a:xfrm>
          <a:off x="18421428" y="6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42201</xdr:rowOff>
    </xdr:from>
    <xdr:to>
      <xdr:col>116</xdr:col>
      <xdr:colOff>114300</xdr:colOff>
      <xdr:row>39</xdr:row>
      <xdr:rowOff>143801</xdr:rowOff>
    </xdr:to>
    <xdr:sp macro="" textlink="">
      <xdr:nvSpPr>
        <xdr:cNvPr id="756" name="楕円 755"/>
        <xdr:cNvSpPr/>
      </xdr:nvSpPr>
      <xdr:spPr>
        <a:xfrm>
          <a:off x="221107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128578</xdr:rowOff>
    </xdr:from>
    <xdr:ext cx="313932" cy="259045"/>
    <xdr:sp macro="" textlink="">
      <xdr:nvSpPr>
        <xdr:cNvPr id="757" name="投資及び出資金該当値テキスト"/>
        <xdr:cNvSpPr txBox="1"/>
      </xdr:nvSpPr>
      <xdr:spPr>
        <a:xfrm>
          <a:off x="22212300" y="6643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30117</xdr:rowOff>
    </xdr:from>
    <xdr:to>
      <xdr:col>112</xdr:col>
      <xdr:colOff>38100</xdr:colOff>
      <xdr:row>39</xdr:row>
      <xdr:rowOff>131717</xdr:rowOff>
    </xdr:to>
    <xdr:sp macro="" textlink="">
      <xdr:nvSpPr>
        <xdr:cNvPr id="758" name="楕円 757"/>
        <xdr:cNvSpPr/>
      </xdr:nvSpPr>
      <xdr:spPr>
        <a:xfrm>
          <a:off x="21272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122844</xdr:rowOff>
    </xdr:from>
    <xdr:ext cx="378565" cy="259045"/>
    <xdr:sp macro="" textlink="">
      <xdr:nvSpPr>
        <xdr:cNvPr id="759" name="テキスト ボックス 758"/>
        <xdr:cNvSpPr txBox="1"/>
      </xdr:nvSpPr>
      <xdr:spPr>
        <a:xfrm>
          <a:off x="21134017" y="680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27178</xdr:rowOff>
    </xdr:from>
    <xdr:to>
      <xdr:col>107</xdr:col>
      <xdr:colOff>101600</xdr:colOff>
      <xdr:row>39</xdr:row>
      <xdr:rowOff>128778</xdr:rowOff>
    </xdr:to>
    <xdr:sp macro="" textlink="">
      <xdr:nvSpPr>
        <xdr:cNvPr id="760" name="楕円 759"/>
        <xdr:cNvSpPr/>
      </xdr:nvSpPr>
      <xdr:spPr>
        <a:xfrm>
          <a:off x="20383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119905</xdr:rowOff>
    </xdr:from>
    <xdr:ext cx="378565" cy="259045"/>
    <xdr:sp macro="" textlink="">
      <xdr:nvSpPr>
        <xdr:cNvPr id="761" name="テキスト ボックス 760"/>
        <xdr:cNvSpPr txBox="1"/>
      </xdr:nvSpPr>
      <xdr:spPr>
        <a:xfrm>
          <a:off x="20245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23749</xdr:rowOff>
    </xdr:from>
    <xdr:to>
      <xdr:col>102</xdr:col>
      <xdr:colOff>165100</xdr:colOff>
      <xdr:row>39</xdr:row>
      <xdr:rowOff>125349</xdr:rowOff>
    </xdr:to>
    <xdr:sp macro="" textlink="">
      <xdr:nvSpPr>
        <xdr:cNvPr id="762" name="楕円 761"/>
        <xdr:cNvSpPr/>
      </xdr:nvSpPr>
      <xdr:spPr>
        <a:xfrm>
          <a:off x="19494500" y="67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116476</xdr:rowOff>
    </xdr:from>
    <xdr:ext cx="378565" cy="259045"/>
    <xdr:sp macro="" textlink="">
      <xdr:nvSpPr>
        <xdr:cNvPr id="763" name="テキスト ボックス 762"/>
        <xdr:cNvSpPr txBox="1"/>
      </xdr:nvSpPr>
      <xdr:spPr>
        <a:xfrm>
          <a:off x="19356017" y="6803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24729</xdr:rowOff>
    </xdr:from>
    <xdr:to>
      <xdr:col>98</xdr:col>
      <xdr:colOff>38100</xdr:colOff>
      <xdr:row>39</xdr:row>
      <xdr:rowOff>126329</xdr:rowOff>
    </xdr:to>
    <xdr:sp macro="" textlink="">
      <xdr:nvSpPr>
        <xdr:cNvPr id="764" name="楕円 763"/>
        <xdr:cNvSpPr/>
      </xdr:nvSpPr>
      <xdr:spPr>
        <a:xfrm>
          <a:off x="18605500" y="67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117456</xdr:rowOff>
    </xdr:from>
    <xdr:ext cx="378565" cy="259045"/>
    <xdr:sp macro="" textlink="">
      <xdr:nvSpPr>
        <xdr:cNvPr id="765" name="テキスト ボックス 764"/>
        <xdr:cNvSpPr txBox="1"/>
      </xdr:nvSpPr>
      <xdr:spPr>
        <a:xfrm>
          <a:off x="18467017" y="6804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9" name="直線コネクタ 788"/>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2"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3" name="直線コネクタ 792"/>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133642</xdr:rowOff>
    </xdr:from>
    <xdr:to>
      <xdr:col>116</xdr:col>
      <xdr:colOff>63500</xdr:colOff>
      <xdr:row>56</xdr:row>
      <xdr:rowOff>158883</xdr:rowOff>
    </xdr:to>
    <xdr:cxnSp macro="">
      <xdr:nvCxnSpPr>
        <xdr:cNvPr id="794" name="直線コネクタ 793"/>
        <xdr:cNvCxnSpPr/>
      </xdr:nvCxnSpPr>
      <xdr:spPr>
        <a:xfrm>
          <a:off x="21323300" y="9734842"/>
          <a:ext cx="8382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5" name="貸付金平均値テキスト"/>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6" name="フローチャート: 判断 795"/>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75254</xdr:rowOff>
    </xdr:from>
    <xdr:to>
      <xdr:col>111</xdr:col>
      <xdr:colOff>177800</xdr:colOff>
      <xdr:row>56</xdr:row>
      <xdr:rowOff>133642</xdr:rowOff>
    </xdr:to>
    <xdr:cxnSp macro="">
      <xdr:nvCxnSpPr>
        <xdr:cNvPr id="797" name="直線コネクタ 796"/>
        <xdr:cNvCxnSpPr/>
      </xdr:nvCxnSpPr>
      <xdr:spPr>
        <a:xfrm>
          <a:off x="20434300" y="9676454"/>
          <a:ext cx="8890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8" name="フローチャート: 判断 797"/>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799" name="テキスト ボックス 798"/>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41649</xdr:rowOff>
    </xdr:from>
    <xdr:to>
      <xdr:col>107</xdr:col>
      <xdr:colOff>50800</xdr:colOff>
      <xdr:row>56</xdr:row>
      <xdr:rowOff>75254</xdr:rowOff>
    </xdr:to>
    <xdr:cxnSp macro="">
      <xdr:nvCxnSpPr>
        <xdr:cNvPr id="800" name="直線コネクタ 799"/>
        <xdr:cNvCxnSpPr/>
      </xdr:nvCxnSpPr>
      <xdr:spPr>
        <a:xfrm>
          <a:off x="19545300" y="9642849"/>
          <a:ext cx="8890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1" name="フローチャート: 判断 800"/>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2" name="テキスト ボックス 801"/>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41649</xdr:rowOff>
    </xdr:from>
    <xdr:to>
      <xdr:col>102</xdr:col>
      <xdr:colOff>114300</xdr:colOff>
      <xdr:row>56</xdr:row>
      <xdr:rowOff>148006</xdr:rowOff>
    </xdr:to>
    <xdr:cxnSp macro="">
      <xdr:nvCxnSpPr>
        <xdr:cNvPr id="803" name="直線コネクタ 802"/>
        <xdr:cNvCxnSpPr/>
      </xdr:nvCxnSpPr>
      <xdr:spPr>
        <a:xfrm flipV="1">
          <a:off x="18656300" y="9642849"/>
          <a:ext cx="8890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49276</xdr:rowOff>
    </xdr:from>
    <xdr:to>
      <xdr:col>102</xdr:col>
      <xdr:colOff>165100</xdr:colOff>
      <xdr:row>58</xdr:row>
      <xdr:rowOff>150876</xdr:rowOff>
    </xdr:to>
    <xdr:sp macro="" textlink="">
      <xdr:nvSpPr>
        <xdr:cNvPr id="804" name="フローチャート: 判断 803"/>
        <xdr:cNvSpPr/>
      </xdr:nvSpPr>
      <xdr:spPr>
        <a:xfrm>
          <a:off x="19494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142003</xdr:rowOff>
    </xdr:from>
    <xdr:ext cx="469744" cy="259045"/>
    <xdr:sp macro="" textlink="">
      <xdr:nvSpPr>
        <xdr:cNvPr id="805" name="テキスト ボックス 804"/>
        <xdr:cNvSpPr txBox="1"/>
      </xdr:nvSpPr>
      <xdr:spPr>
        <a:xfrm>
          <a:off x="19310428" y="100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57868</xdr:rowOff>
    </xdr:from>
    <xdr:to>
      <xdr:col>98</xdr:col>
      <xdr:colOff>38100</xdr:colOff>
      <xdr:row>58</xdr:row>
      <xdr:rowOff>159468</xdr:rowOff>
    </xdr:to>
    <xdr:sp macro="" textlink="">
      <xdr:nvSpPr>
        <xdr:cNvPr id="806" name="フローチャート: 判断 805"/>
        <xdr:cNvSpPr/>
      </xdr:nvSpPr>
      <xdr:spPr>
        <a:xfrm>
          <a:off x="18605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150595</xdr:rowOff>
    </xdr:from>
    <xdr:ext cx="469744" cy="259045"/>
    <xdr:sp macro="" textlink="">
      <xdr:nvSpPr>
        <xdr:cNvPr id="807" name="テキスト ボックス 806"/>
        <xdr:cNvSpPr txBox="1"/>
      </xdr:nvSpPr>
      <xdr:spPr>
        <a:xfrm>
          <a:off x="18421428" y="10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108083</xdr:rowOff>
    </xdr:from>
    <xdr:to>
      <xdr:col>116</xdr:col>
      <xdr:colOff>114300</xdr:colOff>
      <xdr:row>57</xdr:row>
      <xdr:rowOff>38233</xdr:rowOff>
    </xdr:to>
    <xdr:sp macro="" textlink="">
      <xdr:nvSpPr>
        <xdr:cNvPr id="813" name="楕円 812"/>
        <xdr:cNvSpPr/>
      </xdr:nvSpPr>
      <xdr:spPr>
        <a:xfrm>
          <a:off x="22110700" y="97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130960</xdr:rowOff>
    </xdr:from>
    <xdr:ext cx="534377" cy="259045"/>
    <xdr:sp macro="" textlink="">
      <xdr:nvSpPr>
        <xdr:cNvPr id="814" name="貸付金該当値テキスト"/>
        <xdr:cNvSpPr txBox="1"/>
      </xdr:nvSpPr>
      <xdr:spPr>
        <a:xfrm>
          <a:off x="22212300" y="95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82842</xdr:rowOff>
    </xdr:from>
    <xdr:to>
      <xdr:col>112</xdr:col>
      <xdr:colOff>38100</xdr:colOff>
      <xdr:row>57</xdr:row>
      <xdr:rowOff>12992</xdr:rowOff>
    </xdr:to>
    <xdr:sp macro="" textlink="">
      <xdr:nvSpPr>
        <xdr:cNvPr id="815" name="楕円 814"/>
        <xdr:cNvSpPr/>
      </xdr:nvSpPr>
      <xdr:spPr>
        <a:xfrm>
          <a:off x="21272500" y="9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29519</xdr:rowOff>
    </xdr:from>
    <xdr:ext cx="534377" cy="259045"/>
    <xdr:sp macro="" textlink="">
      <xdr:nvSpPr>
        <xdr:cNvPr id="816" name="テキスト ボックス 815"/>
        <xdr:cNvSpPr txBox="1"/>
      </xdr:nvSpPr>
      <xdr:spPr>
        <a:xfrm>
          <a:off x="21056111" y="94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24454</xdr:rowOff>
    </xdr:from>
    <xdr:to>
      <xdr:col>107</xdr:col>
      <xdr:colOff>101600</xdr:colOff>
      <xdr:row>56</xdr:row>
      <xdr:rowOff>126054</xdr:rowOff>
    </xdr:to>
    <xdr:sp macro="" textlink="">
      <xdr:nvSpPr>
        <xdr:cNvPr id="817" name="楕円 816"/>
        <xdr:cNvSpPr/>
      </xdr:nvSpPr>
      <xdr:spPr>
        <a:xfrm>
          <a:off x="20383500" y="96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142581</xdr:rowOff>
    </xdr:from>
    <xdr:ext cx="534377" cy="259045"/>
    <xdr:sp macro="" textlink="">
      <xdr:nvSpPr>
        <xdr:cNvPr id="818" name="テキスト ボックス 817"/>
        <xdr:cNvSpPr txBox="1"/>
      </xdr:nvSpPr>
      <xdr:spPr>
        <a:xfrm>
          <a:off x="20167111" y="94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162299</xdr:rowOff>
    </xdr:from>
    <xdr:to>
      <xdr:col>102</xdr:col>
      <xdr:colOff>165100</xdr:colOff>
      <xdr:row>56</xdr:row>
      <xdr:rowOff>92449</xdr:rowOff>
    </xdr:to>
    <xdr:sp macro="" textlink="">
      <xdr:nvSpPr>
        <xdr:cNvPr id="819" name="楕円 818"/>
        <xdr:cNvSpPr/>
      </xdr:nvSpPr>
      <xdr:spPr>
        <a:xfrm>
          <a:off x="19494500" y="95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108976</xdr:rowOff>
    </xdr:from>
    <xdr:ext cx="534377" cy="259045"/>
    <xdr:sp macro="" textlink="">
      <xdr:nvSpPr>
        <xdr:cNvPr id="820" name="テキスト ボックス 819"/>
        <xdr:cNvSpPr txBox="1"/>
      </xdr:nvSpPr>
      <xdr:spPr>
        <a:xfrm>
          <a:off x="19278111" y="9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97206</xdr:rowOff>
    </xdr:from>
    <xdr:to>
      <xdr:col>98</xdr:col>
      <xdr:colOff>38100</xdr:colOff>
      <xdr:row>57</xdr:row>
      <xdr:rowOff>27356</xdr:rowOff>
    </xdr:to>
    <xdr:sp macro="" textlink="">
      <xdr:nvSpPr>
        <xdr:cNvPr id="821" name="楕円 820"/>
        <xdr:cNvSpPr/>
      </xdr:nvSpPr>
      <xdr:spPr>
        <a:xfrm>
          <a:off x="186055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43883</xdr:rowOff>
    </xdr:from>
    <xdr:ext cx="534377" cy="259045"/>
    <xdr:sp macro="" textlink="">
      <xdr:nvSpPr>
        <xdr:cNvPr id="822" name="テキスト ボックス 821"/>
        <xdr:cNvSpPr txBox="1"/>
      </xdr:nvSpPr>
      <xdr:spPr>
        <a:xfrm>
          <a:off x="18389111" y="94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7" name="直線コネクタ 846"/>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8"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9" name="直線コネクタ 848"/>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0"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1" name="直線コネクタ 850"/>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52946</xdr:rowOff>
    </xdr:from>
    <xdr:to>
      <xdr:col>116</xdr:col>
      <xdr:colOff>63500</xdr:colOff>
      <xdr:row>73</xdr:row>
      <xdr:rowOff>95314</xdr:rowOff>
    </xdr:to>
    <xdr:cxnSp macro="">
      <xdr:nvCxnSpPr>
        <xdr:cNvPr id="852" name="直線コネクタ 851"/>
        <xdr:cNvCxnSpPr/>
      </xdr:nvCxnSpPr>
      <xdr:spPr>
        <a:xfrm flipV="1">
          <a:off x="21323300" y="12568796"/>
          <a:ext cx="8382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3" name="繰出金平均値テキスト"/>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4" name="フローチャート: 判断 853"/>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95314</xdr:rowOff>
    </xdr:from>
    <xdr:to>
      <xdr:col>111</xdr:col>
      <xdr:colOff>177800</xdr:colOff>
      <xdr:row>73</xdr:row>
      <xdr:rowOff>131852</xdr:rowOff>
    </xdr:to>
    <xdr:cxnSp macro="">
      <xdr:nvCxnSpPr>
        <xdr:cNvPr id="855" name="直線コネクタ 854"/>
        <xdr:cNvCxnSpPr/>
      </xdr:nvCxnSpPr>
      <xdr:spPr>
        <a:xfrm flipV="1">
          <a:off x="20434300" y="12611164"/>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6" name="フローチャート: 判断 855"/>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7" name="テキスト ボックス 856"/>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131852</xdr:rowOff>
    </xdr:from>
    <xdr:to>
      <xdr:col>107</xdr:col>
      <xdr:colOff>50800</xdr:colOff>
      <xdr:row>73</xdr:row>
      <xdr:rowOff>144043</xdr:rowOff>
    </xdr:to>
    <xdr:cxnSp macro="">
      <xdr:nvCxnSpPr>
        <xdr:cNvPr id="858" name="直線コネクタ 857"/>
        <xdr:cNvCxnSpPr/>
      </xdr:nvCxnSpPr>
      <xdr:spPr>
        <a:xfrm flipV="1">
          <a:off x="19545300" y="12647702"/>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9" name="フローチャート: 判断 858"/>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0" name="テキスト ボックス 859"/>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99390</xdr:rowOff>
    </xdr:from>
    <xdr:to>
      <xdr:col>102</xdr:col>
      <xdr:colOff>114300</xdr:colOff>
      <xdr:row>73</xdr:row>
      <xdr:rowOff>144043</xdr:rowOff>
    </xdr:to>
    <xdr:cxnSp macro="">
      <xdr:nvCxnSpPr>
        <xdr:cNvPr id="861" name="直線コネクタ 860"/>
        <xdr:cNvCxnSpPr/>
      </xdr:nvCxnSpPr>
      <xdr:spPr>
        <a:xfrm>
          <a:off x="18656300" y="1261524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51067</xdr:rowOff>
    </xdr:from>
    <xdr:to>
      <xdr:col>102</xdr:col>
      <xdr:colOff>165100</xdr:colOff>
      <xdr:row>75</xdr:row>
      <xdr:rowOff>152667</xdr:rowOff>
    </xdr:to>
    <xdr:sp macro="" textlink="">
      <xdr:nvSpPr>
        <xdr:cNvPr id="862" name="フローチャート: 判断 861"/>
        <xdr:cNvSpPr/>
      </xdr:nvSpPr>
      <xdr:spPr>
        <a:xfrm>
          <a:off x="19494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143794</xdr:rowOff>
    </xdr:from>
    <xdr:ext cx="534377" cy="259045"/>
    <xdr:sp macro="" textlink="">
      <xdr:nvSpPr>
        <xdr:cNvPr id="863" name="テキスト ボックス 862"/>
        <xdr:cNvSpPr txBox="1"/>
      </xdr:nvSpPr>
      <xdr:spPr>
        <a:xfrm>
          <a:off x="19278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168148</xdr:rowOff>
    </xdr:from>
    <xdr:to>
      <xdr:col>98</xdr:col>
      <xdr:colOff>38100</xdr:colOff>
      <xdr:row>74</xdr:row>
      <xdr:rowOff>98298</xdr:rowOff>
    </xdr:to>
    <xdr:sp macro="" textlink="">
      <xdr:nvSpPr>
        <xdr:cNvPr id="864" name="フローチャート: 判断 863"/>
        <xdr:cNvSpPr/>
      </xdr:nvSpPr>
      <xdr:spPr>
        <a:xfrm>
          <a:off x="18605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89425</xdr:rowOff>
    </xdr:from>
    <xdr:ext cx="534377" cy="259045"/>
    <xdr:sp macro="" textlink="">
      <xdr:nvSpPr>
        <xdr:cNvPr id="865" name="テキスト ボックス 864"/>
        <xdr:cNvSpPr txBox="1"/>
      </xdr:nvSpPr>
      <xdr:spPr>
        <a:xfrm>
          <a:off x="18389111" y="127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2146</xdr:rowOff>
    </xdr:from>
    <xdr:to>
      <xdr:col>116</xdr:col>
      <xdr:colOff>114300</xdr:colOff>
      <xdr:row>73</xdr:row>
      <xdr:rowOff>103746</xdr:rowOff>
    </xdr:to>
    <xdr:sp macro="" textlink="">
      <xdr:nvSpPr>
        <xdr:cNvPr id="871" name="楕円 870"/>
        <xdr:cNvSpPr/>
      </xdr:nvSpPr>
      <xdr:spPr>
        <a:xfrm>
          <a:off x="22110700" y="12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25023</xdr:rowOff>
    </xdr:from>
    <xdr:ext cx="534377" cy="259045"/>
    <xdr:sp macro="" textlink="">
      <xdr:nvSpPr>
        <xdr:cNvPr id="872" name="繰出金該当値テキスト"/>
        <xdr:cNvSpPr txBox="1"/>
      </xdr:nvSpPr>
      <xdr:spPr>
        <a:xfrm>
          <a:off x="22212300"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44514</xdr:rowOff>
    </xdr:from>
    <xdr:to>
      <xdr:col>112</xdr:col>
      <xdr:colOff>38100</xdr:colOff>
      <xdr:row>73</xdr:row>
      <xdr:rowOff>146114</xdr:rowOff>
    </xdr:to>
    <xdr:sp macro="" textlink="">
      <xdr:nvSpPr>
        <xdr:cNvPr id="873" name="楕円 872"/>
        <xdr:cNvSpPr/>
      </xdr:nvSpPr>
      <xdr:spPr>
        <a:xfrm>
          <a:off x="21272500" y="125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162641</xdr:rowOff>
    </xdr:from>
    <xdr:ext cx="534377" cy="259045"/>
    <xdr:sp macro="" textlink="">
      <xdr:nvSpPr>
        <xdr:cNvPr id="874" name="テキスト ボックス 873"/>
        <xdr:cNvSpPr txBox="1"/>
      </xdr:nvSpPr>
      <xdr:spPr>
        <a:xfrm>
          <a:off x="21056111" y="123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81052</xdr:rowOff>
    </xdr:from>
    <xdr:to>
      <xdr:col>107</xdr:col>
      <xdr:colOff>101600</xdr:colOff>
      <xdr:row>74</xdr:row>
      <xdr:rowOff>11202</xdr:rowOff>
    </xdr:to>
    <xdr:sp macro="" textlink="">
      <xdr:nvSpPr>
        <xdr:cNvPr id="875" name="楕円 874"/>
        <xdr:cNvSpPr/>
      </xdr:nvSpPr>
      <xdr:spPr>
        <a:xfrm>
          <a:off x="20383500" y="125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27729</xdr:rowOff>
    </xdr:from>
    <xdr:ext cx="534377" cy="259045"/>
    <xdr:sp macro="" textlink="">
      <xdr:nvSpPr>
        <xdr:cNvPr id="876" name="テキスト ボックス 875"/>
        <xdr:cNvSpPr txBox="1"/>
      </xdr:nvSpPr>
      <xdr:spPr>
        <a:xfrm>
          <a:off x="20167111" y="123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93243</xdr:rowOff>
    </xdr:from>
    <xdr:to>
      <xdr:col>102</xdr:col>
      <xdr:colOff>165100</xdr:colOff>
      <xdr:row>74</xdr:row>
      <xdr:rowOff>23393</xdr:rowOff>
    </xdr:to>
    <xdr:sp macro="" textlink="">
      <xdr:nvSpPr>
        <xdr:cNvPr id="877" name="楕円 876"/>
        <xdr:cNvSpPr/>
      </xdr:nvSpPr>
      <xdr:spPr>
        <a:xfrm>
          <a:off x="19494500" y="126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39920</xdr:rowOff>
    </xdr:from>
    <xdr:ext cx="534377" cy="259045"/>
    <xdr:sp macro="" textlink="">
      <xdr:nvSpPr>
        <xdr:cNvPr id="878" name="テキスト ボックス 877"/>
        <xdr:cNvSpPr txBox="1"/>
      </xdr:nvSpPr>
      <xdr:spPr>
        <a:xfrm>
          <a:off x="19278111" y="1238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48590</xdr:rowOff>
    </xdr:from>
    <xdr:to>
      <xdr:col>98</xdr:col>
      <xdr:colOff>38100</xdr:colOff>
      <xdr:row>73</xdr:row>
      <xdr:rowOff>150190</xdr:rowOff>
    </xdr:to>
    <xdr:sp macro="" textlink="">
      <xdr:nvSpPr>
        <xdr:cNvPr id="879" name="楕円 878"/>
        <xdr:cNvSpPr/>
      </xdr:nvSpPr>
      <xdr:spPr>
        <a:xfrm>
          <a:off x="18605500" y="125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166717</xdr:rowOff>
    </xdr:from>
    <xdr:ext cx="534377" cy="259045"/>
    <xdr:sp macro="" textlink="">
      <xdr:nvSpPr>
        <xdr:cNvPr id="880" name="テキスト ボックス 879"/>
        <xdr:cNvSpPr txBox="1"/>
      </xdr:nvSpPr>
      <xdr:spPr>
        <a:xfrm>
          <a:off x="18389111" y="1233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・人件費については、給与表の改定や勤勉手当の支給月数の増といった増額要因があったものの、定年引上げによる退職手当の大幅減により減となった。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・扶助費については、子どもの医療費助成の対象年齢を中学生までから高校生までに引き上げたことにより増となった。令和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年度の途中から制度改正となったため、次年度も扶助費が増額する可能性が高い。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・物件費については、新型コロナワクチン接種等の委託料が減額となったことから、令和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年度は減となったが、今後は物価高騰や光熱水費の上昇により増額することが見込まれる。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・普通建設事業費については、平田地区給食施設整備事業（新規整備）や国体記念体育館改修事業（更新整備）により増額となった。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山形県酒田市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95,789
95,243
602.98
61,641,207
60,244,049
1,359,526
29,622,357
49,003,562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105410</xdr:rowOff>
    </xdr:to>
    <xdr:cxnSp macro="">
      <xdr:nvCxnSpPr>
        <xdr:cNvPr id="61" name="直線コネクタ 60"/>
        <xdr:cNvCxnSpPr/>
      </xdr:nvCxnSpPr>
      <xdr:spPr>
        <a:xfrm>
          <a:off x="3797300" y="541883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81026</xdr:rowOff>
    </xdr:from>
    <xdr:to>
      <xdr:col>19</xdr:col>
      <xdr:colOff>177800</xdr:colOff>
      <xdr:row>31</xdr:row>
      <xdr:rowOff>103886</xdr:rowOff>
    </xdr:to>
    <xdr:cxnSp macro="">
      <xdr:nvCxnSpPr>
        <xdr:cNvPr id="64" name="直線コネクタ 63"/>
        <xdr:cNvCxnSpPr/>
      </xdr:nvCxnSpPr>
      <xdr:spPr>
        <a:xfrm>
          <a:off x="2908300" y="522452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35306</xdr:rowOff>
    </xdr:from>
    <xdr:to>
      <xdr:col>15</xdr:col>
      <xdr:colOff>50800</xdr:colOff>
      <xdr:row>30</xdr:row>
      <xdr:rowOff>81026</xdr:rowOff>
    </xdr:to>
    <xdr:cxnSp macro="">
      <xdr:nvCxnSpPr>
        <xdr:cNvPr id="67" name="直線コネクタ 66"/>
        <xdr:cNvCxnSpPr/>
      </xdr:nvCxnSpPr>
      <xdr:spPr>
        <a:xfrm>
          <a:off x="2019300" y="51788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35306</xdr:rowOff>
    </xdr:from>
    <xdr:to>
      <xdr:col>10</xdr:col>
      <xdr:colOff>114300</xdr:colOff>
      <xdr:row>30</xdr:row>
      <xdr:rowOff>75692</xdr:rowOff>
    </xdr:to>
    <xdr:cxnSp macro="">
      <xdr:nvCxnSpPr>
        <xdr:cNvPr id="70" name="直線コネクタ 69"/>
        <xdr:cNvCxnSpPr/>
      </xdr:nvCxnSpPr>
      <xdr:spPr>
        <a:xfrm flipV="1">
          <a:off x="1130300" y="517880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91948</xdr:rowOff>
    </xdr:from>
    <xdr:to>
      <xdr:col>10</xdr:col>
      <xdr:colOff>165100</xdr:colOff>
      <xdr:row>34</xdr:row>
      <xdr:rowOff>22098</xdr:rowOff>
    </xdr:to>
    <xdr:sp macro="" textlink="">
      <xdr:nvSpPr>
        <xdr:cNvPr id="71" name="フローチャート: 判断 70"/>
        <xdr:cNvSpPr/>
      </xdr:nvSpPr>
      <xdr:spPr>
        <a:xfrm>
          <a:off x="1968500" y="57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13225</xdr:rowOff>
    </xdr:from>
    <xdr:ext cx="469744" cy="259045"/>
    <xdr:sp macro="" textlink="">
      <xdr:nvSpPr>
        <xdr:cNvPr id="72" name="テキスト ボックス 71"/>
        <xdr:cNvSpPr txBox="1"/>
      </xdr:nvSpPr>
      <xdr:spPr>
        <a:xfrm>
          <a:off x="1784428" y="58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14986</xdr:rowOff>
    </xdr:from>
    <xdr:to>
      <xdr:col>6</xdr:col>
      <xdr:colOff>38100</xdr:colOff>
      <xdr:row>33</xdr:row>
      <xdr:rowOff>116586</xdr:rowOff>
    </xdr:to>
    <xdr:sp macro="" textlink="">
      <xdr:nvSpPr>
        <xdr:cNvPr id="73" name="フローチャート: 判断 72"/>
        <xdr:cNvSpPr/>
      </xdr:nvSpPr>
      <xdr:spPr>
        <a:xfrm>
          <a:off x="1079500" y="567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107713</xdr:rowOff>
    </xdr:from>
    <xdr:ext cx="469744" cy="259045"/>
    <xdr:sp macro="" textlink="">
      <xdr:nvSpPr>
        <xdr:cNvPr id="74" name="テキスト ボックス 73"/>
        <xdr:cNvSpPr txBox="1"/>
      </xdr:nvSpPr>
      <xdr:spPr>
        <a:xfrm>
          <a:off x="895428" y="57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54610</xdr:rowOff>
    </xdr:from>
    <xdr:to>
      <xdr:col>24</xdr:col>
      <xdr:colOff>114300</xdr:colOff>
      <xdr:row>31</xdr:row>
      <xdr:rowOff>156210</xdr:rowOff>
    </xdr:to>
    <xdr:sp macro="" textlink="">
      <xdr:nvSpPr>
        <xdr:cNvPr id="80" name="楕円 79"/>
        <xdr:cNvSpPr/>
      </xdr:nvSpPr>
      <xdr:spPr>
        <a:xfrm>
          <a:off x="45847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77487</xdr:rowOff>
    </xdr:from>
    <xdr:ext cx="469744" cy="259045"/>
    <xdr:sp macro="" textlink="">
      <xdr:nvSpPr>
        <xdr:cNvPr id="81" name="議会費該当値テキスト"/>
        <xdr:cNvSpPr txBox="1"/>
      </xdr:nvSpPr>
      <xdr:spPr>
        <a:xfrm>
          <a:off x="4686300" y="522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53086</xdr:rowOff>
    </xdr:from>
    <xdr:to>
      <xdr:col>20</xdr:col>
      <xdr:colOff>38100</xdr:colOff>
      <xdr:row>31</xdr:row>
      <xdr:rowOff>154686</xdr:rowOff>
    </xdr:to>
    <xdr:sp macro="" textlink="">
      <xdr:nvSpPr>
        <xdr:cNvPr id="82" name="楕円 81"/>
        <xdr:cNvSpPr/>
      </xdr:nvSpPr>
      <xdr:spPr>
        <a:xfrm>
          <a:off x="37465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171213</xdr:rowOff>
    </xdr:from>
    <xdr:ext cx="469744" cy="259045"/>
    <xdr:sp macro="" textlink="">
      <xdr:nvSpPr>
        <xdr:cNvPr id="83" name="テキスト ボックス 82"/>
        <xdr:cNvSpPr txBox="1"/>
      </xdr:nvSpPr>
      <xdr:spPr>
        <a:xfrm>
          <a:off x="3562428" y="51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30226</xdr:rowOff>
    </xdr:from>
    <xdr:to>
      <xdr:col>15</xdr:col>
      <xdr:colOff>101600</xdr:colOff>
      <xdr:row>30</xdr:row>
      <xdr:rowOff>131826</xdr:rowOff>
    </xdr:to>
    <xdr:sp macro="" textlink="">
      <xdr:nvSpPr>
        <xdr:cNvPr id="84" name="楕円 83"/>
        <xdr:cNvSpPr/>
      </xdr:nvSpPr>
      <xdr:spPr>
        <a:xfrm>
          <a:off x="2857500" y="517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148353</xdr:rowOff>
    </xdr:from>
    <xdr:ext cx="469744" cy="259045"/>
    <xdr:sp macro="" textlink="">
      <xdr:nvSpPr>
        <xdr:cNvPr id="85" name="テキスト ボックス 84"/>
        <xdr:cNvSpPr txBox="1"/>
      </xdr:nvSpPr>
      <xdr:spPr>
        <a:xfrm>
          <a:off x="2673428" y="494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155956</xdr:rowOff>
    </xdr:from>
    <xdr:to>
      <xdr:col>10</xdr:col>
      <xdr:colOff>165100</xdr:colOff>
      <xdr:row>30</xdr:row>
      <xdr:rowOff>86106</xdr:rowOff>
    </xdr:to>
    <xdr:sp macro="" textlink="">
      <xdr:nvSpPr>
        <xdr:cNvPr id="86" name="楕円 85"/>
        <xdr:cNvSpPr/>
      </xdr:nvSpPr>
      <xdr:spPr>
        <a:xfrm>
          <a:off x="1968500" y="51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102633</xdr:rowOff>
    </xdr:from>
    <xdr:ext cx="469744" cy="259045"/>
    <xdr:sp macro="" textlink="">
      <xdr:nvSpPr>
        <xdr:cNvPr id="87" name="テキスト ボックス 86"/>
        <xdr:cNvSpPr txBox="1"/>
      </xdr:nvSpPr>
      <xdr:spPr>
        <a:xfrm>
          <a:off x="1784428" y="49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24892</xdr:rowOff>
    </xdr:from>
    <xdr:to>
      <xdr:col>6</xdr:col>
      <xdr:colOff>38100</xdr:colOff>
      <xdr:row>30</xdr:row>
      <xdr:rowOff>126492</xdr:rowOff>
    </xdr:to>
    <xdr:sp macro="" textlink="">
      <xdr:nvSpPr>
        <xdr:cNvPr id="88" name="楕円 87"/>
        <xdr:cNvSpPr/>
      </xdr:nvSpPr>
      <xdr:spPr>
        <a:xfrm>
          <a:off x="1079500" y="51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143019</xdr:rowOff>
    </xdr:from>
    <xdr:ext cx="469744" cy="259045"/>
    <xdr:sp macro="" textlink="">
      <xdr:nvSpPr>
        <xdr:cNvPr id="89" name="テキスト ボックス 88"/>
        <xdr:cNvSpPr txBox="1"/>
      </xdr:nvSpPr>
      <xdr:spPr>
        <a:xfrm>
          <a:off x="895428" y="49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14029</xdr:rowOff>
    </xdr:from>
    <xdr:to>
      <xdr:col>24</xdr:col>
      <xdr:colOff>63500</xdr:colOff>
      <xdr:row>56</xdr:row>
      <xdr:rowOff>15954</xdr:rowOff>
    </xdr:to>
    <xdr:cxnSp macro="">
      <xdr:nvCxnSpPr>
        <xdr:cNvPr id="116" name="直線コネクタ 115"/>
        <xdr:cNvCxnSpPr/>
      </xdr:nvCxnSpPr>
      <xdr:spPr>
        <a:xfrm>
          <a:off x="3797300" y="9615229"/>
          <a:ext cx="838200" cy="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66516</xdr:rowOff>
    </xdr:from>
    <xdr:to>
      <xdr:col>19</xdr:col>
      <xdr:colOff>177800</xdr:colOff>
      <xdr:row>56</xdr:row>
      <xdr:rowOff>14029</xdr:rowOff>
    </xdr:to>
    <xdr:cxnSp macro="">
      <xdr:nvCxnSpPr>
        <xdr:cNvPr id="119" name="直線コネクタ 118"/>
        <xdr:cNvCxnSpPr/>
      </xdr:nvCxnSpPr>
      <xdr:spPr>
        <a:xfrm>
          <a:off x="2908300" y="9496266"/>
          <a:ext cx="889000" cy="1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93253</xdr:rowOff>
    </xdr:from>
    <xdr:to>
      <xdr:col>15</xdr:col>
      <xdr:colOff>50800</xdr:colOff>
      <xdr:row>55</xdr:row>
      <xdr:rowOff>66516</xdr:rowOff>
    </xdr:to>
    <xdr:cxnSp macro="">
      <xdr:nvCxnSpPr>
        <xdr:cNvPr id="122" name="直線コネクタ 121"/>
        <xdr:cNvCxnSpPr/>
      </xdr:nvCxnSpPr>
      <xdr:spPr>
        <a:xfrm>
          <a:off x="2019300" y="9180103"/>
          <a:ext cx="889000" cy="3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93253</xdr:rowOff>
    </xdr:from>
    <xdr:to>
      <xdr:col>10</xdr:col>
      <xdr:colOff>114300</xdr:colOff>
      <xdr:row>56</xdr:row>
      <xdr:rowOff>117105</xdr:rowOff>
    </xdr:to>
    <xdr:cxnSp macro="">
      <xdr:nvCxnSpPr>
        <xdr:cNvPr id="125" name="直線コネクタ 124"/>
        <xdr:cNvCxnSpPr/>
      </xdr:nvCxnSpPr>
      <xdr:spPr>
        <a:xfrm flipV="1">
          <a:off x="1130300" y="9180103"/>
          <a:ext cx="889000" cy="53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20585</xdr:rowOff>
    </xdr:from>
    <xdr:to>
      <xdr:col>10</xdr:col>
      <xdr:colOff>165100</xdr:colOff>
      <xdr:row>54</xdr:row>
      <xdr:rowOff>122185</xdr:rowOff>
    </xdr:to>
    <xdr:sp macro="" textlink="">
      <xdr:nvSpPr>
        <xdr:cNvPr id="126" name="フローチャート: 判断 125"/>
        <xdr:cNvSpPr/>
      </xdr:nvSpPr>
      <xdr:spPr>
        <a:xfrm>
          <a:off x="1968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113312</xdr:rowOff>
    </xdr:from>
    <xdr:ext cx="599010" cy="259045"/>
    <xdr:sp macro="" textlink="">
      <xdr:nvSpPr>
        <xdr:cNvPr id="127" name="テキスト ボックス 126"/>
        <xdr:cNvSpPr txBox="1"/>
      </xdr:nvSpPr>
      <xdr:spPr>
        <a:xfrm>
          <a:off x="1719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158290</xdr:rowOff>
    </xdr:from>
    <xdr:to>
      <xdr:col>6</xdr:col>
      <xdr:colOff>38100</xdr:colOff>
      <xdr:row>57</xdr:row>
      <xdr:rowOff>88440</xdr:rowOff>
    </xdr:to>
    <xdr:sp macro="" textlink="">
      <xdr:nvSpPr>
        <xdr:cNvPr id="128" name="フローチャート: 判断 127"/>
        <xdr:cNvSpPr/>
      </xdr:nvSpPr>
      <xdr:spPr>
        <a:xfrm>
          <a:off x="1079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79567</xdr:rowOff>
    </xdr:from>
    <xdr:ext cx="534377" cy="259045"/>
    <xdr:sp macro="" textlink="">
      <xdr:nvSpPr>
        <xdr:cNvPr id="129" name="テキスト ボックス 128"/>
        <xdr:cNvSpPr txBox="1"/>
      </xdr:nvSpPr>
      <xdr:spPr>
        <a:xfrm>
          <a:off x="863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136604</xdr:rowOff>
    </xdr:from>
    <xdr:to>
      <xdr:col>24</xdr:col>
      <xdr:colOff>114300</xdr:colOff>
      <xdr:row>56</xdr:row>
      <xdr:rowOff>66754</xdr:rowOff>
    </xdr:to>
    <xdr:sp macro="" textlink="">
      <xdr:nvSpPr>
        <xdr:cNvPr id="135" name="楕円 134"/>
        <xdr:cNvSpPr/>
      </xdr:nvSpPr>
      <xdr:spPr>
        <a:xfrm>
          <a:off x="4584700" y="95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159481</xdr:rowOff>
    </xdr:from>
    <xdr:ext cx="599010" cy="259045"/>
    <xdr:sp macro="" textlink="">
      <xdr:nvSpPr>
        <xdr:cNvPr id="136" name="総務費該当値テキスト"/>
        <xdr:cNvSpPr txBox="1"/>
      </xdr:nvSpPr>
      <xdr:spPr>
        <a:xfrm>
          <a:off x="4686300" y="941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134679</xdr:rowOff>
    </xdr:from>
    <xdr:to>
      <xdr:col>20</xdr:col>
      <xdr:colOff>38100</xdr:colOff>
      <xdr:row>56</xdr:row>
      <xdr:rowOff>64829</xdr:rowOff>
    </xdr:to>
    <xdr:sp macro="" textlink="">
      <xdr:nvSpPr>
        <xdr:cNvPr id="137" name="楕円 136"/>
        <xdr:cNvSpPr/>
      </xdr:nvSpPr>
      <xdr:spPr>
        <a:xfrm>
          <a:off x="3746500" y="95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81356</xdr:rowOff>
    </xdr:from>
    <xdr:ext cx="599010" cy="259045"/>
    <xdr:sp macro="" textlink="">
      <xdr:nvSpPr>
        <xdr:cNvPr id="138" name="テキスト ボックス 137"/>
        <xdr:cNvSpPr txBox="1"/>
      </xdr:nvSpPr>
      <xdr:spPr>
        <a:xfrm>
          <a:off x="3497795" y="933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15716</xdr:rowOff>
    </xdr:from>
    <xdr:to>
      <xdr:col>15</xdr:col>
      <xdr:colOff>101600</xdr:colOff>
      <xdr:row>55</xdr:row>
      <xdr:rowOff>117316</xdr:rowOff>
    </xdr:to>
    <xdr:sp macro="" textlink="">
      <xdr:nvSpPr>
        <xdr:cNvPr id="139" name="楕円 138"/>
        <xdr:cNvSpPr/>
      </xdr:nvSpPr>
      <xdr:spPr>
        <a:xfrm>
          <a:off x="2857500" y="94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133843</xdr:rowOff>
    </xdr:from>
    <xdr:ext cx="599010" cy="259045"/>
    <xdr:sp macro="" textlink="">
      <xdr:nvSpPr>
        <xdr:cNvPr id="140" name="テキスト ボックス 139"/>
        <xdr:cNvSpPr txBox="1"/>
      </xdr:nvSpPr>
      <xdr:spPr>
        <a:xfrm>
          <a:off x="2608795" y="92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42453</xdr:rowOff>
    </xdr:from>
    <xdr:to>
      <xdr:col>10</xdr:col>
      <xdr:colOff>165100</xdr:colOff>
      <xdr:row>53</xdr:row>
      <xdr:rowOff>144053</xdr:rowOff>
    </xdr:to>
    <xdr:sp macro="" textlink="">
      <xdr:nvSpPr>
        <xdr:cNvPr id="141" name="楕円 140"/>
        <xdr:cNvSpPr/>
      </xdr:nvSpPr>
      <xdr:spPr>
        <a:xfrm>
          <a:off x="1968500" y="91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160580</xdr:rowOff>
    </xdr:from>
    <xdr:ext cx="599010" cy="259045"/>
    <xdr:sp macro="" textlink="">
      <xdr:nvSpPr>
        <xdr:cNvPr id="142" name="テキスト ボックス 141"/>
        <xdr:cNvSpPr txBox="1"/>
      </xdr:nvSpPr>
      <xdr:spPr>
        <a:xfrm>
          <a:off x="1719795" y="8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66305</xdr:rowOff>
    </xdr:from>
    <xdr:to>
      <xdr:col>6</xdr:col>
      <xdr:colOff>38100</xdr:colOff>
      <xdr:row>56</xdr:row>
      <xdr:rowOff>167905</xdr:rowOff>
    </xdr:to>
    <xdr:sp macro="" textlink="">
      <xdr:nvSpPr>
        <xdr:cNvPr id="143" name="楕円 142"/>
        <xdr:cNvSpPr/>
      </xdr:nvSpPr>
      <xdr:spPr>
        <a:xfrm>
          <a:off x="1079500" y="96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xdr:rowOff>
    </xdr:from>
    <xdr:ext cx="534377" cy="259045"/>
    <xdr:sp macro="" textlink="">
      <xdr:nvSpPr>
        <xdr:cNvPr id="144" name="テキスト ボックス 143"/>
        <xdr:cNvSpPr txBox="1"/>
      </xdr:nvSpPr>
      <xdr:spPr>
        <a:xfrm>
          <a:off x="863111" y="94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83031</xdr:rowOff>
    </xdr:from>
    <xdr:to>
      <xdr:col>24</xdr:col>
      <xdr:colOff>63500</xdr:colOff>
      <xdr:row>78</xdr:row>
      <xdr:rowOff>9992</xdr:rowOff>
    </xdr:to>
    <xdr:cxnSp macro="">
      <xdr:nvCxnSpPr>
        <xdr:cNvPr id="174" name="直線コネクタ 173"/>
        <xdr:cNvCxnSpPr/>
      </xdr:nvCxnSpPr>
      <xdr:spPr>
        <a:xfrm flipV="1">
          <a:off x="3797300" y="13284681"/>
          <a:ext cx="838200" cy="9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147853</xdr:rowOff>
    </xdr:from>
    <xdr:to>
      <xdr:col>19</xdr:col>
      <xdr:colOff>177800</xdr:colOff>
      <xdr:row>78</xdr:row>
      <xdr:rowOff>9992</xdr:rowOff>
    </xdr:to>
    <xdr:cxnSp macro="">
      <xdr:nvCxnSpPr>
        <xdr:cNvPr id="177" name="直線コネクタ 176"/>
        <xdr:cNvCxnSpPr/>
      </xdr:nvCxnSpPr>
      <xdr:spPr>
        <a:xfrm>
          <a:off x="2908300" y="13349503"/>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147853</xdr:rowOff>
    </xdr:from>
    <xdr:to>
      <xdr:col>15</xdr:col>
      <xdr:colOff>50800</xdr:colOff>
      <xdr:row>78</xdr:row>
      <xdr:rowOff>67661</xdr:rowOff>
    </xdr:to>
    <xdr:cxnSp macro="">
      <xdr:nvCxnSpPr>
        <xdr:cNvPr id="180" name="直線コネクタ 179"/>
        <xdr:cNvCxnSpPr/>
      </xdr:nvCxnSpPr>
      <xdr:spPr>
        <a:xfrm flipV="1">
          <a:off x="2019300" y="13349503"/>
          <a:ext cx="8890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67661</xdr:rowOff>
    </xdr:from>
    <xdr:to>
      <xdr:col>10</xdr:col>
      <xdr:colOff>114300</xdr:colOff>
      <xdr:row>78</xdr:row>
      <xdr:rowOff>129749</xdr:rowOff>
    </xdr:to>
    <xdr:cxnSp macro="">
      <xdr:nvCxnSpPr>
        <xdr:cNvPr id="183" name="直線コネクタ 182"/>
        <xdr:cNvCxnSpPr/>
      </xdr:nvCxnSpPr>
      <xdr:spPr>
        <a:xfrm flipV="1">
          <a:off x="1130300" y="13440761"/>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34288</xdr:rowOff>
    </xdr:from>
    <xdr:to>
      <xdr:col>10</xdr:col>
      <xdr:colOff>165100</xdr:colOff>
      <xdr:row>77</xdr:row>
      <xdr:rowOff>135888</xdr:rowOff>
    </xdr:to>
    <xdr:sp macro="" textlink="">
      <xdr:nvSpPr>
        <xdr:cNvPr id="184" name="フローチャート: 判断 183"/>
        <xdr:cNvSpPr/>
      </xdr:nvSpPr>
      <xdr:spPr>
        <a:xfrm>
          <a:off x="1968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152415</xdr:rowOff>
    </xdr:from>
    <xdr:ext cx="599010" cy="259045"/>
    <xdr:sp macro="" textlink="">
      <xdr:nvSpPr>
        <xdr:cNvPr id="185" name="テキスト ボックス 184"/>
        <xdr:cNvSpPr txBox="1"/>
      </xdr:nvSpPr>
      <xdr:spPr>
        <a:xfrm>
          <a:off x="1719795" y="130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6" name="フローチャート: 判断 185"/>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7" name="テキスト ボックス 186"/>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32231</xdr:rowOff>
    </xdr:from>
    <xdr:to>
      <xdr:col>24</xdr:col>
      <xdr:colOff>114300</xdr:colOff>
      <xdr:row>77</xdr:row>
      <xdr:rowOff>133831</xdr:rowOff>
    </xdr:to>
    <xdr:sp macro="" textlink="">
      <xdr:nvSpPr>
        <xdr:cNvPr id="193" name="楕円 192"/>
        <xdr:cNvSpPr/>
      </xdr:nvSpPr>
      <xdr:spPr>
        <a:xfrm>
          <a:off x="4584700" y="132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10658</xdr:rowOff>
    </xdr:from>
    <xdr:ext cx="599010" cy="259045"/>
    <xdr:sp macro="" textlink="">
      <xdr:nvSpPr>
        <xdr:cNvPr id="194" name="民生費該当値テキスト"/>
        <xdr:cNvSpPr txBox="1"/>
      </xdr:nvSpPr>
      <xdr:spPr>
        <a:xfrm>
          <a:off x="4686300" y="1321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130642</xdr:rowOff>
    </xdr:from>
    <xdr:to>
      <xdr:col>20</xdr:col>
      <xdr:colOff>38100</xdr:colOff>
      <xdr:row>78</xdr:row>
      <xdr:rowOff>60792</xdr:rowOff>
    </xdr:to>
    <xdr:sp macro="" textlink="">
      <xdr:nvSpPr>
        <xdr:cNvPr id="195" name="楕円 194"/>
        <xdr:cNvSpPr/>
      </xdr:nvSpPr>
      <xdr:spPr>
        <a:xfrm>
          <a:off x="3746500" y="133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51919</xdr:rowOff>
    </xdr:from>
    <xdr:ext cx="599010" cy="259045"/>
    <xdr:sp macro="" textlink="">
      <xdr:nvSpPr>
        <xdr:cNvPr id="196" name="テキスト ボックス 195"/>
        <xdr:cNvSpPr txBox="1"/>
      </xdr:nvSpPr>
      <xdr:spPr>
        <a:xfrm>
          <a:off x="3497795" y="13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97053</xdr:rowOff>
    </xdr:from>
    <xdr:to>
      <xdr:col>15</xdr:col>
      <xdr:colOff>101600</xdr:colOff>
      <xdr:row>78</xdr:row>
      <xdr:rowOff>27203</xdr:rowOff>
    </xdr:to>
    <xdr:sp macro="" textlink="">
      <xdr:nvSpPr>
        <xdr:cNvPr id="197" name="楕円 196"/>
        <xdr:cNvSpPr/>
      </xdr:nvSpPr>
      <xdr:spPr>
        <a:xfrm>
          <a:off x="2857500" y="132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18330</xdr:rowOff>
    </xdr:from>
    <xdr:ext cx="599010" cy="259045"/>
    <xdr:sp macro="" textlink="">
      <xdr:nvSpPr>
        <xdr:cNvPr id="198" name="テキスト ボックス 197"/>
        <xdr:cNvSpPr txBox="1"/>
      </xdr:nvSpPr>
      <xdr:spPr>
        <a:xfrm>
          <a:off x="2608795" y="1339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16861</xdr:rowOff>
    </xdr:from>
    <xdr:to>
      <xdr:col>10</xdr:col>
      <xdr:colOff>165100</xdr:colOff>
      <xdr:row>78</xdr:row>
      <xdr:rowOff>118461</xdr:rowOff>
    </xdr:to>
    <xdr:sp macro="" textlink="">
      <xdr:nvSpPr>
        <xdr:cNvPr id="199" name="楕円 198"/>
        <xdr:cNvSpPr/>
      </xdr:nvSpPr>
      <xdr:spPr>
        <a:xfrm>
          <a:off x="1968500" y="133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109588</xdr:rowOff>
    </xdr:from>
    <xdr:ext cx="599010" cy="259045"/>
    <xdr:sp macro="" textlink="">
      <xdr:nvSpPr>
        <xdr:cNvPr id="200" name="テキスト ボックス 199"/>
        <xdr:cNvSpPr txBox="1"/>
      </xdr:nvSpPr>
      <xdr:spPr>
        <a:xfrm>
          <a:off x="1719795" y="134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78949</xdr:rowOff>
    </xdr:from>
    <xdr:to>
      <xdr:col>6</xdr:col>
      <xdr:colOff>38100</xdr:colOff>
      <xdr:row>79</xdr:row>
      <xdr:rowOff>9099</xdr:rowOff>
    </xdr:to>
    <xdr:sp macro="" textlink="">
      <xdr:nvSpPr>
        <xdr:cNvPr id="201" name="楕円 200"/>
        <xdr:cNvSpPr/>
      </xdr:nvSpPr>
      <xdr:spPr>
        <a:xfrm>
          <a:off x="1079500" y="1345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226</xdr:rowOff>
    </xdr:from>
    <xdr:ext cx="599010" cy="259045"/>
    <xdr:sp macro="" textlink="">
      <xdr:nvSpPr>
        <xdr:cNvPr id="202" name="テキスト ボックス 201"/>
        <xdr:cNvSpPr txBox="1"/>
      </xdr:nvSpPr>
      <xdr:spPr>
        <a:xfrm>
          <a:off x="830795" y="1354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16059</xdr:rowOff>
    </xdr:from>
    <xdr:to>
      <xdr:col>24</xdr:col>
      <xdr:colOff>63500</xdr:colOff>
      <xdr:row>94</xdr:row>
      <xdr:rowOff>31931</xdr:rowOff>
    </xdr:to>
    <xdr:cxnSp macro="">
      <xdr:nvCxnSpPr>
        <xdr:cNvPr id="234" name="直線コネクタ 233"/>
        <xdr:cNvCxnSpPr/>
      </xdr:nvCxnSpPr>
      <xdr:spPr>
        <a:xfrm>
          <a:off x="3797300" y="16132359"/>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16059</xdr:rowOff>
    </xdr:from>
    <xdr:to>
      <xdr:col>19</xdr:col>
      <xdr:colOff>177800</xdr:colOff>
      <xdr:row>94</xdr:row>
      <xdr:rowOff>65895</xdr:rowOff>
    </xdr:to>
    <xdr:cxnSp macro="">
      <xdr:nvCxnSpPr>
        <xdr:cNvPr id="237" name="直線コネクタ 236"/>
        <xdr:cNvCxnSpPr/>
      </xdr:nvCxnSpPr>
      <xdr:spPr>
        <a:xfrm flipV="1">
          <a:off x="2908300" y="16132359"/>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65895</xdr:rowOff>
    </xdr:from>
    <xdr:to>
      <xdr:col>15</xdr:col>
      <xdr:colOff>50800</xdr:colOff>
      <xdr:row>95</xdr:row>
      <xdr:rowOff>116971</xdr:rowOff>
    </xdr:to>
    <xdr:cxnSp macro="">
      <xdr:nvCxnSpPr>
        <xdr:cNvPr id="240" name="直線コネクタ 239"/>
        <xdr:cNvCxnSpPr/>
      </xdr:nvCxnSpPr>
      <xdr:spPr>
        <a:xfrm flipV="1">
          <a:off x="2019300" y="16182195"/>
          <a:ext cx="889000" cy="2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56685</xdr:rowOff>
    </xdr:from>
    <xdr:to>
      <xdr:col>10</xdr:col>
      <xdr:colOff>114300</xdr:colOff>
      <xdr:row>95</xdr:row>
      <xdr:rowOff>116971</xdr:rowOff>
    </xdr:to>
    <xdr:cxnSp macro="">
      <xdr:nvCxnSpPr>
        <xdr:cNvPr id="243" name="直線コネクタ 242"/>
        <xdr:cNvCxnSpPr/>
      </xdr:nvCxnSpPr>
      <xdr:spPr>
        <a:xfrm>
          <a:off x="1130300" y="16344435"/>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20907</xdr:rowOff>
    </xdr:from>
    <xdr:to>
      <xdr:col>10</xdr:col>
      <xdr:colOff>165100</xdr:colOff>
      <xdr:row>95</xdr:row>
      <xdr:rowOff>122507</xdr:rowOff>
    </xdr:to>
    <xdr:sp macro="" textlink="">
      <xdr:nvSpPr>
        <xdr:cNvPr id="244" name="フローチャート: 判断 243"/>
        <xdr:cNvSpPr/>
      </xdr:nvSpPr>
      <xdr:spPr>
        <a:xfrm>
          <a:off x="1968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139034</xdr:rowOff>
    </xdr:from>
    <xdr:ext cx="534377" cy="259045"/>
    <xdr:sp macro="" textlink="">
      <xdr:nvSpPr>
        <xdr:cNvPr id="245" name="テキスト ボックス 244"/>
        <xdr:cNvSpPr txBox="1"/>
      </xdr:nvSpPr>
      <xdr:spPr>
        <a:xfrm>
          <a:off x="1752111" y="16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108724</xdr:rowOff>
    </xdr:from>
    <xdr:to>
      <xdr:col>6</xdr:col>
      <xdr:colOff>38100</xdr:colOff>
      <xdr:row>96</xdr:row>
      <xdr:rowOff>38874</xdr:rowOff>
    </xdr:to>
    <xdr:sp macro="" textlink="">
      <xdr:nvSpPr>
        <xdr:cNvPr id="246" name="フローチャート: 判断 245"/>
        <xdr:cNvSpPr/>
      </xdr:nvSpPr>
      <xdr:spPr>
        <a:xfrm>
          <a:off x="1079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30001</xdr:rowOff>
    </xdr:from>
    <xdr:ext cx="534377" cy="259045"/>
    <xdr:sp macro="" textlink="">
      <xdr:nvSpPr>
        <xdr:cNvPr id="247" name="テキスト ボックス 246"/>
        <xdr:cNvSpPr txBox="1"/>
      </xdr:nvSpPr>
      <xdr:spPr>
        <a:xfrm>
          <a:off x="863111" y="164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152581</xdr:rowOff>
    </xdr:from>
    <xdr:to>
      <xdr:col>24</xdr:col>
      <xdr:colOff>114300</xdr:colOff>
      <xdr:row>94</xdr:row>
      <xdr:rowOff>82731</xdr:rowOff>
    </xdr:to>
    <xdr:sp macro="" textlink="">
      <xdr:nvSpPr>
        <xdr:cNvPr id="253" name="楕円 252"/>
        <xdr:cNvSpPr/>
      </xdr:nvSpPr>
      <xdr:spPr>
        <a:xfrm>
          <a:off x="4584700" y="160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4008</xdr:rowOff>
    </xdr:from>
    <xdr:ext cx="534377" cy="259045"/>
    <xdr:sp macro="" textlink="">
      <xdr:nvSpPr>
        <xdr:cNvPr id="254" name="衛生費該当値テキスト"/>
        <xdr:cNvSpPr txBox="1"/>
      </xdr:nvSpPr>
      <xdr:spPr>
        <a:xfrm>
          <a:off x="4686300" y="159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136709</xdr:rowOff>
    </xdr:from>
    <xdr:to>
      <xdr:col>20</xdr:col>
      <xdr:colOff>38100</xdr:colOff>
      <xdr:row>94</xdr:row>
      <xdr:rowOff>66859</xdr:rowOff>
    </xdr:to>
    <xdr:sp macro="" textlink="">
      <xdr:nvSpPr>
        <xdr:cNvPr id="255" name="楕円 254"/>
        <xdr:cNvSpPr/>
      </xdr:nvSpPr>
      <xdr:spPr>
        <a:xfrm>
          <a:off x="3746500" y="160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83386</xdr:rowOff>
    </xdr:from>
    <xdr:ext cx="534377" cy="259045"/>
    <xdr:sp macro="" textlink="">
      <xdr:nvSpPr>
        <xdr:cNvPr id="256" name="テキスト ボックス 255"/>
        <xdr:cNvSpPr txBox="1"/>
      </xdr:nvSpPr>
      <xdr:spPr>
        <a:xfrm>
          <a:off x="3530111" y="158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15095</xdr:rowOff>
    </xdr:from>
    <xdr:to>
      <xdr:col>15</xdr:col>
      <xdr:colOff>101600</xdr:colOff>
      <xdr:row>94</xdr:row>
      <xdr:rowOff>116695</xdr:rowOff>
    </xdr:to>
    <xdr:sp macro="" textlink="">
      <xdr:nvSpPr>
        <xdr:cNvPr id="257" name="楕円 256"/>
        <xdr:cNvSpPr/>
      </xdr:nvSpPr>
      <xdr:spPr>
        <a:xfrm>
          <a:off x="2857500" y="161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133222</xdr:rowOff>
    </xdr:from>
    <xdr:ext cx="534377" cy="259045"/>
    <xdr:sp macro="" textlink="">
      <xdr:nvSpPr>
        <xdr:cNvPr id="258" name="テキスト ボックス 257"/>
        <xdr:cNvSpPr txBox="1"/>
      </xdr:nvSpPr>
      <xdr:spPr>
        <a:xfrm>
          <a:off x="2641111" y="1590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66171</xdr:rowOff>
    </xdr:from>
    <xdr:to>
      <xdr:col>10</xdr:col>
      <xdr:colOff>165100</xdr:colOff>
      <xdr:row>95</xdr:row>
      <xdr:rowOff>167771</xdr:rowOff>
    </xdr:to>
    <xdr:sp macro="" textlink="">
      <xdr:nvSpPr>
        <xdr:cNvPr id="259" name="楕円 258"/>
        <xdr:cNvSpPr/>
      </xdr:nvSpPr>
      <xdr:spPr>
        <a:xfrm>
          <a:off x="1968500" y="163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158898</xdr:rowOff>
    </xdr:from>
    <xdr:ext cx="534377" cy="259045"/>
    <xdr:sp macro="" textlink="">
      <xdr:nvSpPr>
        <xdr:cNvPr id="260" name="テキスト ボックス 259"/>
        <xdr:cNvSpPr txBox="1"/>
      </xdr:nvSpPr>
      <xdr:spPr>
        <a:xfrm>
          <a:off x="1752111" y="164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5885</xdr:rowOff>
    </xdr:from>
    <xdr:to>
      <xdr:col>6</xdr:col>
      <xdr:colOff>38100</xdr:colOff>
      <xdr:row>95</xdr:row>
      <xdr:rowOff>107485</xdr:rowOff>
    </xdr:to>
    <xdr:sp macro="" textlink="">
      <xdr:nvSpPr>
        <xdr:cNvPr id="261" name="楕円 260"/>
        <xdr:cNvSpPr/>
      </xdr:nvSpPr>
      <xdr:spPr>
        <a:xfrm>
          <a:off x="1079500" y="162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124012</xdr:rowOff>
    </xdr:from>
    <xdr:ext cx="534377" cy="259045"/>
    <xdr:sp macro="" textlink="">
      <xdr:nvSpPr>
        <xdr:cNvPr id="262" name="テキスト ボックス 261"/>
        <xdr:cNvSpPr txBox="1"/>
      </xdr:nvSpPr>
      <xdr:spPr>
        <a:xfrm>
          <a:off x="863111" y="160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137795</xdr:rowOff>
    </xdr:from>
    <xdr:to>
      <xdr:col>55</xdr:col>
      <xdr:colOff>0</xdr:colOff>
      <xdr:row>37</xdr:row>
      <xdr:rowOff>40640</xdr:rowOff>
    </xdr:to>
    <xdr:cxnSp macro="">
      <xdr:nvCxnSpPr>
        <xdr:cNvPr id="291" name="直線コネクタ 290"/>
        <xdr:cNvCxnSpPr/>
      </xdr:nvCxnSpPr>
      <xdr:spPr>
        <a:xfrm>
          <a:off x="9639300" y="63099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128651</xdr:rowOff>
    </xdr:from>
    <xdr:to>
      <xdr:col>50</xdr:col>
      <xdr:colOff>114300</xdr:colOff>
      <xdr:row>36</xdr:row>
      <xdr:rowOff>137795</xdr:rowOff>
    </xdr:to>
    <xdr:cxnSp macro="">
      <xdr:nvCxnSpPr>
        <xdr:cNvPr id="294" name="直線コネクタ 293"/>
        <xdr:cNvCxnSpPr/>
      </xdr:nvCxnSpPr>
      <xdr:spPr>
        <a:xfrm>
          <a:off x="8750300" y="63008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152273</xdr:rowOff>
    </xdr:from>
    <xdr:to>
      <xdr:col>45</xdr:col>
      <xdr:colOff>177800</xdr:colOff>
      <xdr:row>36</xdr:row>
      <xdr:rowOff>128651</xdr:rowOff>
    </xdr:to>
    <xdr:cxnSp macro="">
      <xdr:nvCxnSpPr>
        <xdr:cNvPr id="297" name="直線コネクタ 296"/>
        <xdr:cNvCxnSpPr/>
      </xdr:nvCxnSpPr>
      <xdr:spPr>
        <a:xfrm>
          <a:off x="7861300" y="6153023"/>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152273</xdr:rowOff>
    </xdr:from>
    <xdr:to>
      <xdr:col>41</xdr:col>
      <xdr:colOff>50800</xdr:colOff>
      <xdr:row>36</xdr:row>
      <xdr:rowOff>92456</xdr:rowOff>
    </xdr:to>
    <xdr:cxnSp macro="">
      <xdr:nvCxnSpPr>
        <xdr:cNvPr id="300" name="直線コネクタ 299"/>
        <xdr:cNvCxnSpPr/>
      </xdr:nvCxnSpPr>
      <xdr:spPr>
        <a:xfrm flipV="1">
          <a:off x="6972300" y="6153023"/>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155956</xdr:rowOff>
    </xdr:from>
    <xdr:to>
      <xdr:col>41</xdr:col>
      <xdr:colOff>101600</xdr:colOff>
      <xdr:row>36</xdr:row>
      <xdr:rowOff>86106</xdr:rowOff>
    </xdr:to>
    <xdr:sp macro="" textlink="">
      <xdr:nvSpPr>
        <xdr:cNvPr id="301" name="フローチャート: 判断 300"/>
        <xdr:cNvSpPr/>
      </xdr:nvSpPr>
      <xdr:spPr>
        <a:xfrm>
          <a:off x="7810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77233</xdr:rowOff>
    </xdr:from>
    <xdr:ext cx="469744" cy="259045"/>
    <xdr:sp macro="" textlink="">
      <xdr:nvSpPr>
        <xdr:cNvPr id="302" name="テキスト ボックス 301"/>
        <xdr:cNvSpPr txBox="1"/>
      </xdr:nvSpPr>
      <xdr:spPr>
        <a:xfrm>
          <a:off x="7626428"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125476</xdr:rowOff>
    </xdr:from>
    <xdr:to>
      <xdr:col>36</xdr:col>
      <xdr:colOff>165100</xdr:colOff>
      <xdr:row>36</xdr:row>
      <xdr:rowOff>55626</xdr:rowOff>
    </xdr:to>
    <xdr:sp macro="" textlink="">
      <xdr:nvSpPr>
        <xdr:cNvPr id="303" name="フローチャート: 判断 302"/>
        <xdr:cNvSpPr/>
      </xdr:nvSpPr>
      <xdr:spPr>
        <a:xfrm>
          <a:off x="6921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72153</xdr:rowOff>
    </xdr:from>
    <xdr:ext cx="469744" cy="259045"/>
    <xdr:sp macro="" textlink="">
      <xdr:nvSpPr>
        <xdr:cNvPr id="304" name="テキスト ボックス 303"/>
        <xdr:cNvSpPr txBox="1"/>
      </xdr:nvSpPr>
      <xdr:spPr>
        <a:xfrm>
          <a:off x="6737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161290</xdr:rowOff>
    </xdr:from>
    <xdr:to>
      <xdr:col>55</xdr:col>
      <xdr:colOff>50800</xdr:colOff>
      <xdr:row>37</xdr:row>
      <xdr:rowOff>91440</xdr:rowOff>
    </xdr:to>
    <xdr:sp macro="" textlink="">
      <xdr:nvSpPr>
        <xdr:cNvPr id="310" name="楕円 309"/>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12717</xdr:rowOff>
    </xdr:from>
    <xdr:ext cx="378565" cy="259045"/>
    <xdr:sp macro="" textlink="">
      <xdr:nvSpPr>
        <xdr:cNvPr id="311" name="労働費該当値テキスト"/>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86995</xdr:rowOff>
    </xdr:from>
    <xdr:to>
      <xdr:col>50</xdr:col>
      <xdr:colOff>165100</xdr:colOff>
      <xdr:row>37</xdr:row>
      <xdr:rowOff>17145</xdr:rowOff>
    </xdr:to>
    <xdr:sp macro="" textlink="">
      <xdr:nvSpPr>
        <xdr:cNvPr id="312" name="楕円 311"/>
        <xdr:cNvSpPr/>
      </xdr:nvSpPr>
      <xdr:spPr>
        <a:xfrm>
          <a:off x="958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33672</xdr:rowOff>
    </xdr:from>
    <xdr:ext cx="469744" cy="259045"/>
    <xdr:sp macro="" textlink="">
      <xdr:nvSpPr>
        <xdr:cNvPr id="313" name="テキスト ボックス 312"/>
        <xdr:cNvSpPr txBox="1"/>
      </xdr:nvSpPr>
      <xdr:spPr>
        <a:xfrm>
          <a:off x="9404428"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77851</xdr:rowOff>
    </xdr:from>
    <xdr:to>
      <xdr:col>46</xdr:col>
      <xdr:colOff>38100</xdr:colOff>
      <xdr:row>37</xdr:row>
      <xdr:rowOff>8001</xdr:rowOff>
    </xdr:to>
    <xdr:sp macro="" textlink="">
      <xdr:nvSpPr>
        <xdr:cNvPr id="314" name="楕円 313"/>
        <xdr:cNvSpPr/>
      </xdr:nvSpPr>
      <xdr:spPr>
        <a:xfrm>
          <a:off x="869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24528</xdr:rowOff>
    </xdr:from>
    <xdr:ext cx="469744" cy="259045"/>
    <xdr:sp macro="" textlink="">
      <xdr:nvSpPr>
        <xdr:cNvPr id="315" name="テキスト ボックス 314"/>
        <xdr:cNvSpPr txBox="1"/>
      </xdr:nvSpPr>
      <xdr:spPr>
        <a:xfrm>
          <a:off x="8515428" y="60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101473</xdr:rowOff>
    </xdr:from>
    <xdr:to>
      <xdr:col>41</xdr:col>
      <xdr:colOff>101600</xdr:colOff>
      <xdr:row>36</xdr:row>
      <xdr:rowOff>31623</xdr:rowOff>
    </xdr:to>
    <xdr:sp macro="" textlink="">
      <xdr:nvSpPr>
        <xdr:cNvPr id="316" name="楕円 315"/>
        <xdr:cNvSpPr/>
      </xdr:nvSpPr>
      <xdr:spPr>
        <a:xfrm>
          <a:off x="7810500" y="61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48150</xdr:rowOff>
    </xdr:from>
    <xdr:ext cx="469744" cy="259045"/>
    <xdr:sp macro="" textlink="">
      <xdr:nvSpPr>
        <xdr:cNvPr id="317" name="テキスト ボックス 316"/>
        <xdr:cNvSpPr txBox="1"/>
      </xdr:nvSpPr>
      <xdr:spPr>
        <a:xfrm>
          <a:off x="7626428" y="58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41656</xdr:rowOff>
    </xdr:from>
    <xdr:to>
      <xdr:col>36</xdr:col>
      <xdr:colOff>165100</xdr:colOff>
      <xdr:row>36</xdr:row>
      <xdr:rowOff>143256</xdr:rowOff>
    </xdr:to>
    <xdr:sp macro="" textlink="">
      <xdr:nvSpPr>
        <xdr:cNvPr id="318" name="楕円 317"/>
        <xdr:cNvSpPr/>
      </xdr:nvSpPr>
      <xdr:spPr>
        <a:xfrm>
          <a:off x="6921500" y="62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134383</xdr:rowOff>
    </xdr:from>
    <xdr:ext cx="469744" cy="259045"/>
    <xdr:sp macro="" textlink="">
      <xdr:nvSpPr>
        <xdr:cNvPr id="319" name="テキスト ボックス 318"/>
        <xdr:cNvSpPr txBox="1"/>
      </xdr:nvSpPr>
      <xdr:spPr>
        <a:xfrm>
          <a:off x="6737428"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125832</xdr:rowOff>
    </xdr:from>
    <xdr:to>
      <xdr:col>54</xdr:col>
      <xdr:colOff>189865</xdr:colOff>
      <xdr:row>59</xdr:row>
      <xdr:rowOff>42164</xdr:rowOff>
    </xdr:to>
    <xdr:cxnSp macro="">
      <xdr:nvCxnSpPr>
        <xdr:cNvPr id="343" name="直線コネクタ 342"/>
        <xdr:cNvCxnSpPr/>
      </xdr:nvCxnSpPr>
      <xdr:spPr>
        <a:xfrm flipV="1">
          <a:off x="10475595" y="9041232"/>
          <a:ext cx="1270" cy="11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45991</xdr:rowOff>
    </xdr:from>
    <xdr:ext cx="313932" cy="259045"/>
    <xdr:sp macro="" textlink="">
      <xdr:nvSpPr>
        <xdr:cNvPr id="344" name="農林水産業費最小値テキスト"/>
        <xdr:cNvSpPr txBox="1"/>
      </xdr:nvSpPr>
      <xdr:spPr>
        <a:xfrm>
          <a:off x="10528300" y="10161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42164</xdr:rowOff>
    </xdr:from>
    <xdr:to>
      <xdr:col>55</xdr:col>
      <xdr:colOff>88900</xdr:colOff>
      <xdr:row>59</xdr:row>
      <xdr:rowOff>42164</xdr:rowOff>
    </xdr:to>
    <xdr:cxnSp macro="">
      <xdr:nvCxnSpPr>
        <xdr:cNvPr id="345" name="直線コネクタ 344"/>
        <xdr:cNvCxnSpPr/>
      </xdr:nvCxnSpPr>
      <xdr:spPr>
        <a:xfrm>
          <a:off x="10388600" y="1015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72509</xdr:rowOff>
    </xdr:from>
    <xdr:ext cx="534377" cy="259045"/>
    <xdr:sp macro="" textlink="">
      <xdr:nvSpPr>
        <xdr:cNvPr id="346" name="農林水産業費最大値テキスト"/>
        <xdr:cNvSpPr txBox="1"/>
      </xdr:nvSpPr>
      <xdr:spPr>
        <a:xfrm>
          <a:off x="10528300" y="88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125832</xdr:rowOff>
    </xdr:from>
    <xdr:to>
      <xdr:col>55</xdr:col>
      <xdr:colOff>88900</xdr:colOff>
      <xdr:row>52</xdr:row>
      <xdr:rowOff>125832</xdr:rowOff>
    </xdr:to>
    <xdr:cxnSp macro="">
      <xdr:nvCxnSpPr>
        <xdr:cNvPr id="347" name="直線コネクタ 346"/>
        <xdr:cNvCxnSpPr/>
      </xdr:nvCxnSpPr>
      <xdr:spPr>
        <a:xfrm>
          <a:off x="10388600" y="9041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20256</xdr:rowOff>
    </xdr:from>
    <xdr:to>
      <xdr:col>55</xdr:col>
      <xdr:colOff>0</xdr:colOff>
      <xdr:row>54</xdr:row>
      <xdr:rowOff>97142</xdr:rowOff>
    </xdr:to>
    <xdr:cxnSp macro="">
      <xdr:nvCxnSpPr>
        <xdr:cNvPr id="348" name="直線コネクタ 347"/>
        <xdr:cNvCxnSpPr/>
      </xdr:nvCxnSpPr>
      <xdr:spPr>
        <a:xfrm>
          <a:off x="9639300" y="9278556"/>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140060</xdr:rowOff>
    </xdr:from>
    <xdr:ext cx="469744" cy="259045"/>
    <xdr:sp macro="" textlink="">
      <xdr:nvSpPr>
        <xdr:cNvPr id="349" name="農林水産業費平均値テキスト"/>
        <xdr:cNvSpPr txBox="1"/>
      </xdr:nvSpPr>
      <xdr:spPr>
        <a:xfrm>
          <a:off x="10528300" y="991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161633</xdr:rowOff>
    </xdr:from>
    <xdr:to>
      <xdr:col>55</xdr:col>
      <xdr:colOff>50800</xdr:colOff>
      <xdr:row>58</xdr:row>
      <xdr:rowOff>91783</xdr:rowOff>
    </xdr:to>
    <xdr:sp macro="" textlink="">
      <xdr:nvSpPr>
        <xdr:cNvPr id="350" name="フローチャート: 判断 349"/>
        <xdr:cNvSpPr/>
      </xdr:nvSpPr>
      <xdr:spPr>
        <a:xfrm>
          <a:off x="10426700" y="99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125565</xdr:rowOff>
    </xdr:from>
    <xdr:to>
      <xdr:col>50</xdr:col>
      <xdr:colOff>114300</xdr:colOff>
      <xdr:row>54</xdr:row>
      <xdr:rowOff>20256</xdr:rowOff>
    </xdr:to>
    <xdr:cxnSp macro="">
      <xdr:nvCxnSpPr>
        <xdr:cNvPr id="351" name="直線コネクタ 350"/>
        <xdr:cNvCxnSpPr/>
      </xdr:nvCxnSpPr>
      <xdr:spPr>
        <a:xfrm>
          <a:off x="8750300" y="9040965"/>
          <a:ext cx="889000" cy="2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168034</xdr:rowOff>
    </xdr:from>
    <xdr:to>
      <xdr:col>50</xdr:col>
      <xdr:colOff>165100</xdr:colOff>
      <xdr:row>58</xdr:row>
      <xdr:rowOff>98184</xdr:rowOff>
    </xdr:to>
    <xdr:sp macro="" textlink="">
      <xdr:nvSpPr>
        <xdr:cNvPr id="352" name="フローチャート: 判断 351"/>
        <xdr:cNvSpPr/>
      </xdr:nvSpPr>
      <xdr:spPr>
        <a:xfrm>
          <a:off x="9588500" y="994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89311</xdr:rowOff>
    </xdr:from>
    <xdr:ext cx="469744" cy="259045"/>
    <xdr:sp macro="" textlink="">
      <xdr:nvSpPr>
        <xdr:cNvPr id="353" name="テキスト ボックス 352"/>
        <xdr:cNvSpPr txBox="1"/>
      </xdr:nvSpPr>
      <xdr:spPr>
        <a:xfrm>
          <a:off x="9404428" y="100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85217</xdr:rowOff>
    </xdr:from>
    <xdr:to>
      <xdr:col>45</xdr:col>
      <xdr:colOff>177800</xdr:colOff>
      <xdr:row>52</xdr:row>
      <xdr:rowOff>125565</xdr:rowOff>
    </xdr:to>
    <xdr:cxnSp macro="">
      <xdr:nvCxnSpPr>
        <xdr:cNvPr id="354" name="直線コネクタ 353"/>
        <xdr:cNvCxnSpPr/>
      </xdr:nvCxnSpPr>
      <xdr:spPr>
        <a:xfrm>
          <a:off x="7861300" y="8829167"/>
          <a:ext cx="889000" cy="2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3823</xdr:rowOff>
    </xdr:from>
    <xdr:to>
      <xdr:col>46</xdr:col>
      <xdr:colOff>38100</xdr:colOff>
      <xdr:row>58</xdr:row>
      <xdr:rowOff>105423</xdr:rowOff>
    </xdr:to>
    <xdr:sp macro="" textlink="">
      <xdr:nvSpPr>
        <xdr:cNvPr id="355" name="フローチャート: 判断 354"/>
        <xdr:cNvSpPr/>
      </xdr:nvSpPr>
      <xdr:spPr>
        <a:xfrm>
          <a:off x="8699500" y="994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96550</xdr:rowOff>
    </xdr:from>
    <xdr:ext cx="469744" cy="259045"/>
    <xdr:sp macro="" textlink="">
      <xdr:nvSpPr>
        <xdr:cNvPr id="356" name="テキスト ボックス 355"/>
        <xdr:cNvSpPr txBox="1"/>
      </xdr:nvSpPr>
      <xdr:spPr>
        <a:xfrm>
          <a:off x="8515428" y="100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85217</xdr:rowOff>
    </xdr:from>
    <xdr:to>
      <xdr:col>41</xdr:col>
      <xdr:colOff>50800</xdr:colOff>
      <xdr:row>54</xdr:row>
      <xdr:rowOff>152349</xdr:rowOff>
    </xdr:to>
    <xdr:cxnSp macro="">
      <xdr:nvCxnSpPr>
        <xdr:cNvPr id="357" name="直線コネクタ 356"/>
        <xdr:cNvCxnSpPr/>
      </xdr:nvCxnSpPr>
      <xdr:spPr>
        <a:xfrm flipV="1">
          <a:off x="6972300" y="8829167"/>
          <a:ext cx="889000" cy="5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168148</xdr:rowOff>
    </xdr:from>
    <xdr:to>
      <xdr:col>41</xdr:col>
      <xdr:colOff>101600</xdr:colOff>
      <xdr:row>55</xdr:row>
      <xdr:rowOff>98298</xdr:rowOff>
    </xdr:to>
    <xdr:sp macro="" textlink="">
      <xdr:nvSpPr>
        <xdr:cNvPr id="358" name="フローチャート: 判断 357"/>
        <xdr:cNvSpPr/>
      </xdr:nvSpPr>
      <xdr:spPr>
        <a:xfrm>
          <a:off x="7810500" y="942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89425</xdr:rowOff>
    </xdr:from>
    <xdr:ext cx="534377" cy="259045"/>
    <xdr:sp macro="" textlink="">
      <xdr:nvSpPr>
        <xdr:cNvPr id="359" name="テキスト ボックス 358"/>
        <xdr:cNvSpPr txBox="1"/>
      </xdr:nvSpPr>
      <xdr:spPr>
        <a:xfrm>
          <a:off x="7594111" y="95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130315</xdr:rowOff>
    </xdr:from>
    <xdr:to>
      <xdr:col>36</xdr:col>
      <xdr:colOff>165100</xdr:colOff>
      <xdr:row>55</xdr:row>
      <xdr:rowOff>60465</xdr:rowOff>
    </xdr:to>
    <xdr:sp macro="" textlink="">
      <xdr:nvSpPr>
        <xdr:cNvPr id="360" name="フローチャート: 判断 359"/>
        <xdr:cNvSpPr/>
      </xdr:nvSpPr>
      <xdr:spPr>
        <a:xfrm>
          <a:off x="6921500" y="93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51592</xdr:rowOff>
    </xdr:from>
    <xdr:ext cx="534377" cy="259045"/>
    <xdr:sp macro="" textlink="">
      <xdr:nvSpPr>
        <xdr:cNvPr id="361" name="テキスト ボックス 360"/>
        <xdr:cNvSpPr txBox="1"/>
      </xdr:nvSpPr>
      <xdr:spPr>
        <a:xfrm>
          <a:off x="6705111" y="94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46342</xdr:rowOff>
    </xdr:from>
    <xdr:to>
      <xdr:col>55</xdr:col>
      <xdr:colOff>50800</xdr:colOff>
      <xdr:row>54</xdr:row>
      <xdr:rowOff>147942</xdr:rowOff>
    </xdr:to>
    <xdr:sp macro="" textlink="">
      <xdr:nvSpPr>
        <xdr:cNvPr id="367" name="楕円 366"/>
        <xdr:cNvSpPr/>
      </xdr:nvSpPr>
      <xdr:spPr>
        <a:xfrm>
          <a:off x="10426700" y="93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69219</xdr:rowOff>
    </xdr:from>
    <xdr:ext cx="534377" cy="259045"/>
    <xdr:sp macro="" textlink="">
      <xdr:nvSpPr>
        <xdr:cNvPr id="368" name="農林水産業費該当値テキスト"/>
        <xdr:cNvSpPr txBox="1"/>
      </xdr:nvSpPr>
      <xdr:spPr>
        <a:xfrm>
          <a:off x="10528300" y="91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140906</xdr:rowOff>
    </xdr:from>
    <xdr:to>
      <xdr:col>50</xdr:col>
      <xdr:colOff>165100</xdr:colOff>
      <xdr:row>54</xdr:row>
      <xdr:rowOff>71056</xdr:rowOff>
    </xdr:to>
    <xdr:sp macro="" textlink="">
      <xdr:nvSpPr>
        <xdr:cNvPr id="369" name="楕円 368"/>
        <xdr:cNvSpPr/>
      </xdr:nvSpPr>
      <xdr:spPr>
        <a:xfrm>
          <a:off x="9588500" y="92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87583</xdr:rowOff>
    </xdr:from>
    <xdr:ext cx="534377" cy="259045"/>
    <xdr:sp macro="" textlink="">
      <xdr:nvSpPr>
        <xdr:cNvPr id="370" name="テキスト ボックス 369"/>
        <xdr:cNvSpPr txBox="1"/>
      </xdr:nvSpPr>
      <xdr:spPr>
        <a:xfrm>
          <a:off x="9372111" y="90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74765</xdr:rowOff>
    </xdr:from>
    <xdr:to>
      <xdr:col>46</xdr:col>
      <xdr:colOff>38100</xdr:colOff>
      <xdr:row>53</xdr:row>
      <xdr:rowOff>4915</xdr:rowOff>
    </xdr:to>
    <xdr:sp macro="" textlink="">
      <xdr:nvSpPr>
        <xdr:cNvPr id="371" name="楕円 370"/>
        <xdr:cNvSpPr/>
      </xdr:nvSpPr>
      <xdr:spPr>
        <a:xfrm>
          <a:off x="8699500" y="89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21442</xdr:rowOff>
    </xdr:from>
    <xdr:ext cx="534377" cy="259045"/>
    <xdr:sp macro="" textlink="">
      <xdr:nvSpPr>
        <xdr:cNvPr id="372" name="テキスト ボックス 371"/>
        <xdr:cNvSpPr txBox="1"/>
      </xdr:nvSpPr>
      <xdr:spPr>
        <a:xfrm>
          <a:off x="8483111" y="876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34417</xdr:rowOff>
    </xdr:from>
    <xdr:to>
      <xdr:col>41</xdr:col>
      <xdr:colOff>101600</xdr:colOff>
      <xdr:row>51</xdr:row>
      <xdr:rowOff>136017</xdr:rowOff>
    </xdr:to>
    <xdr:sp macro="" textlink="">
      <xdr:nvSpPr>
        <xdr:cNvPr id="373" name="楕円 372"/>
        <xdr:cNvSpPr/>
      </xdr:nvSpPr>
      <xdr:spPr>
        <a:xfrm>
          <a:off x="7810500" y="877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152544</xdr:rowOff>
    </xdr:from>
    <xdr:ext cx="534377" cy="259045"/>
    <xdr:sp macro="" textlink="">
      <xdr:nvSpPr>
        <xdr:cNvPr id="374" name="テキスト ボックス 373"/>
        <xdr:cNvSpPr txBox="1"/>
      </xdr:nvSpPr>
      <xdr:spPr>
        <a:xfrm>
          <a:off x="7594111" y="85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101549</xdr:rowOff>
    </xdr:from>
    <xdr:to>
      <xdr:col>36</xdr:col>
      <xdr:colOff>165100</xdr:colOff>
      <xdr:row>55</xdr:row>
      <xdr:rowOff>31699</xdr:rowOff>
    </xdr:to>
    <xdr:sp macro="" textlink="">
      <xdr:nvSpPr>
        <xdr:cNvPr id="375" name="楕円 374"/>
        <xdr:cNvSpPr/>
      </xdr:nvSpPr>
      <xdr:spPr>
        <a:xfrm>
          <a:off x="6921500" y="9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48226</xdr:rowOff>
    </xdr:from>
    <xdr:ext cx="534377" cy="259045"/>
    <xdr:sp macro="" textlink="">
      <xdr:nvSpPr>
        <xdr:cNvPr id="376" name="テキスト ボックス 375"/>
        <xdr:cNvSpPr txBox="1"/>
      </xdr:nvSpPr>
      <xdr:spPr>
        <a:xfrm>
          <a:off x="6705111" y="9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400" name="直線コネクタ 399"/>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401"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2" name="直線コネクタ 401"/>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3"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4" name="直線コネクタ 403"/>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37764</xdr:rowOff>
    </xdr:from>
    <xdr:to>
      <xdr:col>55</xdr:col>
      <xdr:colOff>0</xdr:colOff>
      <xdr:row>75</xdr:row>
      <xdr:rowOff>43345</xdr:rowOff>
    </xdr:to>
    <xdr:cxnSp macro="">
      <xdr:nvCxnSpPr>
        <xdr:cNvPr id="405" name="直線コネクタ 404"/>
        <xdr:cNvCxnSpPr/>
      </xdr:nvCxnSpPr>
      <xdr:spPr>
        <a:xfrm flipV="1">
          <a:off x="9639300" y="12896514"/>
          <a:ext cx="8382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6" name="商工費平均値テキスト"/>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7" name="フローチャート: 判断 406"/>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167589</xdr:rowOff>
    </xdr:from>
    <xdr:to>
      <xdr:col>50</xdr:col>
      <xdr:colOff>114300</xdr:colOff>
      <xdr:row>75</xdr:row>
      <xdr:rowOff>43345</xdr:rowOff>
    </xdr:to>
    <xdr:cxnSp macro="">
      <xdr:nvCxnSpPr>
        <xdr:cNvPr id="408" name="直線コネクタ 407"/>
        <xdr:cNvCxnSpPr/>
      </xdr:nvCxnSpPr>
      <xdr:spPr>
        <a:xfrm>
          <a:off x="8750300" y="12683439"/>
          <a:ext cx="889000" cy="2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9" name="フローチャート: 判断 408"/>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10" name="テキスト ボックス 409"/>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62547</xdr:rowOff>
    </xdr:from>
    <xdr:to>
      <xdr:col>45</xdr:col>
      <xdr:colOff>177800</xdr:colOff>
      <xdr:row>73</xdr:row>
      <xdr:rowOff>167589</xdr:rowOff>
    </xdr:to>
    <xdr:cxnSp macro="">
      <xdr:nvCxnSpPr>
        <xdr:cNvPr id="411" name="直線コネクタ 410"/>
        <xdr:cNvCxnSpPr/>
      </xdr:nvCxnSpPr>
      <xdr:spPr>
        <a:xfrm>
          <a:off x="7861300" y="12578397"/>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2" name="フローチャート: 判断 411"/>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3" name="テキスト ボックス 412"/>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62547</xdr:rowOff>
    </xdr:from>
    <xdr:to>
      <xdr:col>41</xdr:col>
      <xdr:colOff>50800</xdr:colOff>
      <xdr:row>76</xdr:row>
      <xdr:rowOff>106153</xdr:rowOff>
    </xdr:to>
    <xdr:cxnSp macro="">
      <xdr:nvCxnSpPr>
        <xdr:cNvPr id="414" name="直線コネクタ 413"/>
        <xdr:cNvCxnSpPr/>
      </xdr:nvCxnSpPr>
      <xdr:spPr>
        <a:xfrm flipV="1">
          <a:off x="6972300" y="12578397"/>
          <a:ext cx="889000" cy="55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45904</xdr:rowOff>
    </xdr:from>
    <xdr:to>
      <xdr:col>41</xdr:col>
      <xdr:colOff>101600</xdr:colOff>
      <xdr:row>76</xdr:row>
      <xdr:rowOff>147504</xdr:rowOff>
    </xdr:to>
    <xdr:sp macro="" textlink="">
      <xdr:nvSpPr>
        <xdr:cNvPr id="415" name="フローチャート: 判断 414"/>
        <xdr:cNvSpPr/>
      </xdr:nvSpPr>
      <xdr:spPr>
        <a:xfrm>
          <a:off x="7810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138631</xdr:rowOff>
    </xdr:from>
    <xdr:ext cx="534377" cy="259045"/>
    <xdr:sp macro="" textlink="">
      <xdr:nvSpPr>
        <xdr:cNvPr id="416" name="テキスト ボックス 415"/>
        <xdr:cNvSpPr txBox="1"/>
      </xdr:nvSpPr>
      <xdr:spPr>
        <a:xfrm>
          <a:off x="7594111" y="131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17" name="フローチャート: 判断 416"/>
        <xdr:cNvSpPr/>
      </xdr:nvSpPr>
      <xdr:spPr>
        <a:xfrm>
          <a:off x="6921500" y="1325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142955</xdr:rowOff>
    </xdr:from>
    <xdr:ext cx="534377" cy="259045"/>
    <xdr:sp macro="" textlink="">
      <xdr:nvSpPr>
        <xdr:cNvPr id="418" name="テキスト ボックス 417"/>
        <xdr:cNvSpPr txBox="1"/>
      </xdr:nvSpPr>
      <xdr:spPr>
        <a:xfrm>
          <a:off x="6705111" y="133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158414</xdr:rowOff>
    </xdr:from>
    <xdr:to>
      <xdr:col>55</xdr:col>
      <xdr:colOff>50800</xdr:colOff>
      <xdr:row>75</xdr:row>
      <xdr:rowOff>88564</xdr:rowOff>
    </xdr:to>
    <xdr:sp macro="" textlink="">
      <xdr:nvSpPr>
        <xdr:cNvPr id="424" name="楕円 423"/>
        <xdr:cNvSpPr/>
      </xdr:nvSpPr>
      <xdr:spPr>
        <a:xfrm>
          <a:off x="10426700" y="128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9841</xdr:rowOff>
    </xdr:from>
    <xdr:ext cx="534377" cy="259045"/>
    <xdr:sp macro="" textlink="">
      <xdr:nvSpPr>
        <xdr:cNvPr id="425" name="商工費該当値テキスト"/>
        <xdr:cNvSpPr txBox="1"/>
      </xdr:nvSpPr>
      <xdr:spPr>
        <a:xfrm>
          <a:off x="10528300" y="1269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163995</xdr:rowOff>
    </xdr:from>
    <xdr:to>
      <xdr:col>50</xdr:col>
      <xdr:colOff>165100</xdr:colOff>
      <xdr:row>75</xdr:row>
      <xdr:rowOff>94145</xdr:rowOff>
    </xdr:to>
    <xdr:sp macro="" textlink="">
      <xdr:nvSpPr>
        <xdr:cNvPr id="426" name="楕円 425"/>
        <xdr:cNvSpPr/>
      </xdr:nvSpPr>
      <xdr:spPr>
        <a:xfrm>
          <a:off x="9588500" y="128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110672</xdr:rowOff>
    </xdr:from>
    <xdr:ext cx="534377" cy="259045"/>
    <xdr:sp macro="" textlink="">
      <xdr:nvSpPr>
        <xdr:cNvPr id="427" name="テキスト ボックス 426"/>
        <xdr:cNvSpPr txBox="1"/>
      </xdr:nvSpPr>
      <xdr:spPr>
        <a:xfrm>
          <a:off x="9372111" y="126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116789</xdr:rowOff>
    </xdr:from>
    <xdr:to>
      <xdr:col>46</xdr:col>
      <xdr:colOff>38100</xdr:colOff>
      <xdr:row>74</xdr:row>
      <xdr:rowOff>46939</xdr:rowOff>
    </xdr:to>
    <xdr:sp macro="" textlink="">
      <xdr:nvSpPr>
        <xdr:cNvPr id="428" name="楕円 427"/>
        <xdr:cNvSpPr/>
      </xdr:nvSpPr>
      <xdr:spPr>
        <a:xfrm>
          <a:off x="8699500" y="126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63466</xdr:rowOff>
    </xdr:from>
    <xdr:ext cx="534377" cy="259045"/>
    <xdr:sp macro="" textlink="">
      <xdr:nvSpPr>
        <xdr:cNvPr id="429" name="テキスト ボックス 428"/>
        <xdr:cNvSpPr txBox="1"/>
      </xdr:nvSpPr>
      <xdr:spPr>
        <a:xfrm>
          <a:off x="8483111" y="1240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11747</xdr:rowOff>
    </xdr:from>
    <xdr:to>
      <xdr:col>41</xdr:col>
      <xdr:colOff>101600</xdr:colOff>
      <xdr:row>73</xdr:row>
      <xdr:rowOff>113347</xdr:rowOff>
    </xdr:to>
    <xdr:sp macro="" textlink="">
      <xdr:nvSpPr>
        <xdr:cNvPr id="430" name="楕円 429"/>
        <xdr:cNvSpPr/>
      </xdr:nvSpPr>
      <xdr:spPr>
        <a:xfrm>
          <a:off x="7810500" y="125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129874</xdr:rowOff>
    </xdr:from>
    <xdr:ext cx="534377" cy="259045"/>
    <xdr:sp macro="" textlink="">
      <xdr:nvSpPr>
        <xdr:cNvPr id="431" name="テキスト ボックス 430"/>
        <xdr:cNvSpPr txBox="1"/>
      </xdr:nvSpPr>
      <xdr:spPr>
        <a:xfrm>
          <a:off x="7594111" y="123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55353</xdr:rowOff>
    </xdr:from>
    <xdr:to>
      <xdr:col>36</xdr:col>
      <xdr:colOff>165100</xdr:colOff>
      <xdr:row>76</xdr:row>
      <xdr:rowOff>156953</xdr:rowOff>
    </xdr:to>
    <xdr:sp macro="" textlink="">
      <xdr:nvSpPr>
        <xdr:cNvPr id="432" name="楕円 431"/>
        <xdr:cNvSpPr/>
      </xdr:nvSpPr>
      <xdr:spPr>
        <a:xfrm>
          <a:off x="6921500" y="130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2030</xdr:rowOff>
    </xdr:from>
    <xdr:ext cx="534377" cy="259045"/>
    <xdr:sp macro="" textlink="">
      <xdr:nvSpPr>
        <xdr:cNvPr id="433" name="テキスト ボックス 432"/>
        <xdr:cNvSpPr txBox="1"/>
      </xdr:nvSpPr>
      <xdr:spPr>
        <a:xfrm>
          <a:off x="6705111" y="128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14415</xdr:rowOff>
    </xdr:from>
    <xdr:to>
      <xdr:col>55</xdr:col>
      <xdr:colOff>0</xdr:colOff>
      <xdr:row>95</xdr:row>
      <xdr:rowOff>24981</xdr:rowOff>
    </xdr:to>
    <xdr:cxnSp macro="">
      <xdr:nvCxnSpPr>
        <xdr:cNvPr id="462" name="直線コネクタ 461"/>
        <xdr:cNvCxnSpPr/>
      </xdr:nvCxnSpPr>
      <xdr:spPr>
        <a:xfrm>
          <a:off x="9639300" y="16130715"/>
          <a:ext cx="838200" cy="1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3" name="土木費平均値テキスト"/>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14415</xdr:rowOff>
    </xdr:from>
    <xdr:to>
      <xdr:col>50</xdr:col>
      <xdr:colOff>114300</xdr:colOff>
      <xdr:row>94</xdr:row>
      <xdr:rowOff>31432</xdr:rowOff>
    </xdr:to>
    <xdr:cxnSp macro="">
      <xdr:nvCxnSpPr>
        <xdr:cNvPr id="465" name="直線コネクタ 464"/>
        <xdr:cNvCxnSpPr/>
      </xdr:nvCxnSpPr>
      <xdr:spPr>
        <a:xfrm flipV="1">
          <a:off x="8750300" y="16130715"/>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7" name="テキスト ボックス 466"/>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31432</xdr:rowOff>
    </xdr:from>
    <xdr:to>
      <xdr:col>45</xdr:col>
      <xdr:colOff>177800</xdr:colOff>
      <xdr:row>94</xdr:row>
      <xdr:rowOff>51702</xdr:rowOff>
    </xdr:to>
    <xdr:cxnSp macro="">
      <xdr:nvCxnSpPr>
        <xdr:cNvPr id="468" name="直線コネクタ 467"/>
        <xdr:cNvCxnSpPr/>
      </xdr:nvCxnSpPr>
      <xdr:spPr>
        <a:xfrm flipV="1">
          <a:off x="7861300" y="16147732"/>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70" name="テキスト ボックス 469"/>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51702</xdr:rowOff>
    </xdr:from>
    <xdr:to>
      <xdr:col>41</xdr:col>
      <xdr:colOff>50800</xdr:colOff>
      <xdr:row>94</xdr:row>
      <xdr:rowOff>111683</xdr:rowOff>
    </xdr:to>
    <xdr:cxnSp macro="">
      <xdr:nvCxnSpPr>
        <xdr:cNvPr id="471" name="直線コネクタ 470"/>
        <xdr:cNvCxnSpPr/>
      </xdr:nvCxnSpPr>
      <xdr:spPr>
        <a:xfrm flipV="1">
          <a:off x="6972300" y="16168002"/>
          <a:ext cx="889000" cy="5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80087</xdr:rowOff>
    </xdr:from>
    <xdr:to>
      <xdr:col>41</xdr:col>
      <xdr:colOff>101600</xdr:colOff>
      <xdr:row>96</xdr:row>
      <xdr:rowOff>10237</xdr:rowOff>
    </xdr:to>
    <xdr:sp macro="" textlink="">
      <xdr:nvSpPr>
        <xdr:cNvPr id="472" name="フローチャート: 判断 471"/>
        <xdr:cNvSpPr/>
      </xdr:nvSpPr>
      <xdr:spPr>
        <a:xfrm>
          <a:off x="7810500" y="1636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1364</xdr:rowOff>
    </xdr:from>
    <xdr:ext cx="534377" cy="259045"/>
    <xdr:sp macro="" textlink="">
      <xdr:nvSpPr>
        <xdr:cNvPr id="473" name="テキスト ボックス 472"/>
        <xdr:cNvSpPr txBox="1"/>
      </xdr:nvSpPr>
      <xdr:spPr>
        <a:xfrm>
          <a:off x="7594111" y="1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104826</xdr:rowOff>
    </xdr:from>
    <xdr:to>
      <xdr:col>36</xdr:col>
      <xdr:colOff>165100</xdr:colOff>
      <xdr:row>96</xdr:row>
      <xdr:rowOff>34976</xdr:rowOff>
    </xdr:to>
    <xdr:sp macro="" textlink="">
      <xdr:nvSpPr>
        <xdr:cNvPr id="474" name="フローチャート: 判断 473"/>
        <xdr:cNvSpPr/>
      </xdr:nvSpPr>
      <xdr:spPr>
        <a:xfrm>
          <a:off x="6921500" y="163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26103</xdr:rowOff>
    </xdr:from>
    <xdr:ext cx="534377" cy="259045"/>
    <xdr:sp macro="" textlink="">
      <xdr:nvSpPr>
        <xdr:cNvPr id="475" name="テキスト ボックス 474"/>
        <xdr:cNvSpPr txBox="1"/>
      </xdr:nvSpPr>
      <xdr:spPr>
        <a:xfrm>
          <a:off x="6705111" y="1648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145631</xdr:rowOff>
    </xdr:from>
    <xdr:to>
      <xdr:col>55</xdr:col>
      <xdr:colOff>50800</xdr:colOff>
      <xdr:row>95</xdr:row>
      <xdr:rowOff>75781</xdr:rowOff>
    </xdr:to>
    <xdr:sp macro="" textlink="">
      <xdr:nvSpPr>
        <xdr:cNvPr id="481" name="楕円 480"/>
        <xdr:cNvSpPr/>
      </xdr:nvSpPr>
      <xdr:spPr>
        <a:xfrm>
          <a:off x="10426700" y="162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168508</xdr:rowOff>
    </xdr:from>
    <xdr:ext cx="534377" cy="259045"/>
    <xdr:sp macro="" textlink="">
      <xdr:nvSpPr>
        <xdr:cNvPr id="482" name="土木費該当値テキスト"/>
        <xdr:cNvSpPr txBox="1"/>
      </xdr:nvSpPr>
      <xdr:spPr>
        <a:xfrm>
          <a:off x="10528300" y="161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135065</xdr:rowOff>
    </xdr:from>
    <xdr:to>
      <xdr:col>50</xdr:col>
      <xdr:colOff>165100</xdr:colOff>
      <xdr:row>94</xdr:row>
      <xdr:rowOff>65215</xdr:rowOff>
    </xdr:to>
    <xdr:sp macro="" textlink="">
      <xdr:nvSpPr>
        <xdr:cNvPr id="483" name="楕円 482"/>
        <xdr:cNvSpPr/>
      </xdr:nvSpPr>
      <xdr:spPr>
        <a:xfrm>
          <a:off x="9588500" y="160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81742</xdr:rowOff>
    </xdr:from>
    <xdr:ext cx="534377" cy="259045"/>
    <xdr:sp macro="" textlink="">
      <xdr:nvSpPr>
        <xdr:cNvPr id="484" name="テキスト ボックス 483"/>
        <xdr:cNvSpPr txBox="1"/>
      </xdr:nvSpPr>
      <xdr:spPr>
        <a:xfrm>
          <a:off x="9372111" y="158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152082</xdr:rowOff>
    </xdr:from>
    <xdr:to>
      <xdr:col>46</xdr:col>
      <xdr:colOff>38100</xdr:colOff>
      <xdr:row>94</xdr:row>
      <xdr:rowOff>82232</xdr:rowOff>
    </xdr:to>
    <xdr:sp macro="" textlink="">
      <xdr:nvSpPr>
        <xdr:cNvPr id="485" name="楕円 484"/>
        <xdr:cNvSpPr/>
      </xdr:nvSpPr>
      <xdr:spPr>
        <a:xfrm>
          <a:off x="8699500" y="160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98759</xdr:rowOff>
    </xdr:from>
    <xdr:ext cx="534377" cy="259045"/>
    <xdr:sp macro="" textlink="">
      <xdr:nvSpPr>
        <xdr:cNvPr id="486" name="テキスト ボックス 485"/>
        <xdr:cNvSpPr txBox="1"/>
      </xdr:nvSpPr>
      <xdr:spPr>
        <a:xfrm>
          <a:off x="8483111" y="158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902</xdr:rowOff>
    </xdr:from>
    <xdr:to>
      <xdr:col>41</xdr:col>
      <xdr:colOff>101600</xdr:colOff>
      <xdr:row>94</xdr:row>
      <xdr:rowOff>102502</xdr:rowOff>
    </xdr:to>
    <xdr:sp macro="" textlink="">
      <xdr:nvSpPr>
        <xdr:cNvPr id="487" name="楕円 486"/>
        <xdr:cNvSpPr/>
      </xdr:nvSpPr>
      <xdr:spPr>
        <a:xfrm>
          <a:off x="7810500" y="161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119029</xdr:rowOff>
    </xdr:from>
    <xdr:ext cx="534377" cy="259045"/>
    <xdr:sp macro="" textlink="">
      <xdr:nvSpPr>
        <xdr:cNvPr id="488" name="テキスト ボックス 487"/>
        <xdr:cNvSpPr txBox="1"/>
      </xdr:nvSpPr>
      <xdr:spPr>
        <a:xfrm>
          <a:off x="7594111" y="158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60883</xdr:rowOff>
    </xdr:from>
    <xdr:to>
      <xdr:col>36</xdr:col>
      <xdr:colOff>165100</xdr:colOff>
      <xdr:row>94</xdr:row>
      <xdr:rowOff>162483</xdr:rowOff>
    </xdr:to>
    <xdr:sp macro="" textlink="">
      <xdr:nvSpPr>
        <xdr:cNvPr id="489" name="楕円 488"/>
        <xdr:cNvSpPr/>
      </xdr:nvSpPr>
      <xdr:spPr>
        <a:xfrm>
          <a:off x="6921500" y="161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7560</xdr:rowOff>
    </xdr:from>
    <xdr:ext cx="534377" cy="259045"/>
    <xdr:sp macro="" textlink="">
      <xdr:nvSpPr>
        <xdr:cNvPr id="490" name="テキスト ボックス 489"/>
        <xdr:cNvSpPr txBox="1"/>
      </xdr:nvSpPr>
      <xdr:spPr>
        <a:xfrm>
          <a:off x="6705111" y="159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41656</xdr:rowOff>
    </xdr:from>
    <xdr:to>
      <xdr:col>85</xdr:col>
      <xdr:colOff>127000</xdr:colOff>
      <xdr:row>32</xdr:row>
      <xdr:rowOff>131445</xdr:rowOff>
    </xdr:to>
    <xdr:cxnSp macro="">
      <xdr:nvCxnSpPr>
        <xdr:cNvPr id="520" name="直線コネクタ 519"/>
        <xdr:cNvCxnSpPr/>
      </xdr:nvCxnSpPr>
      <xdr:spPr>
        <a:xfrm>
          <a:off x="15481300" y="5356606"/>
          <a:ext cx="838200" cy="2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21" name="消防費平均値テキスト"/>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41656</xdr:rowOff>
    </xdr:from>
    <xdr:to>
      <xdr:col>81</xdr:col>
      <xdr:colOff>50800</xdr:colOff>
      <xdr:row>31</xdr:row>
      <xdr:rowOff>138049</xdr:rowOff>
    </xdr:to>
    <xdr:cxnSp macro="">
      <xdr:nvCxnSpPr>
        <xdr:cNvPr id="523" name="直線コネクタ 522"/>
        <xdr:cNvCxnSpPr/>
      </xdr:nvCxnSpPr>
      <xdr:spPr>
        <a:xfrm flipV="1">
          <a:off x="14592300" y="5356606"/>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5" name="テキスト ボックス 524"/>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138049</xdr:rowOff>
    </xdr:from>
    <xdr:to>
      <xdr:col>76</xdr:col>
      <xdr:colOff>114300</xdr:colOff>
      <xdr:row>32</xdr:row>
      <xdr:rowOff>82042</xdr:rowOff>
    </xdr:to>
    <xdr:cxnSp macro="">
      <xdr:nvCxnSpPr>
        <xdr:cNvPr id="526" name="直線コネクタ 525"/>
        <xdr:cNvCxnSpPr/>
      </xdr:nvCxnSpPr>
      <xdr:spPr>
        <a:xfrm flipV="1">
          <a:off x="13703300" y="5452999"/>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8" name="テキスト ボックス 527"/>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82042</xdr:rowOff>
    </xdr:from>
    <xdr:to>
      <xdr:col>71</xdr:col>
      <xdr:colOff>177800</xdr:colOff>
      <xdr:row>32</xdr:row>
      <xdr:rowOff>138430</xdr:rowOff>
    </xdr:to>
    <xdr:cxnSp macro="">
      <xdr:nvCxnSpPr>
        <xdr:cNvPr id="529" name="直線コネクタ 528"/>
        <xdr:cNvCxnSpPr/>
      </xdr:nvCxnSpPr>
      <xdr:spPr>
        <a:xfrm flipV="1">
          <a:off x="12814300" y="5568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30" name="フローチャート: 判断 529"/>
        <xdr:cNvSpPr/>
      </xdr:nvSpPr>
      <xdr:spPr>
        <a:xfrm>
          <a:off x="13652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160037</xdr:rowOff>
    </xdr:from>
    <xdr:ext cx="534377" cy="259045"/>
    <xdr:sp macro="" textlink="">
      <xdr:nvSpPr>
        <xdr:cNvPr id="531" name="テキスト ボックス 530"/>
        <xdr:cNvSpPr txBox="1"/>
      </xdr:nvSpPr>
      <xdr:spPr>
        <a:xfrm>
          <a:off x="13436111" y="58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107950</xdr:rowOff>
    </xdr:from>
    <xdr:to>
      <xdr:col>67</xdr:col>
      <xdr:colOff>101600</xdr:colOff>
      <xdr:row>34</xdr:row>
      <xdr:rowOff>38100</xdr:rowOff>
    </xdr:to>
    <xdr:sp macro="" textlink="">
      <xdr:nvSpPr>
        <xdr:cNvPr id="532" name="フローチャート: 判断 531"/>
        <xdr:cNvSpPr/>
      </xdr:nvSpPr>
      <xdr:spPr>
        <a:xfrm>
          <a:off x="12763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29227</xdr:rowOff>
    </xdr:from>
    <xdr:ext cx="534377" cy="259045"/>
    <xdr:sp macro="" textlink="">
      <xdr:nvSpPr>
        <xdr:cNvPr id="533" name="テキスト ボックス 532"/>
        <xdr:cNvSpPr txBox="1"/>
      </xdr:nvSpPr>
      <xdr:spPr>
        <a:xfrm>
          <a:off x="12547111" y="5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80645</xdr:rowOff>
    </xdr:from>
    <xdr:to>
      <xdr:col>85</xdr:col>
      <xdr:colOff>177800</xdr:colOff>
      <xdr:row>33</xdr:row>
      <xdr:rowOff>10795</xdr:rowOff>
    </xdr:to>
    <xdr:sp macro="" textlink="">
      <xdr:nvSpPr>
        <xdr:cNvPr id="539" name="楕円 538"/>
        <xdr:cNvSpPr/>
      </xdr:nvSpPr>
      <xdr:spPr>
        <a:xfrm>
          <a:off x="16268700" y="55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103522</xdr:rowOff>
    </xdr:from>
    <xdr:ext cx="534377" cy="259045"/>
    <xdr:sp macro="" textlink="">
      <xdr:nvSpPr>
        <xdr:cNvPr id="540" name="消防費該当値テキスト"/>
        <xdr:cNvSpPr txBox="1"/>
      </xdr:nvSpPr>
      <xdr:spPr>
        <a:xfrm>
          <a:off x="16370300" y="54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162306</xdr:rowOff>
    </xdr:from>
    <xdr:to>
      <xdr:col>81</xdr:col>
      <xdr:colOff>101600</xdr:colOff>
      <xdr:row>31</xdr:row>
      <xdr:rowOff>92456</xdr:rowOff>
    </xdr:to>
    <xdr:sp macro="" textlink="">
      <xdr:nvSpPr>
        <xdr:cNvPr id="541" name="楕円 540"/>
        <xdr:cNvSpPr/>
      </xdr:nvSpPr>
      <xdr:spPr>
        <a:xfrm>
          <a:off x="15430500" y="53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108983</xdr:rowOff>
    </xdr:from>
    <xdr:ext cx="534377" cy="259045"/>
    <xdr:sp macro="" textlink="">
      <xdr:nvSpPr>
        <xdr:cNvPr id="542" name="テキスト ボックス 541"/>
        <xdr:cNvSpPr txBox="1"/>
      </xdr:nvSpPr>
      <xdr:spPr>
        <a:xfrm>
          <a:off x="15214111" y="50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87249</xdr:rowOff>
    </xdr:from>
    <xdr:to>
      <xdr:col>76</xdr:col>
      <xdr:colOff>165100</xdr:colOff>
      <xdr:row>32</xdr:row>
      <xdr:rowOff>17399</xdr:rowOff>
    </xdr:to>
    <xdr:sp macro="" textlink="">
      <xdr:nvSpPr>
        <xdr:cNvPr id="543" name="楕円 542"/>
        <xdr:cNvSpPr/>
      </xdr:nvSpPr>
      <xdr:spPr>
        <a:xfrm>
          <a:off x="14541500" y="54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33926</xdr:rowOff>
    </xdr:from>
    <xdr:ext cx="534377" cy="259045"/>
    <xdr:sp macro="" textlink="">
      <xdr:nvSpPr>
        <xdr:cNvPr id="544" name="テキスト ボックス 543"/>
        <xdr:cNvSpPr txBox="1"/>
      </xdr:nvSpPr>
      <xdr:spPr>
        <a:xfrm>
          <a:off x="14325111" y="51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31242</xdr:rowOff>
    </xdr:from>
    <xdr:to>
      <xdr:col>72</xdr:col>
      <xdr:colOff>38100</xdr:colOff>
      <xdr:row>32</xdr:row>
      <xdr:rowOff>132842</xdr:rowOff>
    </xdr:to>
    <xdr:sp macro="" textlink="">
      <xdr:nvSpPr>
        <xdr:cNvPr id="545" name="楕円 544"/>
        <xdr:cNvSpPr/>
      </xdr:nvSpPr>
      <xdr:spPr>
        <a:xfrm>
          <a:off x="13652500" y="55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149369</xdr:rowOff>
    </xdr:from>
    <xdr:ext cx="534377" cy="259045"/>
    <xdr:sp macro="" textlink="">
      <xdr:nvSpPr>
        <xdr:cNvPr id="546" name="テキスト ボックス 545"/>
        <xdr:cNvSpPr txBox="1"/>
      </xdr:nvSpPr>
      <xdr:spPr>
        <a:xfrm>
          <a:off x="13436111" y="52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87630</xdr:rowOff>
    </xdr:from>
    <xdr:to>
      <xdr:col>67</xdr:col>
      <xdr:colOff>101600</xdr:colOff>
      <xdr:row>33</xdr:row>
      <xdr:rowOff>17780</xdr:rowOff>
    </xdr:to>
    <xdr:sp macro="" textlink="">
      <xdr:nvSpPr>
        <xdr:cNvPr id="547" name="楕円 546"/>
        <xdr:cNvSpPr/>
      </xdr:nvSpPr>
      <xdr:spPr>
        <a:xfrm>
          <a:off x="127635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34307</xdr:rowOff>
    </xdr:from>
    <xdr:ext cx="534377" cy="259045"/>
    <xdr:sp macro="" textlink="">
      <xdr:nvSpPr>
        <xdr:cNvPr id="548" name="テキスト ボックス 547"/>
        <xdr:cNvSpPr txBox="1"/>
      </xdr:nvSpPr>
      <xdr:spPr>
        <a:xfrm>
          <a:off x="12547111" y="534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44564</xdr:rowOff>
    </xdr:from>
    <xdr:to>
      <xdr:col>85</xdr:col>
      <xdr:colOff>127000</xdr:colOff>
      <xdr:row>55</xdr:row>
      <xdr:rowOff>107962</xdr:rowOff>
    </xdr:to>
    <xdr:cxnSp macro="">
      <xdr:nvCxnSpPr>
        <xdr:cNvPr id="578" name="直線コネクタ 577"/>
        <xdr:cNvCxnSpPr/>
      </xdr:nvCxnSpPr>
      <xdr:spPr>
        <a:xfrm flipV="1">
          <a:off x="15481300" y="9131414"/>
          <a:ext cx="838200" cy="4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107962</xdr:rowOff>
    </xdr:from>
    <xdr:to>
      <xdr:col>81</xdr:col>
      <xdr:colOff>50800</xdr:colOff>
      <xdr:row>56</xdr:row>
      <xdr:rowOff>35668</xdr:rowOff>
    </xdr:to>
    <xdr:cxnSp macro="">
      <xdr:nvCxnSpPr>
        <xdr:cNvPr id="581" name="直線コネクタ 580"/>
        <xdr:cNvCxnSpPr/>
      </xdr:nvCxnSpPr>
      <xdr:spPr>
        <a:xfrm flipV="1">
          <a:off x="14592300" y="9537712"/>
          <a:ext cx="889000" cy="9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13227</xdr:rowOff>
    </xdr:from>
    <xdr:to>
      <xdr:col>76</xdr:col>
      <xdr:colOff>114300</xdr:colOff>
      <xdr:row>56</xdr:row>
      <xdr:rowOff>35668</xdr:rowOff>
    </xdr:to>
    <xdr:cxnSp macro="">
      <xdr:nvCxnSpPr>
        <xdr:cNvPr id="584" name="直線コネクタ 583"/>
        <xdr:cNvCxnSpPr/>
      </xdr:nvCxnSpPr>
      <xdr:spPr>
        <a:xfrm>
          <a:off x="13703300" y="9100077"/>
          <a:ext cx="889000" cy="53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13227</xdr:rowOff>
    </xdr:from>
    <xdr:to>
      <xdr:col>71</xdr:col>
      <xdr:colOff>177800</xdr:colOff>
      <xdr:row>55</xdr:row>
      <xdr:rowOff>32334</xdr:rowOff>
    </xdr:to>
    <xdr:cxnSp macro="">
      <xdr:nvCxnSpPr>
        <xdr:cNvPr id="587" name="直線コネクタ 586"/>
        <xdr:cNvCxnSpPr/>
      </xdr:nvCxnSpPr>
      <xdr:spPr>
        <a:xfrm flipV="1">
          <a:off x="12814300" y="9100077"/>
          <a:ext cx="889000" cy="3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121018</xdr:rowOff>
    </xdr:from>
    <xdr:to>
      <xdr:col>72</xdr:col>
      <xdr:colOff>38100</xdr:colOff>
      <xdr:row>55</xdr:row>
      <xdr:rowOff>51168</xdr:rowOff>
    </xdr:to>
    <xdr:sp macro="" textlink="">
      <xdr:nvSpPr>
        <xdr:cNvPr id="588" name="フローチャート: 判断 587"/>
        <xdr:cNvSpPr/>
      </xdr:nvSpPr>
      <xdr:spPr>
        <a:xfrm>
          <a:off x="13652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42295</xdr:rowOff>
    </xdr:from>
    <xdr:ext cx="534377" cy="259045"/>
    <xdr:sp macro="" textlink="">
      <xdr:nvSpPr>
        <xdr:cNvPr id="589" name="テキスト ボックス 588"/>
        <xdr:cNvSpPr txBox="1"/>
      </xdr:nvSpPr>
      <xdr:spPr>
        <a:xfrm>
          <a:off x="13436111" y="94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12471</xdr:rowOff>
    </xdr:from>
    <xdr:to>
      <xdr:col>67</xdr:col>
      <xdr:colOff>101600</xdr:colOff>
      <xdr:row>55</xdr:row>
      <xdr:rowOff>114071</xdr:rowOff>
    </xdr:to>
    <xdr:sp macro="" textlink="">
      <xdr:nvSpPr>
        <xdr:cNvPr id="590" name="フローチャート: 判断 589"/>
        <xdr:cNvSpPr/>
      </xdr:nvSpPr>
      <xdr:spPr>
        <a:xfrm>
          <a:off x="12763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105198</xdr:rowOff>
    </xdr:from>
    <xdr:ext cx="534377" cy="259045"/>
    <xdr:sp macro="" textlink="">
      <xdr:nvSpPr>
        <xdr:cNvPr id="591" name="テキスト ボックス 590"/>
        <xdr:cNvSpPr txBox="1"/>
      </xdr:nvSpPr>
      <xdr:spPr>
        <a:xfrm>
          <a:off x="12547111" y="95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165214</xdr:rowOff>
    </xdr:from>
    <xdr:to>
      <xdr:col>85</xdr:col>
      <xdr:colOff>177800</xdr:colOff>
      <xdr:row>53</xdr:row>
      <xdr:rowOff>95364</xdr:rowOff>
    </xdr:to>
    <xdr:sp macro="" textlink="">
      <xdr:nvSpPr>
        <xdr:cNvPr id="597" name="楕円 596"/>
        <xdr:cNvSpPr/>
      </xdr:nvSpPr>
      <xdr:spPr>
        <a:xfrm>
          <a:off x="16268700" y="908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16641</xdr:rowOff>
    </xdr:from>
    <xdr:ext cx="534377" cy="259045"/>
    <xdr:sp macro="" textlink="">
      <xdr:nvSpPr>
        <xdr:cNvPr id="598" name="教育費該当値テキスト"/>
        <xdr:cNvSpPr txBox="1"/>
      </xdr:nvSpPr>
      <xdr:spPr>
        <a:xfrm>
          <a:off x="16370300" y="89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57162</xdr:rowOff>
    </xdr:from>
    <xdr:to>
      <xdr:col>81</xdr:col>
      <xdr:colOff>101600</xdr:colOff>
      <xdr:row>55</xdr:row>
      <xdr:rowOff>158762</xdr:rowOff>
    </xdr:to>
    <xdr:sp macro="" textlink="">
      <xdr:nvSpPr>
        <xdr:cNvPr id="599" name="楕円 598"/>
        <xdr:cNvSpPr/>
      </xdr:nvSpPr>
      <xdr:spPr>
        <a:xfrm>
          <a:off x="15430500" y="94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3839</xdr:rowOff>
    </xdr:from>
    <xdr:ext cx="534377" cy="259045"/>
    <xdr:sp macro="" textlink="">
      <xdr:nvSpPr>
        <xdr:cNvPr id="600" name="テキスト ボックス 599"/>
        <xdr:cNvSpPr txBox="1"/>
      </xdr:nvSpPr>
      <xdr:spPr>
        <a:xfrm>
          <a:off x="15214111" y="92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156318</xdr:rowOff>
    </xdr:from>
    <xdr:to>
      <xdr:col>76</xdr:col>
      <xdr:colOff>165100</xdr:colOff>
      <xdr:row>56</xdr:row>
      <xdr:rowOff>86468</xdr:rowOff>
    </xdr:to>
    <xdr:sp macro="" textlink="">
      <xdr:nvSpPr>
        <xdr:cNvPr id="601" name="楕円 600"/>
        <xdr:cNvSpPr/>
      </xdr:nvSpPr>
      <xdr:spPr>
        <a:xfrm>
          <a:off x="14541500" y="9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102995</xdr:rowOff>
    </xdr:from>
    <xdr:ext cx="534377" cy="259045"/>
    <xdr:sp macro="" textlink="">
      <xdr:nvSpPr>
        <xdr:cNvPr id="602" name="テキスト ボックス 601"/>
        <xdr:cNvSpPr txBox="1"/>
      </xdr:nvSpPr>
      <xdr:spPr>
        <a:xfrm>
          <a:off x="14325111" y="936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133877</xdr:rowOff>
    </xdr:from>
    <xdr:to>
      <xdr:col>72</xdr:col>
      <xdr:colOff>38100</xdr:colOff>
      <xdr:row>53</xdr:row>
      <xdr:rowOff>64027</xdr:rowOff>
    </xdr:to>
    <xdr:sp macro="" textlink="">
      <xdr:nvSpPr>
        <xdr:cNvPr id="603" name="楕円 602"/>
        <xdr:cNvSpPr/>
      </xdr:nvSpPr>
      <xdr:spPr>
        <a:xfrm>
          <a:off x="13652500" y="90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80554</xdr:rowOff>
    </xdr:from>
    <xdr:ext cx="534377" cy="259045"/>
    <xdr:sp macro="" textlink="">
      <xdr:nvSpPr>
        <xdr:cNvPr id="604" name="テキスト ボックス 603"/>
        <xdr:cNvSpPr txBox="1"/>
      </xdr:nvSpPr>
      <xdr:spPr>
        <a:xfrm>
          <a:off x="13436111" y="88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152984</xdr:rowOff>
    </xdr:from>
    <xdr:to>
      <xdr:col>67</xdr:col>
      <xdr:colOff>101600</xdr:colOff>
      <xdr:row>55</xdr:row>
      <xdr:rowOff>83134</xdr:rowOff>
    </xdr:to>
    <xdr:sp macro="" textlink="">
      <xdr:nvSpPr>
        <xdr:cNvPr id="605" name="楕円 604"/>
        <xdr:cNvSpPr/>
      </xdr:nvSpPr>
      <xdr:spPr>
        <a:xfrm>
          <a:off x="12763500" y="94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99661</xdr:rowOff>
    </xdr:from>
    <xdr:ext cx="534377" cy="259045"/>
    <xdr:sp macro="" textlink="">
      <xdr:nvSpPr>
        <xdr:cNvPr id="606" name="テキスト ボックス 605"/>
        <xdr:cNvSpPr txBox="1"/>
      </xdr:nvSpPr>
      <xdr:spPr>
        <a:xfrm>
          <a:off x="12547111" y="91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78522</xdr:rowOff>
    </xdr:from>
    <xdr:to>
      <xdr:col>81</xdr:col>
      <xdr:colOff>50800</xdr:colOff>
      <xdr:row>79</xdr:row>
      <xdr:rowOff>98879</xdr:rowOff>
    </xdr:to>
    <xdr:cxnSp macro="">
      <xdr:nvCxnSpPr>
        <xdr:cNvPr id="640" name="直線コネクタ 639"/>
        <xdr:cNvCxnSpPr/>
      </xdr:nvCxnSpPr>
      <xdr:spPr>
        <a:xfrm>
          <a:off x="14592300" y="13623072"/>
          <a:ext cx="889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78522</xdr:rowOff>
    </xdr:from>
    <xdr:to>
      <xdr:col>76</xdr:col>
      <xdr:colOff>114300</xdr:colOff>
      <xdr:row>79</xdr:row>
      <xdr:rowOff>93762</xdr:rowOff>
    </xdr:to>
    <xdr:cxnSp macro="">
      <xdr:nvCxnSpPr>
        <xdr:cNvPr id="643" name="直線コネクタ 642"/>
        <xdr:cNvCxnSpPr/>
      </xdr:nvCxnSpPr>
      <xdr:spPr>
        <a:xfrm flipV="1">
          <a:off x="13703300" y="136230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57404</xdr:rowOff>
    </xdr:from>
    <xdr:to>
      <xdr:col>71</xdr:col>
      <xdr:colOff>177800</xdr:colOff>
      <xdr:row>79</xdr:row>
      <xdr:rowOff>93762</xdr:rowOff>
    </xdr:to>
    <xdr:cxnSp macro="">
      <xdr:nvCxnSpPr>
        <xdr:cNvPr id="646" name="直線コネクタ 645"/>
        <xdr:cNvCxnSpPr/>
      </xdr:nvCxnSpPr>
      <xdr:spPr>
        <a:xfrm>
          <a:off x="12814300" y="1360195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91731</xdr:rowOff>
    </xdr:from>
    <xdr:to>
      <xdr:col>72</xdr:col>
      <xdr:colOff>38100</xdr:colOff>
      <xdr:row>77</xdr:row>
      <xdr:rowOff>21881</xdr:rowOff>
    </xdr:to>
    <xdr:sp macro="" textlink="">
      <xdr:nvSpPr>
        <xdr:cNvPr id="647" name="フローチャート: 判断 646"/>
        <xdr:cNvSpPr/>
      </xdr:nvSpPr>
      <xdr:spPr>
        <a:xfrm>
          <a:off x="13652500" y="13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38407</xdr:rowOff>
    </xdr:from>
    <xdr:ext cx="469744" cy="259045"/>
    <xdr:sp macro="" textlink="">
      <xdr:nvSpPr>
        <xdr:cNvPr id="648" name="テキスト ボックス 647"/>
        <xdr:cNvSpPr txBox="1"/>
      </xdr:nvSpPr>
      <xdr:spPr>
        <a:xfrm>
          <a:off x="13468428" y="1289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147138</xdr:rowOff>
    </xdr:from>
    <xdr:to>
      <xdr:col>67</xdr:col>
      <xdr:colOff>101600</xdr:colOff>
      <xdr:row>77</xdr:row>
      <xdr:rowOff>77288</xdr:rowOff>
    </xdr:to>
    <xdr:sp macro="" textlink="">
      <xdr:nvSpPr>
        <xdr:cNvPr id="649" name="フローチャート: 判断 648"/>
        <xdr:cNvSpPr/>
      </xdr:nvSpPr>
      <xdr:spPr>
        <a:xfrm>
          <a:off x="12763500" y="131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93815</xdr:rowOff>
    </xdr:from>
    <xdr:ext cx="469744" cy="259045"/>
    <xdr:sp macro="" textlink="">
      <xdr:nvSpPr>
        <xdr:cNvPr id="650" name="テキスト ボックス 649"/>
        <xdr:cNvSpPr txBox="1"/>
      </xdr:nvSpPr>
      <xdr:spPr>
        <a:xfrm>
          <a:off x="12579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27722</xdr:rowOff>
    </xdr:from>
    <xdr:to>
      <xdr:col>76</xdr:col>
      <xdr:colOff>165100</xdr:colOff>
      <xdr:row>79</xdr:row>
      <xdr:rowOff>129322</xdr:rowOff>
    </xdr:to>
    <xdr:sp macro="" textlink="">
      <xdr:nvSpPr>
        <xdr:cNvPr id="660" name="楕円 659"/>
        <xdr:cNvSpPr/>
      </xdr:nvSpPr>
      <xdr:spPr>
        <a:xfrm>
          <a:off x="14541500" y="135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120449</xdr:rowOff>
    </xdr:from>
    <xdr:ext cx="378565" cy="259045"/>
    <xdr:sp macro="" textlink="">
      <xdr:nvSpPr>
        <xdr:cNvPr id="661" name="テキスト ボックス 660"/>
        <xdr:cNvSpPr txBox="1"/>
      </xdr:nvSpPr>
      <xdr:spPr>
        <a:xfrm>
          <a:off x="14403017" y="1366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42962</xdr:rowOff>
    </xdr:from>
    <xdr:to>
      <xdr:col>72</xdr:col>
      <xdr:colOff>38100</xdr:colOff>
      <xdr:row>79</xdr:row>
      <xdr:rowOff>144562</xdr:rowOff>
    </xdr:to>
    <xdr:sp macro="" textlink="">
      <xdr:nvSpPr>
        <xdr:cNvPr id="662" name="楕円 661"/>
        <xdr:cNvSpPr/>
      </xdr:nvSpPr>
      <xdr:spPr>
        <a:xfrm>
          <a:off x="13652500" y="135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135689</xdr:rowOff>
    </xdr:from>
    <xdr:ext cx="313932" cy="259045"/>
    <xdr:sp macro="" textlink="">
      <xdr:nvSpPr>
        <xdr:cNvPr id="663" name="テキスト ボックス 662"/>
        <xdr:cNvSpPr txBox="1"/>
      </xdr:nvSpPr>
      <xdr:spPr>
        <a:xfrm>
          <a:off x="13546333" y="13680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6604</xdr:rowOff>
    </xdr:from>
    <xdr:to>
      <xdr:col>67</xdr:col>
      <xdr:colOff>101600</xdr:colOff>
      <xdr:row>79</xdr:row>
      <xdr:rowOff>108204</xdr:rowOff>
    </xdr:to>
    <xdr:sp macro="" textlink="">
      <xdr:nvSpPr>
        <xdr:cNvPr id="664" name="楕円 663"/>
        <xdr:cNvSpPr/>
      </xdr:nvSpPr>
      <xdr:spPr>
        <a:xfrm>
          <a:off x="12763500" y="1355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99331</xdr:rowOff>
    </xdr:from>
    <xdr:ext cx="378565" cy="259045"/>
    <xdr:sp macro="" textlink="">
      <xdr:nvSpPr>
        <xdr:cNvPr id="665" name="テキスト ボックス 664"/>
        <xdr:cNvSpPr txBox="1"/>
      </xdr:nvSpPr>
      <xdr:spPr>
        <a:xfrm>
          <a:off x="12625017" y="1364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26505</xdr:rowOff>
    </xdr:from>
    <xdr:to>
      <xdr:col>85</xdr:col>
      <xdr:colOff>127000</xdr:colOff>
      <xdr:row>90</xdr:row>
      <xdr:rowOff>97010</xdr:rowOff>
    </xdr:to>
    <xdr:cxnSp macro="">
      <xdr:nvCxnSpPr>
        <xdr:cNvPr id="694" name="直線コネクタ 693"/>
        <xdr:cNvCxnSpPr/>
      </xdr:nvCxnSpPr>
      <xdr:spPr>
        <a:xfrm>
          <a:off x="15481300" y="15457005"/>
          <a:ext cx="838200" cy="7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5" name="公債費平均値テキスト"/>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23591</xdr:rowOff>
    </xdr:from>
    <xdr:to>
      <xdr:col>81</xdr:col>
      <xdr:colOff>50800</xdr:colOff>
      <xdr:row>90</xdr:row>
      <xdr:rowOff>26505</xdr:rowOff>
    </xdr:to>
    <xdr:cxnSp macro="">
      <xdr:nvCxnSpPr>
        <xdr:cNvPr id="697" name="直線コネクタ 696"/>
        <xdr:cNvCxnSpPr/>
      </xdr:nvCxnSpPr>
      <xdr:spPr>
        <a:xfrm>
          <a:off x="14592300" y="15454091"/>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9" name="テキスト ボックス 698"/>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23591</xdr:rowOff>
    </xdr:from>
    <xdr:to>
      <xdr:col>76</xdr:col>
      <xdr:colOff>114300</xdr:colOff>
      <xdr:row>91</xdr:row>
      <xdr:rowOff>14332</xdr:rowOff>
    </xdr:to>
    <xdr:cxnSp macro="">
      <xdr:nvCxnSpPr>
        <xdr:cNvPr id="700" name="直線コネクタ 699"/>
        <xdr:cNvCxnSpPr/>
      </xdr:nvCxnSpPr>
      <xdr:spPr>
        <a:xfrm flipV="1">
          <a:off x="13703300" y="15454091"/>
          <a:ext cx="889000" cy="16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2" name="テキスト ボックス 701"/>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14332</xdr:rowOff>
    </xdr:from>
    <xdr:to>
      <xdr:col>71</xdr:col>
      <xdr:colOff>177800</xdr:colOff>
      <xdr:row>91</xdr:row>
      <xdr:rowOff>38906</xdr:rowOff>
    </xdr:to>
    <xdr:cxnSp macro="">
      <xdr:nvCxnSpPr>
        <xdr:cNvPr id="703" name="直線コネクタ 702"/>
        <xdr:cNvCxnSpPr/>
      </xdr:nvCxnSpPr>
      <xdr:spPr>
        <a:xfrm flipV="1">
          <a:off x="12814300" y="1561628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163309</xdr:rowOff>
    </xdr:from>
    <xdr:to>
      <xdr:col>72</xdr:col>
      <xdr:colOff>38100</xdr:colOff>
      <xdr:row>94</xdr:row>
      <xdr:rowOff>93459</xdr:rowOff>
    </xdr:to>
    <xdr:sp macro="" textlink="">
      <xdr:nvSpPr>
        <xdr:cNvPr id="704" name="フローチャート: 判断 703"/>
        <xdr:cNvSpPr/>
      </xdr:nvSpPr>
      <xdr:spPr>
        <a:xfrm>
          <a:off x="13652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84586</xdr:rowOff>
    </xdr:from>
    <xdr:ext cx="534377" cy="259045"/>
    <xdr:sp macro="" textlink="">
      <xdr:nvSpPr>
        <xdr:cNvPr id="705" name="テキスト ボックス 704"/>
        <xdr:cNvSpPr txBox="1"/>
      </xdr:nvSpPr>
      <xdr:spPr>
        <a:xfrm>
          <a:off x="13436111" y="1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149822</xdr:rowOff>
    </xdr:from>
    <xdr:to>
      <xdr:col>67</xdr:col>
      <xdr:colOff>101600</xdr:colOff>
      <xdr:row>94</xdr:row>
      <xdr:rowOff>79972</xdr:rowOff>
    </xdr:to>
    <xdr:sp macro="" textlink="">
      <xdr:nvSpPr>
        <xdr:cNvPr id="706" name="フローチャート: 判断 705"/>
        <xdr:cNvSpPr/>
      </xdr:nvSpPr>
      <xdr:spPr>
        <a:xfrm>
          <a:off x="12763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71099</xdr:rowOff>
    </xdr:from>
    <xdr:ext cx="534377" cy="259045"/>
    <xdr:sp macro="" textlink="">
      <xdr:nvSpPr>
        <xdr:cNvPr id="707" name="テキスト ボックス 706"/>
        <xdr:cNvSpPr txBox="1"/>
      </xdr:nvSpPr>
      <xdr:spPr>
        <a:xfrm>
          <a:off x="12547111" y="161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46210</xdr:rowOff>
    </xdr:from>
    <xdr:to>
      <xdr:col>85</xdr:col>
      <xdr:colOff>177800</xdr:colOff>
      <xdr:row>90</xdr:row>
      <xdr:rowOff>147810</xdr:rowOff>
    </xdr:to>
    <xdr:sp macro="" textlink="">
      <xdr:nvSpPr>
        <xdr:cNvPr id="713" name="楕円 712"/>
        <xdr:cNvSpPr/>
      </xdr:nvSpPr>
      <xdr:spPr>
        <a:xfrm>
          <a:off x="16268700" y="154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170687</xdr:rowOff>
    </xdr:from>
    <xdr:ext cx="534377" cy="259045"/>
    <xdr:sp macro="" textlink="">
      <xdr:nvSpPr>
        <xdr:cNvPr id="714" name="公債費該当値テキスト"/>
        <xdr:cNvSpPr txBox="1"/>
      </xdr:nvSpPr>
      <xdr:spPr>
        <a:xfrm>
          <a:off x="16370300" y="1542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147155</xdr:rowOff>
    </xdr:from>
    <xdr:to>
      <xdr:col>81</xdr:col>
      <xdr:colOff>101600</xdr:colOff>
      <xdr:row>90</xdr:row>
      <xdr:rowOff>77305</xdr:rowOff>
    </xdr:to>
    <xdr:sp macro="" textlink="">
      <xdr:nvSpPr>
        <xdr:cNvPr id="715" name="楕円 714"/>
        <xdr:cNvSpPr/>
      </xdr:nvSpPr>
      <xdr:spPr>
        <a:xfrm>
          <a:off x="15430500" y="154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93832</xdr:rowOff>
    </xdr:from>
    <xdr:ext cx="534377" cy="259045"/>
    <xdr:sp macro="" textlink="">
      <xdr:nvSpPr>
        <xdr:cNvPr id="716" name="テキスト ボックス 715"/>
        <xdr:cNvSpPr txBox="1"/>
      </xdr:nvSpPr>
      <xdr:spPr>
        <a:xfrm>
          <a:off x="15214111" y="1518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144241</xdr:rowOff>
    </xdr:from>
    <xdr:to>
      <xdr:col>76</xdr:col>
      <xdr:colOff>165100</xdr:colOff>
      <xdr:row>90</xdr:row>
      <xdr:rowOff>74391</xdr:rowOff>
    </xdr:to>
    <xdr:sp macro="" textlink="">
      <xdr:nvSpPr>
        <xdr:cNvPr id="717" name="楕円 716"/>
        <xdr:cNvSpPr/>
      </xdr:nvSpPr>
      <xdr:spPr>
        <a:xfrm>
          <a:off x="14541500" y="1540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90918</xdr:rowOff>
    </xdr:from>
    <xdr:ext cx="534377" cy="259045"/>
    <xdr:sp macro="" textlink="">
      <xdr:nvSpPr>
        <xdr:cNvPr id="718" name="テキスト ボックス 717"/>
        <xdr:cNvSpPr txBox="1"/>
      </xdr:nvSpPr>
      <xdr:spPr>
        <a:xfrm>
          <a:off x="14325111" y="1517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134982</xdr:rowOff>
    </xdr:from>
    <xdr:to>
      <xdr:col>72</xdr:col>
      <xdr:colOff>38100</xdr:colOff>
      <xdr:row>91</xdr:row>
      <xdr:rowOff>65132</xdr:rowOff>
    </xdr:to>
    <xdr:sp macro="" textlink="">
      <xdr:nvSpPr>
        <xdr:cNvPr id="719" name="楕円 718"/>
        <xdr:cNvSpPr/>
      </xdr:nvSpPr>
      <xdr:spPr>
        <a:xfrm>
          <a:off x="13652500" y="155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81659</xdr:rowOff>
    </xdr:from>
    <xdr:ext cx="534377" cy="259045"/>
    <xdr:sp macro="" textlink="">
      <xdr:nvSpPr>
        <xdr:cNvPr id="720" name="テキスト ボックス 719"/>
        <xdr:cNvSpPr txBox="1"/>
      </xdr:nvSpPr>
      <xdr:spPr>
        <a:xfrm>
          <a:off x="13436111" y="153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159556</xdr:rowOff>
    </xdr:from>
    <xdr:to>
      <xdr:col>67</xdr:col>
      <xdr:colOff>101600</xdr:colOff>
      <xdr:row>91</xdr:row>
      <xdr:rowOff>89706</xdr:rowOff>
    </xdr:to>
    <xdr:sp macro="" textlink="">
      <xdr:nvSpPr>
        <xdr:cNvPr id="721" name="楕円 720"/>
        <xdr:cNvSpPr/>
      </xdr:nvSpPr>
      <xdr:spPr>
        <a:xfrm>
          <a:off x="12763500" y="155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106233</xdr:rowOff>
    </xdr:from>
    <xdr:ext cx="534377" cy="259045"/>
    <xdr:sp macro="" textlink="">
      <xdr:nvSpPr>
        <xdr:cNvPr id="722" name="テキスト ボックス 721"/>
        <xdr:cNvSpPr txBox="1"/>
      </xdr:nvSpPr>
      <xdr:spPr>
        <a:xfrm>
          <a:off x="12547111" y="153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103505</xdr:rowOff>
    </xdr:from>
    <xdr:to>
      <xdr:col>116</xdr:col>
      <xdr:colOff>63500</xdr:colOff>
      <xdr:row>37</xdr:row>
      <xdr:rowOff>148463</xdr:rowOff>
    </xdr:to>
    <xdr:cxnSp macro="">
      <xdr:nvCxnSpPr>
        <xdr:cNvPr id="751" name="直線コネクタ 750"/>
        <xdr:cNvCxnSpPr/>
      </xdr:nvCxnSpPr>
      <xdr:spPr>
        <a:xfrm flipV="1">
          <a:off x="21323300" y="6447155"/>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110951</xdr:rowOff>
    </xdr:from>
    <xdr:ext cx="378565" cy="259045"/>
    <xdr:sp macro="" textlink="">
      <xdr:nvSpPr>
        <xdr:cNvPr id="752" name="諸支出金平均値テキスト"/>
        <xdr:cNvSpPr txBox="1"/>
      </xdr:nvSpPr>
      <xdr:spPr>
        <a:xfrm>
          <a:off x="22212300" y="6626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148463</xdr:rowOff>
    </xdr:from>
    <xdr:to>
      <xdr:col>111</xdr:col>
      <xdr:colOff>177800</xdr:colOff>
      <xdr:row>38</xdr:row>
      <xdr:rowOff>17970</xdr:rowOff>
    </xdr:to>
    <xdr:cxnSp macro="">
      <xdr:nvCxnSpPr>
        <xdr:cNvPr id="754" name="直線コネクタ 753"/>
        <xdr:cNvCxnSpPr/>
      </xdr:nvCxnSpPr>
      <xdr:spPr>
        <a:xfrm flipV="1">
          <a:off x="20434300" y="649211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51896</xdr:rowOff>
    </xdr:from>
    <xdr:ext cx="378565" cy="259045"/>
    <xdr:sp macro="" textlink="">
      <xdr:nvSpPr>
        <xdr:cNvPr id="756" name="テキスト ボックス 755"/>
        <xdr:cNvSpPr txBox="1"/>
      </xdr:nvSpPr>
      <xdr:spPr>
        <a:xfrm>
          <a:off x="21134017" y="67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17970</xdr:rowOff>
    </xdr:from>
    <xdr:to>
      <xdr:col>107</xdr:col>
      <xdr:colOff>50800</xdr:colOff>
      <xdr:row>38</xdr:row>
      <xdr:rowOff>53404</xdr:rowOff>
    </xdr:to>
    <xdr:cxnSp macro="">
      <xdr:nvCxnSpPr>
        <xdr:cNvPr id="757" name="直線コネクタ 756"/>
        <xdr:cNvCxnSpPr/>
      </xdr:nvCxnSpPr>
      <xdr:spPr>
        <a:xfrm flipV="1">
          <a:off x="19545300" y="6533070"/>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66184</xdr:rowOff>
    </xdr:from>
    <xdr:ext cx="378565" cy="259045"/>
    <xdr:sp macro="" textlink="">
      <xdr:nvSpPr>
        <xdr:cNvPr id="759" name="テキスト ボックス 758"/>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132461</xdr:rowOff>
    </xdr:from>
    <xdr:to>
      <xdr:col>102</xdr:col>
      <xdr:colOff>114300</xdr:colOff>
      <xdr:row>38</xdr:row>
      <xdr:rowOff>53404</xdr:rowOff>
    </xdr:to>
    <xdr:cxnSp macro="">
      <xdr:nvCxnSpPr>
        <xdr:cNvPr id="760" name="直線コネクタ 759"/>
        <xdr:cNvCxnSpPr/>
      </xdr:nvCxnSpPr>
      <xdr:spPr>
        <a:xfrm>
          <a:off x="18656300" y="6133211"/>
          <a:ext cx="889000" cy="4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105093</xdr:rowOff>
    </xdr:from>
    <xdr:to>
      <xdr:col>102</xdr:col>
      <xdr:colOff>165100</xdr:colOff>
      <xdr:row>39</xdr:row>
      <xdr:rowOff>35243</xdr:rowOff>
    </xdr:to>
    <xdr:sp macro="" textlink="">
      <xdr:nvSpPr>
        <xdr:cNvPr id="761" name="フローチャート: 判断 760"/>
        <xdr:cNvSpPr/>
      </xdr:nvSpPr>
      <xdr:spPr>
        <a:xfrm>
          <a:off x="19494500" y="66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26370</xdr:rowOff>
    </xdr:from>
    <xdr:ext cx="378565" cy="259045"/>
    <xdr:sp macro="" textlink="">
      <xdr:nvSpPr>
        <xdr:cNvPr id="762" name="テキスト ボックス 761"/>
        <xdr:cNvSpPr txBox="1"/>
      </xdr:nvSpPr>
      <xdr:spPr>
        <a:xfrm>
          <a:off x="19356017" y="671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91186</xdr:rowOff>
    </xdr:from>
    <xdr:to>
      <xdr:col>98</xdr:col>
      <xdr:colOff>38100</xdr:colOff>
      <xdr:row>39</xdr:row>
      <xdr:rowOff>21336</xdr:rowOff>
    </xdr:to>
    <xdr:sp macro="" textlink="">
      <xdr:nvSpPr>
        <xdr:cNvPr id="763" name="フローチャート: 判断 762"/>
        <xdr:cNvSpPr/>
      </xdr:nvSpPr>
      <xdr:spPr>
        <a:xfrm>
          <a:off x="18605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12463</xdr:rowOff>
    </xdr:from>
    <xdr:ext cx="378565" cy="259045"/>
    <xdr:sp macro="" textlink="">
      <xdr:nvSpPr>
        <xdr:cNvPr id="764" name="テキスト ボックス 763"/>
        <xdr:cNvSpPr txBox="1"/>
      </xdr:nvSpPr>
      <xdr:spPr>
        <a:xfrm>
          <a:off x="18467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52705</xdr:rowOff>
    </xdr:from>
    <xdr:to>
      <xdr:col>116</xdr:col>
      <xdr:colOff>114300</xdr:colOff>
      <xdr:row>37</xdr:row>
      <xdr:rowOff>154305</xdr:rowOff>
    </xdr:to>
    <xdr:sp macro="" textlink="">
      <xdr:nvSpPr>
        <xdr:cNvPr id="770" name="楕円 769"/>
        <xdr:cNvSpPr/>
      </xdr:nvSpPr>
      <xdr:spPr>
        <a:xfrm>
          <a:off x="221107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75582</xdr:rowOff>
    </xdr:from>
    <xdr:ext cx="469744" cy="259045"/>
    <xdr:sp macro="" textlink="">
      <xdr:nvSpPr>
        <xdr:cNvPr id="771" name="諸支出金該当値テキスト"/>
        <xdr:cNvSpPr txBox="1"/>
      </xdr:nvSpPr>
      <xdr:spPr>
        <a:xfrm>
          <a:off x="22212300" y="62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97663</xdr:rowOff>
    </xdr:from>
    <xdr:to>
      <xdr:col>112</xdr:col>
      <xdr:colOff>38100</xdr:colOff>
      <xdr:row>38</xdr:row>
      <xdr:rowOff>27813</xdr:rowOff>
    </xdr:to>
    <xdr:sp macro="" textlink="">
      <xdr:nvSpPr>
        <xdr:cNvPr id="772" name="楕円 771"/>
        <xdr:cNvSpPr/>
      </xdr:nvSpPr>
      <xdr:spPr>
        <a:xfrm>
          <a:off x="212725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44340</xdr:rowOff>
    </xdr:from>
    <xdr:ext cx="469744" cy="259045"/>
    <xdr:sp macro="" textlink="">
      <xdr:nvSpPr>
        <xdr:cNvPr id="773" name="テキスト ボックス 772"/>
        <xdr:cNvSpPr txBox="1"/>
      </xdr:nvSpPr>
      <xdr:spPr>
        <a:xfrm>
          <a:off x="21088428" y="621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138621</xdr:rowOff>
    </xdr:from>
    <xdr:to>
      <xdr:col>107</xdr:col>
      <xdr:colOff>101600</xdr:colOff>
      <xdr:row>38</xdr:row>
      <xdr:rowOff>68771</xdr:rowOff>
    </xdr:to>
    <xdr:sp macro="" textlink="">
      <xdr:nvSpPr>
        <xdr:cNvPr id="774" name="楕円 773"/>
        <xdr:cNvSpPr/>
      </xdr:nvSpPr>
      <xdr:spPr>
        <a:xfrm>
          <a:off x="20383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85298</xdr:rowOff>
    </xdr:from>
    <xdr:ext cx="469744" cy="259045"/>
    <xdr:sp macro="" textlink="">
      <xdr:nvSpPr>
        <xdr:cNvPr id="775" name="テキスト ボックス 774"/>
        <xdr:cNvSpPr txBox="1"/>
      </xdr:nvSpPr>
      <xdr:spPr>
        <a:xfrm>
          <a:off x="20199428" y="62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2604</xdr:rowOff>
    </xdr:from>
    <xdr:to>
      <xdr:col>102</xdr:col>
      <xdr:colOff>165100</xdr:colOff>
      <xdr:row>38</xdr:row>
      <xdr:rowOff>104204</xdr:rowOff>
    </xdr:to>
    <xdr:sp macro="" textlink="">
      <xdr:nvSpPr>
        <xdr:cNvPr id="776" name="楕円 775"/>
        <xdr:cNvSpPr/>
      </xdr:nvSpPr>
      <xdr:spPr>
        <a:xfrm>
          <a:off x="19494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120730</xdr:rowOff>
    </xdr:from>
    <xdr:ext cx="378565" cy="259045"/>
    <xdr:sp macro="" textlink="">
      <xdr:nvSpPr>
        <xdr:cNvPr id="777" name="テキスト ボックス 776"/>
        <xdr:cNvSpPr txBox="1"/>
      </xdr:nvSpPr>
      <xdr:spPr>
        <a:xfrm>
          <a:off x="19356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81661</xdr:rowOff>
    </xdr:from>
    <xdr:to>
      <xdr:col>98</xdr:col>
      <xdr:colOff>38100</xdr:colOff>
      <xdr:row>36</xdr:row>
      <xdr:rowOff>11811</xdr:rowOff>
    </xdr:to>
    <xdr:sp macro="" textlink="">
      <xdr:nvSpPr>
        <xdr:cNvPr id="778" name="楕円 777"/>
        <xdr:cNvSpPr/>
      </xdr:nvSpPr>
      <xdr:spPr>
        <a:xfrm>
          <a:off x="18605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28338</xdr:rowOff>
    </xdr:from>
    <xdr:ext cx="469744" cy="259045"/>
    <xdr:sp macro="" textlink="">
      <xdr:nvSpPr>
        <xdr:cNvPr id="779" name="テキスト ボックス 778"/>
        <xdr:cNvSpPr txBox="1"/>
      </xdr:nvSpPr>
      <xdr:spPr>
        <a:xfrm>
          <a:off x="18421428" y="58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・民生費は、物価高騰対策低所得世帯支援給付金給付事業、子育て・ひとり親家庭等医療給付事業の増額により増となった。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・農林水産費は、農業経営緊急対策支援事業の事業完了、土地改良負担事業の減額により減となった。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・土木費は、駅周辺整備事業の支出がピークを過ぎたことにより減となった。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・消防費は、消防庁舎及び総合防災センター整備事業が完了したことにより減額となった。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・教育費は、国体記念体育館改修事業、市民会館施設管理事業といった大型のハード整備事業により大幅増となった。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令和５年度は、単年度収支は約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億円の赤字であったが、実質単年度収支は黒字となっている。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理由としては赤字要素として引かれる積立取崩額約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億円に対し、黒字要素として加算される積立額約</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億円だったことが挙げられる。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合併後の連結実質赤字はない。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今後も酒田市総合計画後期計画等に基づき、健全な財政運営を図っていく。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元利償還金については、合併特例債を活用した大型事業に係る償還が本格化しているが、ピークは過ぎたため減少していく見込みである。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体育施設の大規模改修等、新たな起債の借入が控えており市債発行額の抑制が重要となる。新規案件については、これまで以上に事業の必要性やコストを精査しつつ、併せて繰上償還の実施等により実質公債費率の低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満期一括償還地方債の借入に係る積立はなし。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山形県酒田市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地方債残高は近年の償還年数の見直しの影響や繰上償還等の影響により減少傾向にある。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ただし、今後も大型事業の借入、償還が控えていることから、市債発行額を公債費償還額の範囲内で抑えつつ、有利な起債の活用や繰上償還等を行うことにより、将来負担比率の低減を目指す。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山形県酒田市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令和５年度は、普通交付税の追加交付等による財政調整基金への積立の増、ふるさと納税の好調によるさかた応援基金への積立の増を要因として、取崩額を積立額が上回り基金全体として残高増となった。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人口減少・少子高齢化に伴い市税の大きな伸びも見込ないため、より一層歳入の確保が困難な状況が想定される。一方で、物価高騰、自然災害への対応等を要因とした臨時的な財政出動も懸念されることから、必要な時に財政調整基金等の基金を活用できるよう一定の基金残高を確保し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今後とも財政調整基金やその他特目基金等についても可能なときに積立を行う。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公共施設等整備基金：公共施設等の整備のための資金に充てる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地域づくり基金：市民の連帯の強化及び地域振興等事業の資金に充てる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さかた応援基金：ふるさと納税制度による寄附金をもって、魅力あるまちづくりを推進する事業のための資金に充てる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風力発電事業地域未来創造基金：風力発電事業特別会計からの繰入金をもって、地域振興等事業の資金に充てる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退職手当基金：退職手当の支払のための資金に充てる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不用額の一部を公共施設等整備基金へ積み立てたことにより積立額が増えたこと、ふるさと納税が好調なことによりさかた応援基金への積立額が増えたことにより、基金残高は増となった。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条例で定めた目的に沿って計画的に基金を活用しつつ、可能な場合は積立を行っていく。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令和５年度は、普通交付税の追加交付等による財政調整基金への積立の増を要因として、取崩額を積立額が上回り財政調整基金の残高は増となった。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は、今後は、人口減少・少子高齢化に伴い市税の大きな伸びが見込める状況ではないことに加え、歳出においては、物価高騰、自然災害への対応等が想定され、また公債費の元利償還額が高水準で推移（令和５年度がピーク）する中、義務的経費も高水準で推移しており、一定の基金残高を確保しておく必要がある。決算の状況を踏まえながら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は将来の臨時財政対策債の元利償還金に充てる必要があるため、減債基金への積立額を増額したことにより、残高は増となった。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今後も公債費が高い水準で推移していくものの、将来の大型事業等に係る市債発行に備え、一定の残高は確保していく必要があることから、決算の状況を踏まえながら可能な限り積立を行っていく。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61641207</v>
      </c>
      <c r="BO4" s="371"/>
      <c r="BP4" s="371"/>
      <c r="BQ4" s="371"/>
      <c r="BR4" s="371"/>
      <c r="BS4" s="371"/>
      <c r="BT4" s="371"/>
      <c r="BU4" s="372"/>
      <c r="BV4" s="370">
        <v>61847946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4.5999999999999996</v>
      </c>
      <c r="CU4" s="377"/>
      <c r="CV4" s="377"/>
      <c r="CW4" s="377"/>
      <c r="CX4" s="377"/>
      <c r="CY4" s="377"/>
      <c r="CZ4" s="377"/>
      <c r="DA4" s="378"/>
      <c r="DB4" s="376">
        <v>5.5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60244049</v>
      </c>
      <c r="BO5" s="408"/>
      <c r="BP5" s="408"/>
      <c r="BQ5" s="408"/>
      <c r="BR5" s="408"/>
      <c r="BS5" s="408"/>
      <c r="BT5" s="408"/>
      <c r="BU5" s="409"/>
      <c r="BV5" s="407">
        <v>60128141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98.2</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1397158</v>
      </c>
      <c r="BO6" s="408"/>
      <c r="BP6" s="408"/>
      <c r="BQ6" s="408"/>
      <c r="BR6" s="408"/>
      <c r="BS6" s="408"/>
      <c r="BT6" s="408"/>
      <c r="BU6" s="409"/>
      <c r="BV6" s="407">
        <v>1719805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98.2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37632</v>
      </c>
      <c r="BO7" s="408"/>
      <c r="BP7" s="408"/>
      <c r="BQ7" s="408"/>
      <c r="BR7" s="408"/>
      <c r="BS7" s="408"/>
      <c r="BT7" s="408"/>
      <c r="BU7" s="409"/>
      <c r="BV7" s="407">
        <v>108936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29622357</v>
      </c>
      <c r="CU7" s="408"/>
      <c r="CV7" s="408"/>
      <c r="CW7" s="408"/>
      <c r="CX7" s="408"/>
      <c r="CY7" s="408"/>
      <c r="CZ7" s="408"/>
      <c r="DA7" s="409"/>
      <c r="DB7" s="407">
        <v>29316484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1359526</v>
      </c>
      <c r="BO8" s="408"/>
      <c r="BP8" s="408"/>
      <c r="BQ8" s="408"/>
      <c r="BR8" s="408"/>
      <c r="BS8" s="408"/>
      <c r="BT8" s="408"/>
      <c r="BU8" s="409"/>
      <c r="BV8" s="407">
        <v>1610869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100273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-251343</v>
      </c>
      <c r="BO9" s="408"/>
      <c r="BP9" s="408"/>
      <c r="BQ9" s="408"/>
      <c r="BR9" s="408"/>
      <c r="BS9" s="408"/>
      <c r="BT9" s="408"/>
      <c r="BU9" s="409"/>
      <c r="BV9" s="407">
        <v>-325100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17.399999999999999</v>
      </c>
      <c r="CU9" s="405"/>
      <c r="CV9" s="405"/>
      <c r="CW9" s="405"/>
      <c r="CX9" s="405"/>
      <c r="CY9" s="405"/>
      <c r="CZ9" s="405"/>
      <c r="DA9" s="406"/>
      <c r="DB9" s="404">
        <v>18.899999999999999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106244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697815</v>
      </c>
      <c r="BO10" s="408"/>
      <c r="BP10" s="408"/>
      <c r="BQ10" s="408"/>
      <c r="BR10" s="408"/>
      <c r="BS10" s="408"/>
      <c r="BT10" s="408"/>
      <c r="BU10" s="409"/>
      <c r="BV10" s="407">
        <v>1150954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432200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95789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374662</v>
      </c>
      <c r="BO12" s="408"/>
      <c r="BP12" s="408"/>
      <c r="BQ12" s="408"/>
      <c r="BR12" s="408"/>
      <c r="BS12" s="408"/>
      <c r="BT12" s="408"/>
      <c r="BU12" s="409"/>
      <c r="BV12" s="407">
        <v>755751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95243</v>
      </c>
      <c r="S13" s="492"/>
      <c r="T13" s="492"/>
      <c r="U13" s="492"/>
      <c r="V13" s="493"/>
      <c r="W13" s="423" t="s">
        <v>131</v>
      </c>
      <c r="X13" s="424"/>
      <c r="Y13" s="424"/>
      <c r="Z13" s="424"/>
      <c r="AA13" s="424"/>
      <c r="AB13" s="414"/>
      <c r="AC13" s="458">
        <v>4205</v>
      </c>
      <c r="AD13" s="459"/>
      <c r="AE13" s="459"/>
      <c r="AF13" s="459"/>
      <c r="AG13" s="501"/>
      <c r="AH13" s="458">
        <v>4411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71810</v>
      </c>
      <c r="BO13" s="408"/>
      <c r="BP13" s="408"/>
      <c r="BQ13" s="408"/>
      <c r="BR13" s="408"/>
      <c r="BS13" s="408"/>
      <c r="BT13" s="408"/>
      <c r="BU13" s="409"/>
      <c r="BV13" s="407">
        <v>502303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v>
      </c>
      <c r="CU13" s="405"/>
      <c r="CV13" s="405"/>
      <c r="CW13" s="405"/>
      <c r="CX13" s="405"/>
      <c r="CY13" s="405"/>
      <c r="CZ13" s="405"/>
      <c r="DA13" s="406"/>
      <c r="DB13" s="404">
        <v>10</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97395</v>
      </c>
      <c r="S14" s="492"/>
      <c r="T14" s="492"/>
      <c r="U14" s="492"/>
      <c r="V14" s="493"/>
      <c r="W14" s="397"/>
      <c r="X14" s="398"/>
      <c r="Y14" s="398"/>
      <c r="Z14" s="398"/>
      <c r="AA14" s="398"/>
      <c r="AB14" s="387"/>
      <c r="AC14" s="494">
        <v>8.4</v>
      </c>
      <c r="AD14" s="495"/>
      <c r="AE14" s="495"/>
      <c r="AF14" s="495"/>
      <c r="AG14" s="496"/>
      <c r="AH14" s="494">
        <v>8.6999999999999993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6.5</v>
      </c>
      <c r="CU14" s="506"/>
      <c r="CV14" s="506"/>
      <c r="CW14" s="506"/>
      <c r="CX14" s="506"/>
      <c r="CY14" s="506"/>
      <c r="CZ14" s="506"/>
      <c r="DA14" s="507"/>
      <c r="DB14" s="505">
        <v>16.8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96921</v>
      </c>
      <c r="S15" s="492"/>
      <c r="T15" s="492"/>
      <c r="U15" s="492"/>
      <c r="V15" s="493"/>
      <c r="W15" s="423" t="s">
        <v>137</v>
      </c>
      <c r="X15" s="424"/>
      <c r="Y15" s="424"/>
      <c r="Z15" s="424"/>
      <c r="AA15" s="424"/>
      <c r="AB15" s="414"/>
      <c r="AC15" s="458">
        <v>12962</v>
      </c>
      <c r="AD15" s="459"/>
      <c r="AE15" s="459"/>
      <c r="AF15" s="459"/>
      <c r="AG15" s="501"/>
      <c r="AH15" s="458">
        <v>13316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12557564</v>
      </c>
      <c r="BO15" s="371"/>
      <c r="BP15" s="371"/>
      <c r="BQ15" s="371"/>
      <c r="BR15" s="371"/>
      <c r="BS15" s="371"/>
      <c r="BT15" s="371"/>
      <c r="BU15" s="372"/>
      <c r="BV15" s="370">
        <v>12353320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v>
      </c>
      <c r="AD16" s="495"/>
      <c r="AE16" s="495"/>
      <c r="AF16" s="495"/>
      <c r="AG16" s="496"/>
      <c r="AH16" s="494">
        <v>26.2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26190687</v>
      </c>
      <c r="BO16" s="408"/>
      <c r="BP16" s="408"/>
      <c r="BQ16" s="408"/>
      <c r="BR16" s="408"/>
      <c r="BS16" s="408"/>
      <c r="BT16" s="408"/>
      <c r="BU16" s="409"/>
      <c r="BV16" s="407">
        <v>25701561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32744</v>
      </c>
      <c r="AD17" s="459"/>
      <c r="AE17" s="459"/>
      <c r="AF17" s="459"/>
      <c r="AG17" s="501"/>
      <c r="AH17" s="458">
        <v>33050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15786374</v>
      </c>
      <c r="BO17" s="408"/>
      <c r="BP17" s="408"/>
      <c r="BQ17" s="408"/>
      <c r="BR17" s="408"/>
      <c r="BS17" s="408"/>
      <c r="BT17" s="408"/>
      <c r="BU17" s="409"/>
      <c r="BV17" s="407">
        <v>15556154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602.98</v>
      </c>
      <c r="M18" s="531"/>
      <c r="N18" s="531"/>
      <c r="O18" s="531"/>
      <c r="P18" s="531"/>
      <c r="Q18" s="531"/>
      <c r="R18" s="532"/>
      <c r="S18" s="532"/>
      <c r="T18" s="532"/>
      <c r="U18" s="532"/>
      <c r="V18" s="533"/>
      <c r="W18" s="425"/>
      <c r="X18" s="426"/>
      <c r="Y18" s="426"/>
      <c r="Z18" s="426"/>
      <c r="AA18" s="426"/>
      <c r="AB18" s="417"/>
      <c r="AC18" s="534">
        <v>65.599999999999994</v>
      </c>
      <c r="AD18" s="535"/>
      <c r="AE18" s="535"/>
      <c r="AF18" s="535"/>
      <c r="AG18" s="536"/>
      <c r="AH18" s="534">
        <v>65.099999999999994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29148242</v>
      </c>
      <c r="BO18" s="408"/>
      <c r="BP18" s="408"/>
      <c r="BQ18" s="408"/>
      <c r="BR18" s="408"/>
      <c r="BS18" s="408"/>
      <c r="BT18" s="408"/>
      <c r="BU18" s="409"/>
      <c r="BV18" s="407">
        <v>28895391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166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38053796</v>
      </c>
      <c r="BO19" s="408"/>
      <c r="BP19" s="408"/>
      <c r="BQ19" s="408"/>
      <c r="BR19" s="408"/>
      <c r="BS19" s="408"/>
      <c r="BT19" s="408"/>
      <c r="BU19" s="409"/>
      <c r="BV19" s="407">
        <v>37772317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39402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49003562</v>
      </c>
      <c r="BO22" s="371"/>
      <c r="BP22" s="371"/>
      <c r="BQ22" s="371"/>
      <c r="BR22" s="371"/>
      <c r="BS22" s="371"/>
      <c r="BT22" s="371"/>
      <c r="BU22" s="372"/>
      <c r="BV22" s="370">
        <v>52297008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20879716</v>
      </c>
      <c r="BO23" s="408"/>
      <c r="BP23" s="408"/>
      <c r="BQ23" s="408"/>
      <c r="BR23" s="408"/>
      <c r="BS23" s="408"/>
      <c r="BT23" s="408"/>
      <c r="BU23" s="409"/>
      <c r="BV23" s="407">
        <v>19467837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9110</v>
      </c>
      <c r="R24" s="459"/>
      <c r="S24" s="459"/>
      <c r="T24" s="459"/>
      <c r="U24" s="459"/>
      <c r="V24" s="501"/>
      <c r="W24" s="553"/>
      <c r="X24" s="554"/>
      <c r="Y24" s="555"/>
      <c r="Z24" s="457" t="s">
        <v>162</v>
      </c>
      <c r="AA24" s="437"/>
      <c r="AB24" s="437"/>
      <c r="AC24" s="437"/>
      <c r="AD24" s="437"/>
      <c r="AE24" s="437"/>
      <c r="AF24" s="437"/>
      <c r="AG24" s="438"/>
      <c r="AH24" s="458">
        <v>759</v>
      </c>
      <c r="AI24" s="459"/>
      <c r="AJ24" s="459"/>
      <c r="AK24" s="459"/>
      <c r="AL24" s="501"/>
      <c r="AM24" s="458">
        <v>2355936</v>
      </c>
      <c r="AN24" s="459"/>
      <c r="AO24" s="459"/>
      <c r="AP24" s="459"/>
      <c r="AQ24" s="459"/>
      <c r="AR24" s="501"/>
      <c r="AS24" s="458">
        <v>3104</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37759672</v>
      </c>
      <c r="BO24" s="408"/>
      <c r="BP24" s="408"/>
      <c r="BQ24" s="408"/>
      <c r="BR24" s="408"/>
      <c r="BS24" s="408"/>
      <c r="BT24" s="408"/>
      <c r="BU24" s="409"/>
      <c r="BV24" s="407">
        <v>38986792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7270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6523948</v>
      </c>
      <c r="BO25" s="371"/>
      <c r="BP25" s="371"/>
      <c r="BQ25" s="371"/>
      <c r="BR25" s="371"/>
      <c r="BS25" s="371"/>
      <c r="BT25" s="371"/>
      <c r="BU25" s="372"/>
      <c r="BV25" s="370">
        <v>4327490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6110</v>
      </c>
      <c r="R26" s="459"/>
      <c r="S26" s="459"/>
      <c r="T26" s="459"/>
      <c r="U26" s="459"/>
      <c r="V26" s="501"/>
      <c r="W26" s="553"/>
      <c r="X26" s="554"/>
      <c r="Y26" s="555"/>
      <c r="Z26" s="457" t="s">
        <v>168</v>
      </c>
      <c r="AA26" s="559"/>
      <c r="AB26" s="559"/>
      <c r="AC26" s="559"/>
      <c r="AD26" s="559"/>
      <c r="AE26" s="559"/>
      <c r="AF26" s="559"/>
      <c r="AG26" s="560"/>
      <c r="AH26" s="458">
        <v>58</v>
      </c>
      <c r="AI26" s="459"/>
      <c r="AJ26" s="459"/>
      <c r="AK26" s="459"/>
      <c r="AL26" s="501"/>
      <c r="AM26" s="458">
        <v>168200</v>
      </c>
      <c r="AN26" s="459"/>
      <c r="AO26" s="459"/>
      <c r="AP26" s="459"/>
      <c r="AQ26" s="459"/>
      <c r="AR26" s="501"/>
      <c r="AS26" s="458">
        <v>2900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5350</v>
      </c>
      <c r="R27" s="459"/>
      <c r="S27" s="459"/>
      <c r="T27" s="459"/>
      <c r="U27" s="459"/>
      <c r="V27" s="501"/>
      <c r="W27" s="553"/>
      <c r="X27" s="554"/>
      <c r="Y27" s="555"/>
      <c r="Z27" s="457" t="s">
        <v>171</v>
      </c>
      <c r="AA27" s="437"/>
      <c r="AB27" s="437"/>
      <c r="AC27" s="437"/>
      <c r="AD27" s="437"/>
      <c r="AE27" s="437"/>
      <c r="AF27" s="437"/>
      <c r="AG27" s="438"/>
      <c r="AH27" s="458">
        <v>11</v>
      </c>
      <c r="AI27" s="459"/>
      <c r="AJ27" s="459"/>
      <c r="AK27" s="459"/>
      <c r="AL27" s="501"/>
      <c r="AM27" s="458">
        <v>44462</v>
      </c>
      <c r="AN27" s="459"/>
      <c r="AO27" s="459"/>
      <c r="AP27" s="459"/>
      <c r="AQ27" s="459"/>
      <c r="AR27" s="501"/>
      <c r="AS27" s="458">
        <v>4042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3985925</v>
      </c>
      <c r="BO28" s="371"/>
      <c r="BP28" s="371"/>
      <c r="BQ28" s="371"/>
      <c r="BR28" s="371"/>
      <c r="BS28" s="371"/>
      <c r="BT28" s="371"/>
      <c r="BU28" s="372"/>
      <c r="BV28" s="370">
        <v>3662772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23</v>
      </c>
      <c r="M29" s="459"/>
      <c r="N29" s="459"/>
      <c r="O29" s="459"/>
      <c r="P29" s="501"/>
      <c r="Q29" s="458">
        <v>4500</v>
      </c>
      <c r="R29" s="459"/>
      <c r="S29" s="459"/>
      <c r="T29" s="459"/>
      <c r="U29" s="459"/>
      <c r="V29" s="501"/>
      <c r="W29" s="556"/>
      <c r="X29" s="557"/>
      <c r="Y29" s="558"/>
      <c r="Z29" s="457" t="s">
        <v>177</v>
      </c>
      <c r="AA29" s="437"/>
      <c r="AB29" s="437"/>
      <c r="AC29" s="437"/>
      <c r="AD29" s="437"/>
      <c r="AE29" s="437"/>
      <c r="AF29" s="437"/>
      <c r="AG29" s="438"/>
      <c r="AH29" s="458">
        <v>770</v>
      </c>
      <c r="AI29" s="459"/>
      <c r="AJ29" s="459"/>
      <c r="AK29" s="459"/>
      <c r="AL29" s="501"/>
      <c r="AM29" s="458">
        <v>2400398</v>
      </c>
      <c r="AN29" s="459"/>
      <c r="AO29" s="459"/>
      <c r="AP29" s="459"/>
      <c r="AQ29" s="459"/>
      <c r="AR29" s="501"/>
      <c r="AS29" s="458">
        <v>3117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2006355</v>
      </c>
      <c r="BO29" s="408"/>
      <c r="BP29" s="408"/>
      <c r="BQ29" s="408"/>
      <c r="BR29" s="408"/>
      <c r="BS29" s="408"/>
      <c r="BT29" s="408"/>
      <c r="BU29" s="409"/>
      <c r="BV29" s="407">
        <v>1286168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5896912</v>
      </c>
      <c r="BO30" s="527"/>
      <c r="BP30" s="527"/>
      <c r="BQ30" s="527"/>
      <c r="BR30" s="527"/>
      <c r="BS30" s="527"/>
      <c r="BT30" s="527"/>
      <c r="BU30" s="528"/>
      <c r="BV30" s="526">
        <v>5781323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酒田市国民健康保険特別会計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酒田市水道事業会計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酒田市定期航路事業特別会計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酒田地区広域行政組合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酒田市スポーツ協会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酒田市駐車場事業特別会計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酒田市介護保険特別会計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酒田市下水道事業会計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IF('各会計、関係団体の財政状況及び健全化判断比率'!B34="","",'各会計、関係団体の財政状況及び健全化判断比率'!B34)</f>
        <v>酒田市風力発電事業特別会計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庄内広域行政組合（普通会計分）</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酒田まちづくり開発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酒田市後期高齢者医療事業特別会計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庄内広域行政組合（青果市場事業特別会計）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最上川クリーングリーン</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庄内広域行政組合（庄内食肉流通センター事業特別会計）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鳥海やわた観光</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山形県後期高齢者医療広域連合（普通会計分）</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ひらた悠々の杜</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山形県後期高齢者医療広域連合（事業会計分）</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さかた文化財団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山形県消防補償等組合</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酒田DMO</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山形県自治会館管理組合</v>
      </c>
      <c r="BZ41" s="598"/>
      <c r="CA41" s="598"/>
      <c r="CB41" s="598"/>
      <c r="CC41" s="598"/>
      <c r="CD41" s="598"/>
      <c r="CE41" s="598"/>
      <c r="CF41" s="598"/>
      <c r="CG41" s="598"/>
      <c r="CH41" s="598"/>
      <c r="CI41" s="598"/>
      <c r="CJ41" s="598"/>
      <c r="CK41" s="598"/>
      <c r="CL41" s="598"/>
      <c r="CM41" s="598"/>
      <c r="CN41" s="181"/>
      <c r="CO41" s="597">
        <f t="shared" si="3"/>
        <v>25</v>
      </c>
      <c r="CP41" s="597"/>
      <c r="CQ41" s="598" t="str">
        <f>IF('各会計、関係団体の財政状況及び健全化判断比率'!BS14="","",'各会計、関係団体の財政状況及び健全化判断比率'!BS14)</f>
        <v>山形県・酒田市病院機構</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PjoBsC6Iw6XAweljoA7AqHCV6hqskDbaliBCeIr4K9taRk81pHHhar9+V5wMGynbNI+nrVVVuRX4EfQY8c1YAw==" saltValue="lLVid6n12BtUBb/k8k92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13534132</v>
      </c>
      <c r="S5" s="613"/>
      <c r="T5" s="613"/>
      <c r="U5" s="613"/>
      <c r="V5" s="613"/>
      <c r="W5" s="613"/>
      <c r="X5" s="613"/>
      <c r="Y5" s="614"/>
      <c r="Z5" s="615">
        <v>22</v>
      </c>
      <c r="AA5" s="615"/>
      <c r="AB5" s="615"/>
      <c r="AC5" s="615"/>
      <c r="AD5" s="616">
        <v>12677526</v>
      </c>
      <c r="AE5" s="616"/>
      <c r="AF5" s="616"/>
      <c r="AG5" s="616"/>
      <c r="AH5" s="616"/>
      <c r="AI5" s="616"/>
      <c r="AJ5" s="616"/>
      <c r="AK5" s="616"/>
      <c r="AL5" s="617">
        <v>42.2</v>
      </c>
      <c r="AM5" s="618"/>
      <c r="AN5" s="618"/>
      <c r="AO5" s="619"/>
      <c r="AP5" s="609" t="s">
        <v>216</v>
      </c>
      <c r="AQ5" s="610"/>
      <c r="AR5" s="610"/>
      <c r="AS5" s="610"/>
      <c r="AT5" s="610"/>
      <c r="AU5" s="610"/>
      <c r="AV5" s="610"/>
      <c r="AW5" s="610"/>
      <c r="AX5" s="610"/>
      <c r="AY5" s="610"/>
      <c r="AZ5" s="610"/>
      <c r="BA5" s="610"/>
      <c r="BB5" s="610"/>
      <c r="BC5" s="610"/>
      <c r="BD5" s="610"/>
      <c r="BE5" s="610"/>
      <c r="BF5" s="611"/>
      <c r="BG5" s="623">
        <v>12657768</v>
      </c>
      <c r="BH5" s="624"/>
      <c r="BI5" s="624"/>
      <c r="BJ5" s="624"/>
      <c r="BK5" s="624"/>
      <c r="BL5" s="624"/>
      <c r="BM5" s="624"/>
      <c r="BN5" s="625"/>
      <c r="BO5" s="626">
        <v>93.5</v>
      </c>
      <c r="BP5" s="626"/>
      <c r="BQ5" s="626"/>
      <c r="BR5" s="626"/>
      <c r="BS5" s="627">
        <v>173221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479160</v>
      </c>
      <c r="S6" s="624"/>
      <c r="T6" s="624"/>
      <c r="U6" s="624"/>
      <c r="V6" s="624"/>
      <c r="W6" s="624"/>
      <c r="X6" s="624"/>
      <c r="Y6" s="625"/>
      <c r="Z6" s="626">
        <v>0.8</v>
      </c>
      <c r="AA6" s="626"/>
      <c r="AB6" s="626"/>
      <c r="AC6" s="626"/>
      <c r="AD6" s="627">
        <v>479160</v>
      </c>
      <c r="AE6" s="627"/>
      <c r="AF6" s="627"/>
      <c r="AG6" s="627"/>
      <c r="AH6" s="627"/>
      <c r="AI6" s="627"/>
      <c r="AJ6" s="627"/>
      <c r="AK6" s="627"/>
      <c r="AL6" s="628">
        <v>1.6</v>
      </c>
      <c r="AM6" s="629"/>
      <c r="AN6" s="629"/>
      <c r="AO6" s="630"/>
      <c r="AP6" s="620" t="s">
        <v>221</v>
      </c>
      <c r="AQ6" s="621"/>
      <c r="AR6" s="621"/>
      <c r="AS6" s="621"/>
      <c r="AT6" s="621"/>
      <c r="AU6" s="621"/>
      <c r="AV6" s="621"/>
      <c r="AW6" s="621"/>
      <c r="AX6" s="621"/>
      <c r="AY6" s="621"/>
      <c r="AZ6" s="621"/>
      <c r="BA6" s="621"/>
      <c r="BB6" s="621"/>
      <c r="BC6" s="621"/>
      <c r="BD6" s="621"/>
      <c r="BE6" s="621"/>
      <c r="BF6" s="622"/>
      <c r="BG6" s="623">
        <v>12657768</v>
      </c>
      <c r="BH6" s="624"/>
      <c r="BI6" s="624"/>
      <c r="BJ6" s="624"/>
      <c r="BK6" s="624"/>
      <c r="BL6" s="624"/>
      <c r="BM6" s="624"/>
      <c r="BN6" s="625"/>
      <c r="BO6" s="626">
        <v>93.5</v>
      </c>
      <c r="BP6" s="626"/>
      <c r="BQ6" s="626"/>
      <c r="BR6" s="626"/>
      <c r="BS6" s="627">
        <v>173221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308399</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308335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3210</v>
      </c>
      <c r="S7" s="624"/>
      <c r="T7" s="624"/>
      <c r="U7" s="624"/>
      <c r="V7" s="624"/>
      <c r="W7" s="624"/>
      <c r="X7" s="624"/>
      <c r="Y7" s="625"/>
      <c r="Z7" s="626">
        <v>0</v>
      </c>
      <c r="AA7" s="626"/>
      <c r="AB7" s="626"/>
      <c r="AC7" s="626"/>
      <c r="AD7" s="627">
        <v>3210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5430463</v>
      </c>
      <c r="BH7" s="624"/>
      <c r="BI7" s="624"/>
      <c r="BJ7" s="624"/>
      <c r="BK7" s="624"/>
      <c r="BL7" s="624"/>
      <c r="BM7" s="624"/>
      <c r="BN7" s="625"/>
      <c r="BO7" s="626">
        <v>40.1</v>
      </c>
      <c r="BP7" s="626"/>
      <c r="BQ7" s="626"/>
      <c r="BR7" s="626"/>
      <c r="BS7" s="627">
        <v>173221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9776773</v>
      </c>
      <c r="CS7" s="624"/>
      <c r="CT7" s="624"/>
      <c r="CU7" s="624"/>
      <c r="CV7" s="624"/>
      <c r="CW7" s="624"/>
      <c r="CX7" s="624"/>
      <c r="CY7" s="625"/>
      <c r="CZ7" s="626">
        <v>16.2</v>
      </c>
      <c r="DA7" s="626"/>
      <c r="DB7" s="626"/>
      <c r="DC7" s="626"/>
      <c r="DD7" s="632">
        <v>236197</v>
      </c>
      <c r="DE7" s="624"/>
      <c r="DF7" s="624"/>
      <c r="DG7" s="624"/>
      <c r="DH7" s="624"/>
      <c r="DI7" s="624"/>
      <c r="DJ7" s="624"/>
      <c r="DK7" s="624"/>
      <c r="DL7" s="624"/>
      <c r="DM7" s="624"/>
      <c r="DN7" s="624"/>
      <c r="DO7" s="624"/>
      <c r="DP7" s="625"/>
      <c r="DQ7" s="632">
        <v>5922772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38840</v>
      </c>
      <c r="S8" s="624"/>
      <c r="T8" s="624"/>
      <c r="U8" s="624"/>
      <c r="V8" s="624"/>
      <c r="W8" s="624"/>
      <c r="X8" s="624"/>
      <c r="Y8" s="625"/>
      <c r="Z8" s="626">
        <v>0.1</v>
      </c>
      <c r="AA8" s="626"/>
      <c r="AB8" s="626"/>
      <c r="AC8" s="626"/>
      <c r="AD8" s="627">
        <v>38840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178492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18193852</v>
      </c>
      <c r="CS8" s="624"/>
      <c r="CT8" s="624"/>
      <c r="CU8" s="624"/>
      <c r="CV8" s="624"/>
      <c r="CW8" s="624"/>
      <c r="CX8" s="624"/>
      <c r="CY8" s="625"/>
      <c r="CZ8" s="626">
        <v>30.2</v>
      </c>
      <c r="DA8" s="626"/>
      <c r="DB8" s="626"/>
      <c r="DC8" s="626"/>
      <c r="DD8" s="632">
        <v>384984</v>
      </c>
      <c r="DE8" s="624"/>
      <c r="DF8" s="624"/>
      <c r="DG8" s="624"/>
      <c r="DH8" s="624"/>
      <c r="DI8" s="624"/>
      <c r="DJ8" s="624"/>
      <c r="DK8" s="624"/>
      <c r="DL8" s="624"/>
      <c r="DM8" s="624"/>
      <c r="DN8" s="624"/>
      <c r="DO8" s="624"/>
      <c r="DP8" s="625"/>
      <c r="DQ8" s="632">
        <v>9671398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46747</v>
      </c>
      <c r="S9" s="624"/>
      <c r="T9" s="624"/>
      <c r="U9" s="624"/>
      <c r="V9" s="624"/>
      <c r="W9" s="624"/>
      <c r="X9" s="624"/>
      <c r="Y9" s="625"/>
      <c r="Z9" s="626">
        <v>0.1</v>
      </c>
      <c r="AA9" s="626"/>
      <c r="AB9" s="626"/>
      <c r="AC9" s="626"/>
      <c r="AD9" s="627">
        <v>46747</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4309693</v>
      </c>
      <c r="BH9" s="624"/>
      <c r="BI9" s="624"/>
      <c r="BJ9" s="624"/>
      <c r="BK9" s="624"/>
      <c r="BL9" s="624"/>
      <c r="BM9" s="624"/>
      <c r="BN9" s="625"/>
      <c r="BO9" s="626">
        <v>31.8</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4626643</v>
      </c>
      <c r="CS9" s="624"/>
      <c r="CT9" s="624"/>
      <c r="CU9" s="624"/>
      <c r="CV9" s="624"/>
      <c r="CW9" s="624"/>
      <c r="CX9" s="624"/>
      <c r="CY9" s="625"/>
      <c r="CZ9" s="626">
        <v>7.7</v>
      </c>
      <c r="DA9" s="626"/>
      <c r="DB9" s="626"/>
      <c r="DC9" s="626"/>
      <c r="DD9" s="632">
        <v>92017</v>
      </c>
      <c r="DE9" s="624"/>
      <c r="DF9" s="624"/>
      <c r="DG9" s="624"/>
      <c r="DH9" s="624"/>
      <c r="DI9" s="624"/>
      <c r="DJ9" s="624"/>
      <c r="DK9" s="624"/>
      <c r="DL9" s="624"/>
      <c r="DM9" s="624"/>
      <c r="DN9" s="624"/>
      <c r="DO9" s="624"/>
      <c r="DP9" s="625"/>
      <c r="DQ9" s="632">
        <v>3689430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341162</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87148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34978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2616633</v>
      </c>
      <c r="S11" s="624"/>
      <c r="T11" s="624"/>
      <c r="U11" s="624"/>
      <c r="V11" s="624"/>
      <c r="W11" s="624"/>
      <c r="X11" s="624"/>
      <c r="Y11" s="625"/>
      <c r="Z11" s="628">
        <v>4.2</v>
      </c>
      <c r="AA11" s="629"/>
      <c r="AB11" s="629"/>
      <c r="AC11" s="635"/>
      <c r="AD11" s="632">
        <v>2616633</v>
      </c>
      <c r="AE11" s="624"/>
      <c r="AF11" s="624"/>
      <c r="AG11" s="624"/>
      <c r="AH11" s="624"/>
      <c r="AI11" s="624"/>
      <c r="AJ11" s="624"/>
      <c r="AK11" s="625"/>
      <c r="AL11" s="628">
        <v>8.6999999999999993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601116</v>
      </c>
      <c r="BH11" s="624"/>
      <c r="BI11" s="624"/>
      <c r="BJ11" s="624"/>
      <c r="BK11" s="624"/>
      <c r="BL11" s="624"/>
      <c r="BM11" s="624"/>
      <c r="BN11" s="625"/>
      <c r="BO11" s="626">
        <v>4.4000000000000004</v>
      </c>
      <c r="BP11" s="626"/>
      <c r="BQ11" s="626"/>
      <c r="BR11" s="626"/>
      <c r="BS11" s="627">
        <v>173221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2022743</v>
      </c>
      <c r="CS11" s="624"/>
      <c r="CT11" s="624"/>
      <c r="CU11" s="624"/>
      <c r="CV11" s="624"/>
      <c r="CW11" s="624"/>
      <c r="CX11" s="624"/>
      <c r="CY11" s="625"/>
      <c r="CZ11" s="626">
        <v>3.4</v>
      </c>
      <c r="DA11" s="626"/>
      <c r="DB11" s="626"/>
      <c r="DC11" s="626"/>
      <c r="DD11" s="632">
        <v>351150</v>
      </c>
      <c r="DE11" s="624"/>
      <c r="DF11" s="624"/>
      <c r="DG11" s="624"/>
      <c r="DH11" s="624"/>
      <c r="DI11" s="624"/>
      <c r="DJ11" s="624"/>
      <c r="DK11" s="624"/>
      <c r="DL11" s="624"/>
      <c r="DM11" s="624"/>
      <c r="DN11" s="624"/>
      <c r="DO11" s="624"/>
      <c r="DP11" s="625"/>
      <c r="DQ11" s="632">
        <v>952722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6004</v>
      </c>
      <c r="S12" s="624"/>
      <c r="T12" s="624"/>
      <c r="U12" s="624"/>
      <c r="V12" s="624"/>
      <c r="W12" s="624"/>
      <c r="X12" s="624"/>
      <c r="Y12" s="625"/>
      <c r="Z12" s="626">
        <v>0</v>
      </c>
      <c r="AA12" s="626"/>
      <c r="AB12" s="626"/>
      <c r="AC12" s="626"/>
      <c r="AD12" s="627">
        <v>6004</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6148663</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3482060</v>
      </c>
      <c r="CS12" s="624"/>
      <c r="CT12" s="624"/>
      <c r="CU12" s="624"/>
      <c r="CV12" s="624"/>
      <c r="CW12" s="624"/>
      <c r="CX12" s="624"/>
      <c r="CY12" s="625"/>
      <c r="CZ12" s="626">
        <v>5.8</v>
      </c>
      <c r="DA12" s="626"/>
      <c r="DB12" s="626"/>
      <c r="DC12" s="626"/>
      <c r="DD12" s="632">
        <v>775368</v>
      </c>
      <c r="DE12" s="624"/>
      <c r="DF12" s="624"/>
      <c r="DG12" s="624"/>
      <c r="DH12" s="624"/>
      <c r="DI12" s="624"/>
      <c r="DJ12" s="624"/>
      <c r="DK12" s="624"/>
      <c r="DL12" s="624"/>
      <c r="DM12" s="624"/>
      <c r="DN12" s="624"/>
      <c r="DO12" s="624"/>
      <c r="DP12" s="625"/>
      <c r="DQ12" s="632">
        <v>828864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6047338</v>
      </c>
      <c r="BH13" s="624"/>
      <c r="BI13" s="624"/>
      <c r="BJ13" s="624"/>
      <c r="BK13" s="624"/>
      <c r="BL13" s="624"/>
      <c r="BM13" s="624"/>
      <c r="BN13" s="625"/>
      <c r="BO13" s="626">
        <v>44.7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5319473</v>
      </c>
      <c r="CS13" s="624"/>
      <c r="CT13" s="624"/>
      <c r="CU13" s="624"/>
      <c r="CV13" s="624"/>
      <c r="CW13" s="624"/>
      <c r="CX13" s="624"/>
      <c r="CY13" s="625"/>
      <c r="CZ13" s="626">
        <v>8.8000000000000007</v>
      </c>
      <c r="DA13" s="626"/>
      <c r="DB13" s="626"/>
      <c r="DC13" s="626"/>
      <c r="DD13" s="632">
        <v>1419750</v>
      </c>
      <c r="DE13" s="624"/>
      <c r="DF13" s="624"/>
      <c r="DG13" s="624"/>
      <c r="DH13" s="624"/>
      <c r="DI13" s="624"/>
      <c r="DJ13" s="624"/>
      <c r="DK13" s="624"/>
      <c r="DL13" s="624"/>
      <c r="DM13" s="624"/>
      <c r="DN13" s="624"/>
      <c r="DO13" s="624"/>
      <c r="DP13" s="625"/>
      <c r="DQ13" s="632">
        <v>3740175</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3343</v>
      </c>
      <c r="S14" s="624"/>
      <c r="T14" s="624"/>
      <c r="U14" s="624"/>
      <c r="V14" s="624"/>
      <c r="W14" s="624"/>
      <c r="X14" s="624"/>
      <c r="Y14" s="625"/>
      <c r="Z14" s="626">
        <v>0</v>
      </c>
      <c r="AA14" s="626"/>
      <c r="AB14" s="626"/>
      <c r="AC14" s="626"/>
      <c r="AD14" s="627">
        <v>3343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390153</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1701724</v>
      </c>
      <c r="CS14" s="624"/>
      <c r="CT14" s="624"/>
      <c r="CU14" s="624"/>
      <c r="CV14" s="624"/>
      <c r="CW14" s="624"/>
      <c r="CX14" s="624"/>
      <c r="CY14" s="625"/>
      <c r="CZ14" s="626">
        <v>2.8</v>
      </c>
      <c r="DA14" s="626"/>
      <c r="DB14" s="626"/>
      <c r="DC14" s="626"/>
      <c r="DD14" s="632">
        <v>145116</v>
      </c>
      <c r="DE14" s="624"/>
      <c r="DF14" s="624"/>
      <c r="DG14" s="624"/>
      <c r="DH14" s="624"/>
      <c r="DI14" s="624"/>
      <c r="DJ14" s="624"/>
      <c r="DK14" s="624"/>
      <c r="DL14" s="624"/>
      <c r="DM14" s="624"/>
      <c r="DN14" s="624"/>
      <c r="DO14" s="624"/>
      <c r="DP14" s="625"/>
      <c r="DQ14" s="632">
        <v>1530777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688442</v>
      </c>
      <c r="BH15" s="624"/>
      <c r="BI15" s="624"/>
      <c r="BJ15" s="624"/>
      <c r="BK15" s="624"/>
      <c r="BL15" s="624"/>
      <c r="BM15" s="624"/>
      <c r="BN15" s="625"/>
      <c r="BO15" s="626">
        <v>5.0999999999999996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7087833</v>
      </c>
      <c r="CS15" s="624"/>
      <c r="CT15" s="624"/>
      <c r="CU15" s="624"/>
      <c r="CV15" s="624"/>
      <c r="CW15" s="624"/>
      <c r="CX15" s="624"/>
      <c r="CY15" s="625"/>
      <c r="CZ15" s="626">
        <v>11.8</v>
      </c>
      <c r="DA15" s="626"/>
      <c r="DB15" s="626"/>
      <c r="DC15" s="626"/>
      <c r="DD15" s="632">
        <v>3283189</v>
      </c>
      <c r="DE15" s="624"/>
      <c r="DF15" s="624"/>
      <c r="DG15" s="624"/>
      <c r="DH15" s="624"/>
      <c r="DI15" s="624"/>
      <c r="DJ15" s="624"/>
      <c r="DK15" s="624"/>
      <c r="DL15" s="624"/>
      <c r="DM15" s="624"/>
      <c r="DN15" s="624"/>
      <c r="DO15" s="624"/>
      <c r="DP15" s="625"/>
      <c r="DQ15" s="632">
        <v>3224586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44351</v>
      </c>
      <c r="S16" s="624"/>
      <c r="T16" s="624"/>
      <c r="U16" s="624"/>
      <c r="V16" s="624"/>
      <c r="W16" s="624"/>
      <c r="X16" s="624"/>
      <c r="Y16" s="625"/>
      <c r="Z16" s="626">
        <v>0.1</v>
      </c>
      <c r="AA16" s="626"/>
      <c r="AB16" s="626"/>
      <c r="AC16" s="626"/>
      <c r="AD16" s="627">
        <v>44351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47</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200286</v>
      </c>
      <c r="S17" s="624"/>
      <c r="T17" s="624"/>
      <c r="U17" s="624"/>
      <c r="V17" s="624"/>
      <c r="W17" s="624"/>
      <c r="X17" s="624"/>
      <c r="Y17" s="625"/>
      <c r="Z17" s="626">
        <v>0.3</v>
      </c>
      <c r="AA17" s="626"/>
      <c r="AB17" s="626"/>
      <c r="AC17" s="626"/>
      <c r="AD17" s="627">
        <v>200286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7494670</v>
      </c>
      <c r="CS17" s="624"/>
      <c r="CT17" s="624"/>
      <c r="CU17" s="624"/>
      <c r="CV17" s="624"/>
      <c r="CW17" s="624"/>
      <c r="CX17" s="624"/>
      <c r="CY17" s="625"/>
      <c r="CZ17" s="626">
        <v>12.4</v>
      </c>
      <c r="DA17" s="626"/>
      <c r="DB17" s="626"/>
      <c r="DC17" s="626"/>
      <c r="DD17" s="632" t="s">
        <v>122</v>
      </c>
      <c r="DE17" s="624"/>
      <c r="DF17" s="624"/>
      <c r="DG17" s="624"/>
      <c r="DH17" s="624"/>
      <c r="DI17" s="624"/>
      <c r="DJ17" s="624"/>
      <c r="DK17" s="624"/>
      <c r="DL17" s="624"/>
      <c r="DM17" s="624"/>
      <c r="DN17" s="624"/>
      <c r="DO17" s="624"/>
      <c r="DP17" s="625"/>
      <c r="DQ17" s="632">
        <v>6621911</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88088</v>
      </c>
      <c r="S18" s="624"/>
      <c r="T18" s="624"/>
      <c r="U18" s="624"/>
      <c r="V18" s="624"/>
      <c r="W18" s="624"/>
      <c r="X18" s="624"/>
      <c r="Y18" s="625"/>
      <c r="Z18" s="626">
        <v>0.1</v>
      </c>
      <c r="AA18" s="626"/>
      <c r="AB18" s="626"/>
      <c r="AC18" s="626"/>
      <c r="AD18" s="627">
        <v>88088</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142731</v>
      </c>
      <c r="CS18" s="624"/>
      <c r="CT18" s="624"/>
      <c r="CU18" s="624"/>
      <c r="CV18" s="624"/>
      <c r="CW18" s="624"/>
      <c r="CX18" s="624"/>
      <c r="CY18" s="625"/>
      <c r="CZ18" s="626">
        <v>0.2</v>
      </c>
      <c r="DA18" s="626"/>
      <c r="DB18" s="626"/>
      <c r="DC18" s="626"/>
      <c r="DD18" s="632" t="s">
        <v>122</v>
      </c>
      <c r="DE18" s="624"/>
      <c r="DF18" s="624"/>
      <c r="DG18" s="624"/>
      <c r="DH18" s="624"/>
      <c r="DI18" s="624"/>
      <c r="DJ18" s="624"/>
      <c r="DK18" s="624"/>
      <c r="DL18" s="624"/>
      <c r="DM18" s="624"/>
      <c r="DN18" s="624"/>
      <c r="DO18" s="624"/>
      <c r="DP18" s="625"/>
      <c r="DQ18" s="632">
        <v>130690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79756</v>
      </c>
      <c r="S19" s="624"/>
      <c r="T19" s="624"/>
      <c r="U19" s="624"/>
      <c r="V19" s="624"/>
      <c r="W19" s="624"/>
      <c r="X19" s="624"/>
      <c r="Y19" s="625"/>
      <c r="Z19" s="626">
        <v>0.1</v>
      </c>
      <c r="AA19" s="626"/>
      <c r="AB19" s="626"/>
      <c r="AC19" s="626"/>
      <c r="AD19" s="627">
        <v>79756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876364</v>
      </c>
      <c r="BH19" s="624"/>
      <c r="BI19" s="624"/>
      <c r="BJ19" s="624"/>
      <c r="BK19" s="624"/>
      <c r="BL19" s="624"/>
      <c r="BM19" s="624"/>
      <c r="BN19" s="625"/>
      <c r="BO19" s="626">
        <v>6.5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8332</v>
      </c>
      <c r="S20" s="624"/>
      <c r="T20" s="624"/>
      <c r="U20" s="624"/>
      <c r="V20" s="624"/>
      <c r="W20" s="624"/>
      <c r="X20" s="624"/>
      <c r="Y20" s="625"/>
      <c r="Z20" s="626">
        <v>0</v>
      </c>
      <c r="AA20" s="626"/>
      <c r="AB20" s="626"/>
      <c r="AC20" s="626"/>
      <c r="AD20" s="627">
        <v>8332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876364</v>
      </c>
      <c r="BH20" s="624"/>
      <c r="BI20" s="624"/>
      <c r="BJ20" s="624"/>
      <c r="BK20" s="624"/>
      <c r="BL20" s="624"/>
      <c r="BM20" s="624"/>
      <c r="BN20" s="625"/>
      <c r="BO20" s="626">
        <v>6.5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60244049</v>
      </c>
      <c r="CS20" s="624"/>
      <c r="CT20" s="624"/>
      <c r="CU20" s="624"/>
      <c r="CV20" s="624"/>
      <c r="CW20" s="624"/>
      <c r="CX20" s="624"/>
      <c r="CY20" s="625"/>
      <c r="CZ20" s="626">
        <v>100</v>
      </c>
      <c r="DA20" s="626"/>
      <c r="DB20" s="626"/>
      <c r="DC20" s="626"/>
      <c r="DD20" s="632">
        <v>6687771</v>
      </c>
      <c r="DE20" s="624"/>
      <c r="DF20" s="624"/>
      <c r="DG20" s="624"/>
      <c r="DH20" s="624"/>
      <c r="DI20" s="624"/>
      <c r="DJ20" s="624"/>
      <c r="DK20" s="624"/>
      <c r="DL20" s="624"/>
      <c r="DM20" s="624"/>
      <c r="DN20" s="624"/>
      <c r="DO20" s="624"/>
      <c r="DP20" s="625"/>
      <c r="DQ20" s="632">
        <v>36656638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14864460</v>
      </c>
      <c r="S21" s="624"/>
      <c r="T21" s="624"/>
      <c r="U21" s="624"/>
      <c r="V21" s="624"/>
      <c r="W21" s="624"/>
      <c r="X21" s="624"/>
      <c r="Y21" s="625"/>
      <c r="Z21" s="626">
        <v>24.1</v>
      </c>
      <c r="AA21" s="626"/>
      <c r="AB21" s="626"/>
      <c r="AC21" s="626"/>
      <c r="AD21" s="627">
        <v>13632195</v>
      </c>
      <c r="AE21" s="627"/>
      <c r="AF21" s="627"/>
      <c r="AG21" s="627"/>
      <c r="AH21" s="627"/>
      <c r="AI21" s="627"/>
      <c r="AJ21" s="627"/>
      <c r="AK21" s="627"/>
      <c r="AL21" s="628">
        <v>45.4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19758</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13632195</v>
      </c>
      <c r="S22" s="624"/>
      <c r="T22" s="624"/>
      <c r="U22" s="624"/>
      <c r="V22" s="624"/>
      <c r="W22" s="624"/>
      <c r="X22" s="624"/>
      <c r="Y22" s="625"/>
      <c r="Z22" s="626">
        <v>22.1</v>
      </c>
      <c r="AA22" s="626"/>
      <c r="AB22" s="626"/>
      <c r="AC22" s="626"/>
      <c r="AD22" s="627">
        <v>13632195</v>
      </c>
      <c r="AE22" s="627"/>
      <c r="AF22" s="627"/>
      <c r="AG22" s="627"/>
      <c r="AH22" s="627"/>
      <c r="AI22" s="627"/>
      <c r="AJ22" s="627"/>
      <c r="AK22" s="627"/>
      <c r="AL22" s="628">
        <v>45.4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1232265</v>
      </c>
      <c r="S23" s="624"/>
      <c r="T23" s="624"/>
      <c r="U23" s="624"/>
      <c r="V23" s="624"/>
      <c r="W23" s="624"/>
      <c r="X23" s="624"/>
      <c r="Y23" s="625"/>
      <c r="Z23" s="626">
        <v>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856606</v>
      </c>
      <c r="BH23" s="624"/>
      <c r="BI23" s="624"/>
      <c r="BJ23" s="624"/>
      <c r="BK23" s="624"/>
      <c r="BL23" s="624"/>
      <c r="BM23" s="624"/>
      <c r="BN23" s="625"/>
      <c r="BO23" s="626">
        <v>6.3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25135664</v>
      </c>
      <c r="CS24" s="613"/>
      <c r="CT24" s="613"/>
      <c r="CU24" s="613"/>
      <c r="CV24" s="613"/>
      <c r="CW24" s="613"/>
      <c r="CX24" s="613"/>
      <c r="CY24" s="614"/>
      <c r="CZ24" s="617">
        <v>41.7</v>
      </c>
      <c r="DA24" s="618"/>
      <c r="DB24" s="618"/>
      <c r="DC24" s="634"/>
      <c r="DD24" s="658">
        <v>16840743</v>
      </c>
      <c r="DE24" s="613"/>
      <c r="DF24" s="613"/>
      <c r="DG24" s="613"/>
      <c r="DH24" s="613"/>
      <c r="DI24" s="613"/>
      <c r="DJ24" s="613"/>
      <c r="DK24" s="614"/>
      <c r="DL24" s="658">
        <v>14907716</v>
      </c>
      <c r="DM24" s="613"/>
      <c r="DN24" s="613"/>
      <c r="DO24" s="613"/>
      <c r="DP24" s="613"/>
      <c r="DQ24" s="613"/>
      <c r="DR24" s="613"/>
      <c r="DS24" s="613"/>
      <c r="DT24" s="613"/>
      <c r="DU24" s="613"/>
      <c r="DV24" s="614"/>
      <c r="DW24" s="617">
        <v>49.7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31925254</v>
      </c>
      <c r="S25" s="624"/>
      <c r="T25" s="624"/>
      <c r="U25" s="624"/>
      <c r="V25" s="624"/>
      <c r="W25" s="624"/>
      <c r="X25" s="624"/>
      <c r="Y25" s="625"/>
      <c r="Z25" s="626">
        <v>51.8</v>
      </c>
      <c r="AA25" s="626"/>
      <c r="AB25" s="626"/>
      <c r="AC25" s="626"/>
      <c r="AD25" s="627">
        <v>29836383</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6702250</v>
      </c>
      <c r="CS25" s="655"/>
      <c r="CT25" s="655"/>
      <c r="CU25" s="655"/>
      <c r="CV25" s="655"/>
      <c r="CW25" s="655"/>
      <c r="CX25" s="655"/>
      <c r="CY25" s="656"/>
      <c r="CZ25" s="628">
        <v>11.1</v>
      </c>
      <c r="DA25" s="653"/>
      <c r="DB25" s="653"/>
      <c r="DC25" s="657"/>
      <c r="DD25" s="632">
        <v>6106632</v>
      </c>
      <c r="DE25" s="655"/>
      <c r="DF25" s="655"/>
      <c r="DG25" s="655"/>
      <c r="DH25" s="655"/>
      <c r="DI25" s="655"/>
      <c r="DJ25" s="655"/>
      <c r="DK25" s="656"/>
      <c r="DL25" s="632">
        <v>5848769</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12755</v>
      </c>
      <c r="S26" s="624"/>
      <c r="T26" s="624"/>
      <c r="U26" s="624"/>
      <c r="V26" s="624"/>
      <c r="W26" s="624"/>
      <c r="X26" s="624"/>
      <c r="Y26" s="625"/>
      <c r="Z26" s="626">
        <v>0</v>
      </c>
      <c r="AA26" s="626"/>
      <c r="AB26" s="626"/>
      <c r="AC26" s="626"/>
      <c r="AD26" s="627">
        <v>12755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4154055</v>
      </c>
      <c r="CS26" s="624"/>
      <c r="CT26" s="624"/>
      <c r="CU26" s="624"/>
      <c r="CV26" s="624"/>
      <c r="CW26" s="624"/>
      <c r="CX26" s="624"/>
      <c r="CY26" s="625"/>
      <c r="CZ26" s="628">
        <v>6.9</v>
      </c>
      <c r="DA26" s="653"/>
      <c r="DB26" s="653"/>
      <c r="DC26" s="657"/>
      <c r="DD26" s="632">
        <v>3737545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152455</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13534132</v>
      </c>
      <c r="BH27" s="624"/>
      <c r="BI27" s="624"/>
      <c r="BJ27" s="624"/>
      <c r="BK27" s="624"/>
      <c r="BL27" s="624"/>
      <c r="BM27" s="624"/>
      <c r="BN27" s="625"/>
      <c r="BO27" s="626">
        <v>100</v>
      </c>
      <c r="BP27" s="626"/>
      <c r="BQ27" s="626"/>
      <c r="BR27" s="626"/>
      <c r="BS27" s="627">
        <v>173221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10938744</v>
      </c>
      <c r="CS27" s="655"/>
      <c r="CT27" s="655"/>
      <c r="CU27" s="655"/>
      <c r="CV27" s="655"/>
      <c r="CW27" s="655"/>
      <c r="CX27" s="655"/>
      <c r="CY27" s="656"/>
      <c r="CZ27" s="628">
        <v>18.2</v>
      </c>
      <c r="DA27" s="653"/>
      <c r="DB27" s="653"/>
      <c r="DC27" s="657"/>
      <c r="DD27" s="632">
        <v>4112200</v>
      </c>
      <c r="DE27" s="655"/>
      <c r="DF27" s="655"/>
      <c r="DG27" s="655"/>
      <c r="DH27" s="655"/>
      <c r="DI27" s="655"/>
      <c r="DJ27" s="655"/>
      <c r="DK27" s="656"/>
      <c r="DL27" s="632">
        <v>2437036</v>
      </c>
      <c r="DM27" s="655"/>
      <c r="DN27" s="655"/>
      <c r="DO27" s="655"/>
      <c r="DP27" s="655"/>
      <c r="DQ27" s="655"/>
      <c r="DR27" s="655"/>
      <c r="DS27" s="655"/>
      <c r="DT27" s="655"/>
      <c r="DU27" s="655"/>
      <c r="DV27" s="656"/>
      <c r="DW27" s="628">
        <v>8.1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366382</v>
      </c>
      <c r="S28" s="624"/>
      <c r="T28" s="624"/>
      <c r="U28" s="624"/>
      <c r="V28" s="624"/>
      <c r="W28" s="624"/>
      <c r="X28" s="624"/>
      <c r="Y28" s="625"/>
      <c r="Z28" s="626">
        <v>0.6</v>
      </c>
      <c r="AA28" s="626"/>
      <c r="AB28" s="626"/>
      <c r="AC28" s="626"/>
      <c r="AD28" s="627">
        <v>42601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7494670</v>
      </c>
      <c r="CS28" s="624"/>
      <c r="CT28" s="624"/>
      <c r="CU28" s="624"/>
      <c r="CV28" s="624"/>
      <c r="CW28" s="624"/>
      <c r="CX28" s="624"/>
      <c r="CY28" s="625"/>
      <c r="CZ28" s="628">
        <v>12.4</v>
      </c>
      <c r="DA28" s="653"/>
      <c r="DB28" s="653"/>
      <c r="DC28" s="657"/>
      <c r="DD28" s="632">
        <v>6621911</v>
      </c>
      <c r="DE28" s="624"/>
      <c r="DF28" s="624"/>
      <c r="DG28" s="624"/>
      <c r="DH28" s="624"/>
      <c r="DI28" s="624"/>
      <c r="DJ28" s="624"/>
      <c r="DK28" s="625"/>
      <c r="DL28" s="632">
        <v>6621911</v>
      </c>
      <c r="DM28" s="624"/>
      <c r="DN28" s="624"/>
      <c r="DO28" s="624"/>
      <c r="DP28" s="624"/>
      <c r="DQ28" s="624"/>
      <c r="DR28" s="624"/>
      <c r="DS28" s="624"/>
      <c r="DT28" s="624"/>
      <c r="DU28" s="624"/>
      <c r="DV28" s="625"/>
      <c r="DW28" s="628">
        <v>22.1</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75133</v>
      </c>
      <c r="S29" s="624"/>
      <c r="T29" s="624"/>
      <c r="U29" s="624"/>
      <c r="V29" s="624"/>
      <c r="W29" s="624"/>
      <c r="X29" s="624"/>
      <c r="Y29" s="625"/>
      <c r="Z29" s="626">
        <v>0.1</v>
      </c>
      <c r="AA29" s="626"/>
      <c r="AB29" s="626"/>
      <c r="AC29" s="626"/>
      <c r="AD29" s="627">
        <v>230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7494635</v>
      </c>
      <c r="CS29" s="655"/>
      <c r="CT29" s="655"/>
      <c r="CU29" s="655"/>
      <c r="CV29" s="655"/>
      <c r="CW29" s="655"/>
      <c r="CX29" s="655"/>
      <c r="CY29" s="656"/>
      <c r="CZ29" s="628">
        <v>12.4</v>
      </c>
      <c r="DA29" s="653"/>
      <c r="DB29" s="653"/>
      <c r="DC29" s="657"/>
      <c r="DD29" s="632">
        <v>6621876</v>
      </c>
      <c r="DE29" s="655"/>
      <c r="DF29" s="655"/>
      <c r="DG29" s="655"/>
      <c r="DH29" s="655"/>
      <c r="DI29" s="655"/>
      <c r="DJ29" s="655"/>
      <c r="DK29" s="656"/>
      <c r="DL29" s="632">
        <v>6621876</v>
      </c>
      <c r="DM29" s="655"/>
      <c r="DN29" s="655"/>
      <c r="DO29" s="655"/>
      <c r="DP29" s="655"/>
      <c r="DQ29" s="655"/>
      <c r="DR29" s="655"/>
      <c r="DS29" s="655"/>
      <c r="DT29" s="655"/>
      <c r="DU29" s="655"/>
      <c r="DV29" s="656"/>
      <c r="DW29" s="628">
        <v>22.1</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9337106</v>
      </c>
      <c r="S30" s="624"/>
      <c r="T30" s="624"/>
      <c r="U30" s="624"/>
      <c r="V30" s="624"/>
      <c r="W30" s="624"/>
      <c r="X30" s="624"/>
      <c r="Y30" s="625"/>
      <c r="Z30" s="626">
        <v>15.1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7256646</v>
      </c>
      <c r="CS30" s="624"/>
      <c r="CT30" s="624"/>
      <c r="CU30" s="624"/>
      <c r="CV30" s="624"/>
      <c r="CW30" s="624"/>
      <c r="CX30" s="624"/>
      <c r="CY30" s="625"/>
      <c r="CZ30" s="628">
        <v>12</v>
      </c>
      <c r="DA30" s="653"/>
      <c r="DB30" s="653"/>
      <c r="DC30" s="657"/>
      <c r="DD30" s="632">
        <v>6441557</v>
      </c>
      <c r="DE30" s="624"/>
      <c r="DF30" s="624"/>
      <c r="DG30" s="624"/>
      <c r="DH30" s="624"/>
      <c r="DI30" s="624"/>
      <c r="DJ30" s="624"/>
      <c r="DK30" s="625"/>
      <c r="DL30" s="632">
        <v>6441557</v>
      </c>
      <c r="DM30" s="624"/>
      <c r="DN30" s="624"/>
      <c r="DO30" s="624"/>
      <c r="DP30" s="624"/>
      <c r="DQ30" s="624"/>
      <c r="DR30" s="624"/>
      <c r="DS30" s="624"/>
      <c r="DT30" s="624"/>
      <c r="DU30" s="624"/>
      <c r="DV30" s="625"/>
      <c r="DW30" s="628">
        <v>21.5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97.9</v>
      </c>
      <c r="BN31" s="667"/>
      <c r="BO31" s="667"/>
      <c r="BP31" s="667"/>
      <c r="BQ31" s="668"/>
      <c r="BR31" s="679">
        <v>99.4</v>
      </c>
      <c r="BS31" s="667"/>
      <c r="BT31" s="667"/>
      <c r="BU31" s="667"/>
      <c r="BV31" s="667"/>
      <c r="BW31" s="667"/>
      <c r="BX31" s="618">
        <v>97.8</v>
      </c>
      <c r="BY31" s="667"/>
      <c r="BZ31" s="667"/>
      <c r="CA31" s="667"/>
      <c r="CB31" s="668"/>
      <c r="CD31" s="661"/>
      <c r="CE31" s="662"/>
      <c r="CF31" s="620" t="s">
        <v>300</v>
      </c>
      <c r="CG31" s="621"/>
      <c r="CH31" s="621"/>
      <c r="CI31" s="621"/>
      <c r="CJ31" s="621"/>
      <c r="CK31" s="621"/>
      <c r="CL31" s="621"/>
      <c r="CM31" s="621"/>
      <c r="CN31" s="621"/>
      <c r="CO31" s="621"/>
      <c r="CP31" s="621"/>
      <c r="CQ31" s="622"/>
      <c r="CR31" s="623">
        <v>237989</v>
      </c>
      <c r="CS31" s="655"/>
      <c r="CT31" s="655"/>
      <c r="CU31" s="655"/>
      <c r="CV31" s="655"/>
      <c r="CW31" s="655"/>
      <c r="CX31" s="655"/>
      <c r="CY31" s="656"/>
      <c r="CZ31" s="628">
        <v>0.4</v>
      </c>
      <c r="DA31" s="653"/>
      <c r="DB31" s="653"/>
      <c r="DC31" s="657"/>
      <c r="DD31" s="632">
        <v>180319</v>
      </c>
      <c r="DE31" s="655"/>
      <c r="DF31" s="655"/>
      <c r="DG31" s="655"/>
      <c r="DH31" s="655"/>
      <c r="DI31" s="655"/>
      <c r="DJ31" s="655"/>
      <c r="DK31" s="656"/>
      <c r="DL31" s="632">
        <v>180319</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3862900</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98.5</v>
      </c>
      <c r="BN32" s="655"/>
      <c r="BO32" s="655"/>
      <c r="BP32" s="655"/>
      <c r="BQ32" s="678"/>
      <c r="BR32" s="680">
        <v>99.6</v>
      </c>
      <c r="BS32" s="655"/>
      <c r="BT32" s="655"/>
      <c r="BU32" s="655"/>
      <c r="BV32" s="655"/>
      <c r="BW32" s="655"/>
      <c r="BX32" s="629">
        <v>98.5</v>
      </c>
      <c r="BY32" s="655"/>
      <c r="BZ32" s="655"/>
      <c r="CA32" s="655"/>
      <c r="CB32" s="678"/>
      <c r="CD32" s="663"/>
      <c r="CE32" s="664"/>
      <c r="CF32" s="620" t="s">
        <v>304</v>
      </c>
      <c r="CG32" s="621"/>
      <c r="CH32" s="621"/>
      <c r="CI32" s="621"/>
      <c r="CJ32" s="621"/>
      <c r="CK32" s="621"/>
      <c r="CL32" s="621"/>
      <c r="CM32" s="621"/>
      <c r="CN32" s="621"/>
      <c r="CO32" s="621"/>
      <c r="CP32" s="621"/>
      <c r="CQ32" s="622"/>
      <c r="CR32" s="623">
        <v>35</v>
      </c>
      <c r="CS32" s="624"/>
      <c r="CT32" s="624"/>
      <c r="CU32" s="624"/>
      <c r="CV32" s="624"/>
      <c r="CW32" s="624"/>
      <c r="CX32" s="624"/>
      <c r="CY32" s="625"/>
      <c r="CZ32" s="628">
        <v>0</v>
      </c>
      <c r="DA32" s="653"/>
      <c r="DB32" s="653"/>
      <c r="DC32" s="657"/>
      <c r="DD32" s="632">
        <v>35</v>
      </c>
      <c r="DE32" s="624"/>
      <c r="DF32" s="624"/>
      <c r="DG32" s="624"/>
      <c r="DH32" s="624"/>
      <c r="DI32" s="624"/>
      <c r="DJ32" s="624"/>
      <c r="DK32" s="625"/>
      <c r="DL32" s="632">
        <v>35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79796</v>
      </c>
      <c r="S33" s="624"/>
      <c r="T33" s="624"/>
      <c r="U33" s="624"/>
      <c r="V33" s="624"/>
      <c r="W33" s="624"/>
      <c r="X33" s="624"/>
      <c r="Y33" s="625"/>
      <c r="Z33" s="626">
        <v>0.1</v>
      </c>
      <c r="AA33" s="626"/>
      <c r="AB33" s="626"/>
      <c r="AC33" s="626"/>
      <c r="AD33" s="627">
        <v>6014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v>
      </c>
      <c r="BH33" s="682"/>
      <c r="BI33" s="682"/>
      <c r="BJ33" s="682"/>
      <c r="BK33" s="682"/>
      <c r="BL33" s="682"/>
      <c r="BM33" s="683">
        <v>97.3</v>
      </c>
      <c r="BN33" s="682"/>
      <c r="BO33" s="682"/>
      <c r="BP33" s="682"/>
      <c r="BQ33" s="684"/>
      <c r="BR33" s="681">
        <v>99.1</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28420614</v>
      </c>
      <c r="CS33" s="655"/>
      <c r="CT33" s="655"/>
      <c r="CU33" s="655"/>
      <c r="CV33" s="655"/>
      <c r="CW33" s="655"/>
      <c r="CX33" s="655"/>
      <c r="CY33" s="656"/>
      <c r="CZ33" s="628">
        <v>47.2</v>
      </c>
      <c r="DA33" s="653"/>
      <c r="DB33" s="653"/>
      <c r="DC33" s="657"/>
      <c r="DD33" s="632">
        <v>19105043</v>
      </c>
      <c r="DE33" s="655"/>
      <c r="DF33" s="655"/>
      <c r="DG33" s="655"/>
      <c r="DH33" s="655"/>
      <c r="DI33" s="655"/>
      <c r="DJ33" s="655"/>
      <c r="DK33" s="656"/>
      <c r="DL33" s="632">
        <v>14240526</v>
      </c>
      <c r="DM33" s="655"/>
      <c r="DN33" s="655"/>
      <c r="DO33" s="655"/>
      <c r="DP33" s="655"/>
      <c r="DQ33" s="655"/>
      <c r="DR33" s="655"/>
      <c r="DS33" s="655"/>
      <c r="DT33" s="655"/>
      <c r="DU33" s="655"/>
      <c r="DV33" s="656"/>
      <c r="DW33" s="628">
        <v>47.4</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4412064</v>
      </c>
      <c r="S34" s="624"/>
      <c r="T34" s="624"/>
      <c r="U34" s="624"/>
      <c r="V34" s="624"/>
      <c r="W34" s="624"/>
      <c r="X34" s="624"/>
      <c r="Y34" s="625"/>
      <c r="Z34" s="626">
        <v>7.2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7721944</v>
      </c>
      <c r="CS34" s="624"/>
      <c r="CT34" s="624"/>
      <c r="CU34" s="624"/>
      <c r="CV34" s="624"/>
      <c r="CW34" s="624"/>
      <c r="CX34" s="624"/>
      <c r="CY34" s="625"/>
      <c r="CZ34" s="628">
        <v>12.8</v>
      </c>
      <c r="DA34" s="653"/>
      <c r="DB34" s="653"/>
      <c r="DC34" s="657"/>
      <c r="DD34" s="632">
        <v>5040573</v>
      </c>
      <c r="DE34" s="624"/>
      <c r="DF34" s="624"/>
      <c r="DG34" s="624"/>
      <c r="DH34" s="624"/>
      <c r="DI34" s="624"/>
      <c r="DJ34" s="624"/>
      <c r="DK34" s="625"/>
      <c r="DL34" s="632">
        <v>4049397</v>
      </c>
      <c r="DM34" s="624"/>
      <c r="DN34" s="624"/>
      <c r="DO34" s="624"/>
      <c r="DP34" s="624"/>
      <c r="DQ34" s="624"/>
      <c r="DR34" s="624"/>
      <c r="DS34" s="624"/>
      <c r="DT34" s="624"/>
      <c r="DU34" s="624"/>
      <c r="DV34" s="625"/>
      <c r="DW34" s="628">
        <v>13.5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2234213</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770962</v>
      </c>
      <c r="CS35" s="655"/>
      <c r="CT35" s="655"/>
      <c r="CU35" s="655"/>
      <c r="CV35" s="655"/>
      <c r="CW35" s="655"/>
      <c r="CX35" s="655"/>
      <c r="CY35" s="656"/>
      <c r="CZ35" s="628">
        <v>1.3</v>
      </c>
      <c r="DA35" s="653"/>
      <c r="DB35" s="653"/>
      <c r="DC35" s="657"/>
      <c r="DD35" s="632">
        <v>630227</v>
      </c>
      <c r="DE35" s="655"/>
      <c r="DF35" s="655"/>
      <c r="DG35" s="655"/>
      <c r="DH35" s="655"/>
      <c r="DI35" s="655"/>
      <c r="DJ35" s="655"/>
      <c r="DK35" s="656"/>
      <c r="DL35" s="632">
        <v>599473</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1719805</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6939973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204357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10174111</v>
      </c>
      <c r="CS36" s="624"/>
      <c r="CT36" s="624"/>
      <c r="CU36" s="624"/>
      <c r="CV36" s="624"/>
      <c r="CW36" s="624"/>
      <c r="CX36" s="624"/>
      <c r="CY36" s="625"/>
      <c r="CZ36" s="628">
        <v>16.899999999999999</v>
      </c>
      <c r="DA36" s="653"/>
      <c r="DB36" s="653"/>
      <c r="DC36" s="657"/>
      <c r="DD36" s="632">
        <v>7421938</v>
      </c>
      <c r="DE36" s="624"/>
      <c r="DF36" s="624"/>
      <c r="DG36" s="624"/>
      <c r="DH36" s="624"/>
      <c r="DI36" s="624"/>
      <c r="DJ36" s="624"/>
      <c r="DK36" s="625"/>
      <c r="DL36" s="632">
        <v>6034215</v>
      </c>
      <c r="DM36" s="624"/>
      <c r="DN36" s="624"/>
      <c r="DO36" s="624"/>
      <c r="DP36" s="624"/>
      <c r="DQ36" s="624"/>
      <c r="DR36" s="624"/>
      <c r="DS36" s="624"/>
      <c r="DT36" s="624"/>
      <c r="DU36" s="624"/>
      <c r="DV36" s="625"/>
      <c r="DW36" s="628">
        <v>20.100000000000001</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3500144</v>
      </c>
      <c r="S37" s="624"/>
      <c r="T37" s="624"/>
      <c r="U37" s="624"/>
      <c r="V37" s="624"/>
      <c r="W37" s="624"/>
      <c r="X37" s="624"/>
      <c r="Y37" s="625"/>
      <c r="Z37" s="626">
        <v>5.7</v>
      </c>
      <c r="AA37" s="626"/>
      <c r="AB37" s="626"/>
      <c r="AC37" s="626"/>
      <c r="AD37" s="627">
        <v>127272</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2283773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116825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2330454</v>
      </c>
      <c r="CS37" s="655"/>
      <c r="CT37" s="655"/>
      <c r="CU37" s="655"/>
      <c r="CV37" s="655"/>
      <c r="CW37" s="655"/>
      <c r="CX37" s="655"/>
      <c r="CY37" s="656"/>
      <c r="CZ37" s="628">
        <v>3.9</v>
      </c>
      <c r="DA37" s="653"/>
      <c r="DB37" s="653"/>
      <c r="DC37" s="657"/>
      <c r="DD37" s="632">
        <v>2279090</v>
      </c>
      <c r="DE37" s="655"/>
      <c r="DF37" s="655"/>
      <c r="DG37" s="655"/>
      <c r="DH37" s="655"/>
      <c r="DI37" s="655"/>
      <c r="DJ37" s="655"/>
      <c r="DK37" s="656"/>
      <c r="DL37" s="632">
        <v>2173062</v>
      </c>
      <c r="DM37" s="655"/>
      <c r="DN37" s="655"/>
      <c r="DO37" s="655"/>
      <c r="DP37" s="655"/>
      <c r="DQ37" s="655"/>
      <c r="DR37" s="655"/>
      <c r="DS37" s="655"/>
      <c r="DT37" s="655"/>
      <c r="DU37" s="655"/>
      <c r="DV37" s="656"/>
      <c r="DW37" s="628">
        <v>7.2</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3963200</v>
      </c>
      <c r="S38" s="624"/>
      <c r="T38" s="624"/>
      <c r="U38" s="624"/>
      <c r="V38" s="624"/>
      <c r="W38" s="624"/>
      <c r="X38" s="624"/>
      <c r="Y38" s="625"/>
      <c r="Z38" s="626">
        <v>6.4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164309</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12934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4480716</v>
      </c>
      <c r="CS38" s="624"/>
      <c r="CT38" s="624"/>
      <c r="CU38" s="624"/>
      <c r="CV38" s="624"/>
      <c r="CW38" s="624"/>
      <c r="CX38" s="624"/>
      <c r="CY38" s="625"/>
      <c r="CZ38" s="628">
        <v>7.4</v>
      </c>
      <c r="DA38" s="653"/>
      <c r="DB38" s="653"/>
      <c r="DC38" s="657"/>
      <c r="DD38" s="632">
        <v>3747534</v>
      </c>
      <c r="DE38" s="624"/>
      <c r="DF38" s="624"/>
      <c r="DG38" s="624"/>
      <c r="DH38" s="624"/>
      <c r="DI38" s="624"/>
      <c r="DJ38" s="624"/>
      <c r="DK38" s="625"/>
      <c r="DL38" s="632">
        <v>3553972</v>
      </c>
      <c r="DM38" s="624"/>
      <c r="DN38" s="624"/>
      <c r="DO38" s="624"/>
      <c r="DP38" s="624"/>
      <c r="DQ38" s="624"/>
      <c r="DR38" s="624"/>
      <c r="DS38" s="624"/>
      <c r="DT38" s="624"/>
      <c r="DU38" s="624"/>
      <c r="DV38" s="625"/>
      <c r="DW38" s="628">
        <v>11.8</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134994</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18982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3258482</v>
      </c>
      <c r="CS39" s="655"/>
      <c r="CT39" s="655"/>
      <c r="CU39" s="655"/>
      <c r="CV39" s="655"/>
      <c r="CW39" s="655"/>
      <c r="CX39" s="655"/>
      <c r="CY39" s="656"/>
      <c r="CZ39" s="628">
        <v>5.4</v>
      </c>
      <c r="DA39" s="653"/>
      <c r="DB39" s="653"/>
      <c r="DC39" s="657"/>
      <c r="DD39" s="632">
        <v>2261247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41395</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78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2014399</v>
      </c>
      <c r="CS40" s="624"/>
      <c r="CT40" s="624"/>
      <c r="CU40" s="624"/>
      <c r="CV40" s="624"/>
      <c r="CW40" s="624"/>
      <c r="CX40" s="624"/>
      <c r="CY40" s="625"/>
      <c r="CZ40" s="628">
        <v>3.3</v>
      </c>
      <c r="DA40" s="653"/>
      <c r="DB40" s="653"/>
      <c r="DC40" s="657"/>
      <c r="DD40" s="632">
        <v>3524</v>
      </c>
      <c r="DE40" s="624"/>
      <c r="DF40" s="624"/>
      <c r="DG40" s="624"/>
      <c r="DH40" s="624"/>
      <c r="DI40" s="624"/>
      <c r="DJ40" s="624"/>
      <c r="DK40" s="625"/>
      <c r="DL40" s="632">
        <v>3469</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61641207</v>
      </c>
      <c r="S41" s="696"/>
      <c r="T41" s="696"/>
      <c r="U41" s="696"/>
      <c r="V41" s="696"/>
      <c r="W41" s="696"/>
      <c r="X41" s="696"/>
      <c r="Y41" s="700"/>
      <c r="Z41" s="701">
        <v>100</v>
      </c>
      <c r="AA41" s="701"/>
      <c r="AB41" s="701"/>
      <c r="AC41" s="701"/>
      <c r="AD41" s="702">
        <v>30025255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739289</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3576213</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6687771</v>
      </c>
      <c r="CS42" s="655"/>
      <c r="CT42" s="655"/>
      <c r="CU42" s="655"/>
      <c r="CV42" s="655"/>
      <c r="CW42" s="655"/>
      <c r="CX42" s="655"/>
      <c r="CY42" s="656"/>
      <c r="CZ42" s="628">
        <v>11.1</v>
      </c>
      <c r="DA42" s="653"/>
      <c r="DB42" s="653"/>
      <c r="DC42" s="657"/>
      <c r="DD42" s="632">
        <v>710852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194795</v>
      </c>
      <c r="CS43" s="655"/>
      <c r="CT43" s="655"/>
      <c r="CU43" s="655"/>
      <c r="CV43" s="655"/>
      <c r="CW43" s="655"/>
      <c r="CX43" s="655"/>
      <c r="CY43" s="656"/>
      <c r="CZ43" s="628">
        <v>0.3</v>
      </c>
      <c r="DA43" s="653"/>
      <c r="DB43" s="653"/>
      <c r="DC43" s="657"/>
      <c r="DD43" s="632">
        <v>194795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6687771</v>
      </c>
      <c r="CS44" s="624"/>
      <c r="CT44" s="624"/>
      <c r="CU44" s="624"/>
      <c r="CV44" s="624"/>
      <c r="CW44" s="624"/>
      <c r="CX44" s="624"/>
      <c r="CY44" s="625"/>
      <c r="CZ44" s="628">
        <v>11.1</v>
      </c>
      <c r="DA44" s="629"/>
      <c r="DB44" s="629"/>
      <c r="DC44" s="635"/>
      <c r="DD44" s="632">
        <v>710852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3282823</v>
      </c>
      <c r="CS45" s="655"/>
      <c r="CT45" s="655"/>
      <c r="CU45" s="655"/>
      <c r="CV45" s="655"/>
      <c r="CW45" s="655"/>
      <c r="CX45" s="655"/>
      <c r="CY45" s="656"/>
      <c r="CZ45" s="628">
        <v>5.4</v>
      </c>
      <c r="DA45" s="653"/>
      <c r="DB45" s="653"/>
      <c r="DC45" s="657"/>
      <c r="DD45" s="632">
        <v>206285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3168923</v>
      </c>
      <c r="CS46" s="624"/>
      <c r="CT46" s="624"/>
      <c r="CU46" s="624"/>
      <c r="CV46" s="624"/>
      <c r="CW46" s="624"/>
      <c r="CX46" s="624"/>
      <c r="CY46" s="625"/>
      <c r="CZ46" s="628">
        <v>5.3</v>
      </c>
      <c r="DA46" s="629"/>
      <c r="DB46" s="629"/>
      <c r="DC46" s="635"/>
      <c r="DD46" s="632">
        <v>481915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60244049</v>
      </c>
      <c r="CS49" s="682"/>
      <c r="CT49" s="682"/>
      <c r="CU49" s="682"/>
      <c r="CV49" s="682"/>
      <c r="CW49" s="682"/>
      <c r="CX49" s="682"/>
      <c r="CY49" s="711"/>
      <c r="CZ49" s="703">
        <v>100</v>
      </c>
      <c r="DA49" s="712"/>
      <c r="DB49" s="712"/>
      <c r="DC49" s="713"/>
      <c r="DD49" s="714">
        <v>36656638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evrkwLkI/E82OibfymQhRV41z8OpV8fV4W2fXDdXJiyWcK33XhHyWci6UCyiP+C+CP+aEsPBP8lo6OL2qHWPg==" saltValue="bJRt0XETMMnYRpKDg+bKt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61619</v>
      </c>
      <c r="R7" s="753"/>
      <c r="S7" s="753"/>
      <c r="T7" s="753"/>
      <c r="U7" s="753"/>
      <c r="V7" s="753">
        <v>60230</v>
      </c>
      <c r="W7" s="753"/>
      <c r="X7" s="753"/>
      <c r="Y7" s="753"/>
      <c r="Z7" s="753"/>
      <c r="AA7" s="753">
        <v>1389</v>
      </c>
      <c r="AB7" s="753"/>
      <c r="AC7" s="753"/>
      <c r="AD7" s="753"/>
      <c r="AE7" s="754"/>
      <c r="AF7" s="755">
        <v>1351</v>
      </c>
      <c r="AG7" s="756"/>
      <c r="AH7" s="756"/>
      <c r="AI7" s="756"/>
      <c r="AJ7" s="757"/>
      <c r="AK7" s="758">
        <v>2226</v>
      </c>
      <c r="AL7" s="759"/>
      <c r="AM7" s="759"/>
      <c r="AN7" s="759"/>
      <c r="AO7" s="759"/>
      <c r="AP7" s="759">
        <v>49094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555</v>
      </c>
      <c r="BT7" s="747" t="s">
        <v>556</v>
      </c>
      <c r="BU7" s="747" t="s">
        <v>556</v>
      </c>
      <c r="BV7" s="747" t="s">
        <v>556</v>
      </c>
      <c r="BW7" s="747" t="s">
        <v>556</v>
      </c>
      <c r="BX7" s="747" t="s">
        <v>556</v>
      </c>
      <c r="BY7" s="747" t="s">
        <v>556</v>
      </c>
      <c r="BZ7" s="747" t="s">
        <v>556</v>
      </c>
      <c r="CA7" s="747" t="s">
        <v>556</v>
      </c>
      <c r="CB7" s="747" t="s">
        <v>556</v>
      </c>
      <c r="CC7" s="747" t="s">
        <v>556</v>
      </c>
      <c r="CD7" s="747" t="s">
        <v>556</v>
      </c>
      <c r="CE7" s="747" t="s">
        <v>556</v>
      </c>
      <c r="CF7" s="747" t="s">
        <v>556</v>
      </c>
      <c r="CG7" s="762" t="s">
        <v>556</v>
      </c>
      <c r="CH7" s="743">
        <v>4</v>
      </c>
      <c r="CI7" s="744"/>
      <c r="CJ7" s="744"/>
      <c r="CK7" s="744"/>
      <c r="CL7" s="745"/>
      <c r="CM7" s="743">
        <v>28</v>
      </c>
      <c r="CN7" s="744"/>
      <c r="CO7" s="744"/>
      <c r="CP7" s="744"/>
      <c r="CQ7" s="745"/>
      <c r="CR7" s="743">
        <v>5</v>
      </c>
      <c r="CS7" s="744">
        <v>5200</v>
      </c>
      <c r="CT7" s="744">
        <v>5200</v>
      </c>
      <c r="CU7" s="744">
        <v>5200</v>
      </c>
      <c r="CV7" s="745">
        <v>5200</v>
      </c>
      <c r="CW7" s="743">
        <v>12</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32</v>
      </c>
      <c r="R8" s="784"/>
      <c r="S8" s="784"/>
      <c r="T8" s="784"/>
      <c r="U8" s="784"/>
      <c r="V8" s="784">
        <v>24</v>
      </c>
      <c r="W8" s="784"/>
      <c r="X8" s="784"/>
      <c r="Y8" s="784"/>
      <c r="Z8" s="784"/>
      <c r="AA8" s="784">
        <v>8</v>
      </c>
      <c r="AB8" s="784"/>
      <c r="AC8" s="784"/>
      <c r="AD8" s="784"/>
      <c r="AE8" s="785"/>
      <c r="AF8" s="786">
        <v>8</v>
      </c>
      <c r="AG8" s="787"/>
      <c r="AH8" s="787"/>
      <c r="AI8" s="787"/>
      <c r="AJ8" s="788"/>
      <c r="AK8" s="769" t="s">
        <v>573</v>
      </c>
      <c r="AL8" s="770"/>
      <c r="AM8" s="770"/>
      <c r="AN8" s="770"/>
      <c r="AO8" s="770"/>
      <c r="AP8" s="770" t="s">
        <v>573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t="s">
        <v>557</v>
      </c>
      <c r="BU8" s="774" t="s">
        <v>557</v>
      </c>
      <c r="BV8" s="774" t="s">
        <v>557</v>
      </c>
      <c r="BW8" s="774" t="s">
        <v>557</v>
      </c>
      <c r="BX8" s="774" t="s">
        <v>557</v>
      </c>
      <c r="BY8" s="774" t="s">
        <v>557</v>
      </c>
      <c r="BZ8" s="774" t="s">
        <v>557</v>
      </c>
      <c r="CA8" s="774" t="s">
        <v>557</v>
      </c>
      <c r="CB8" s="774" t="s">
        <v>557</v>
      </c>
      <c r="CC8" s="774" t="s">
        <v>557</v>
      </c>
      <c r="CD8" s="774" t="s">
        <v>557</v>
      </c>
      <c r="CE8" s="774" t="s">
        <v>557</v>
      </c>
      <c r="CF8" s="774" t="s">
        <v>557</v>
      </c>
      <c r="CG8" s="775" t="s">
        <v>557</v>
      </c>
      <c r="CH8" s="776">
        <v>0</v>
      </c>
      <c r="CI8" s="777"/>
      <c r="CJ8" s="777"/>
      <c r="CK8" s="777"/>
      <c r="CL8" s="778"/>
      <c r="CM8" s="776">
        <v>-15</v>
      </c>
      <c r="CN8" s="777"/>
      <c r="CO8" s="777"/>
      <c r="CP8" s="777"/>
      <c r="CQ8" s="778"/>
      <c r="CR8" s="789">
        <v>5</v>
      </c>
      <c r="CS8" s="790">
        <v>4500</v>
      </c>
      <c r="CT8" s="790">
        <v>4500</v>
      </c>
      <c r="CU8" s="790">
        <v>4500</v>
      </c>
      <c r="CV8" s="791">
        <v>4500</v>
      </c>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t="s">
        <v>558</v>
      </c>
      <c r="BU9" s="774" t="s">
        <v>558</v>
      </c>
      <c r="BV9" s="774" t="s">
        <v>558</v>
      </c>
      <c r="BW9" s="774" t="s">
        <v>558</v>
      </c>
      <c r="BX9" s="774" t="s">
        <v>558</v>
      </c>
      <c r="BY9" s="774" t="s">
        <v>558</v>
      </c>
      <c r="BZ9" s="774" t="s">
        <v>558</v>
      </c>
      <c r="CA9" s="774" t="s">
        <v>558</v>
      </c>
      <c r="CB9" s="774" t="s">
        <v>558</v>
      </c>
      <c r="CC9" s="774" t="s">
        <v>558</v>
      </c>
      <c r="CD9" s="774" t="s">
        <v>558</v>
      </c>
      <c r="CE9" s="774" t="s">
        <v>558</v>
      </c>
      <c r="CF9" s="774" t="s">
        <v>558</v>
      </c>
      <c r="CG9" s="775" t="s">
        <v>558</v>
      </c>
      <c r="CH9" s="776">
        <v>-11</v>
      </c>
      <c r="CI9" s="777"/>
      <c r="CJ9" s="777"/>
      <c r="CK9" s="777"/>
      <c r="CL9" s="778"/>
      <c r="CM9" s="776">
        <v>73</v>
      </c>
      <c r="CN9" s="777"/>
      <c r="CO9" s="777"/>
      <c r="CP9" s="777"/>
      <c r="CQ9" s="778"/>
      <c r="CR9" s="776">
        <v>23</v>
      </c>
      <c r="CS9" s="777"/>
      <c r="CT9" s="777"/>
      <c r="CU9" s="777"/>
      <c r="CV9" s="778"/>
      <c r="CW9" s="776" t="s">
        <v>489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559</v>
      </c>
      <c r="BT10" s="774" t="s">
        <v>559</v>
      </c>
      <c r="BU10" s="774" t="s">
        <v>559</v>
      </c>
      <c r="BV10" s="774" t="s">
        <v>559</v>
      </c>
      <c r="BW10" s="774" t="s">
        <v>559</v>
      </c>
      <c r="BX10" s="774" t="s">
        <v>559</v>
      </c>
      <c r="BY10" s="774" t="s">
        <v>559</v>
      </c>
      <c r="BZ10" s="774" t="s">
        <v>559</v>
      </c>
      <c r="CA10" s="774" t="s">
        <v>559</v>
      </c>
      <c r="CB10" s="774" t="s">
        <v>559</v>
      </c>
      <c r="CC10" s="774" t="s">
        <v>559</v>
      </c>
      <c r="CD10" s="774" t="s">
        <v>559</v>
      </c>
      <c r="CE10" s="774" t="s">
        <v>559</v>
      </c>
      <c r="CF10" s="774" t="s">
        <v>559</v>
      </c>
      <c r="CG10" s="775" t="s">
        <v>559</v>
      </c>
      <c r="CH10" s="776">
        <v>-4</v>
      </c>
      <c r="CI10" s="777"/>
      <c r="CJ10" s="777"/>
      <c r="CK10" s="777"/>
      <c r="CL10" s="778"/>
      <c r="CM10" s="776">
        <v>45</v>
      </c>
      <c r="CN10" s="777"/>
      <c r="CO10" s="777"/>
      <c r="CP10" s="777"/>
      <c r="CQ10" s="778"/>
      <c r="CR10" s="789">
        <v>23</v>
      </c>
      <c r="CS10" s="790">
        <v>22600</v>
      </c>
      <c r="CT10" s="790">
        <v>22600</v>
      </c>
      <c r="CU10" s="790">
        <v>22600</v>
      </c>
      <c r="CV10" s="791">
        <v>22600</v>
      </c>
      <c r="CW10" s="776" t="s">
        <v>489</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560</v>
      </c>
      <c r="BT11" s="774" t="s">
        <v>560</v>
      </c>
      <c r="BU11" s="774" t="s">
        <v>560</v>
      </c>
      <c r="BV11" s="774" t="s">
        <v>560</v>
      </c>
      <c r="BW11" s="774" t="s">
        <v>560</v>
      </c>
      <c r="BX11" s="774" t="s">
        <v>560</v>
      </c>
      <c r="BY11" s="774" t="s">
        <v>560</v>
      </c>
      <c r="BZ11" s="774" t="s">
        <v>560</v>
      </c>
      <c r="CA11" s="774" t="s">
        <v>560</v>
      </c>
      <c r="CB11" s="774" t="s">
        <v>560</v>
      </c>
      <c r="CC11" s="774" t="s">
        <v>560</v>
      </c>
      <c r="CD11" s="774" t="s">
        <v>560</v>
      </c>
      <c r="CE11" s="774" t="s">
        <v>560</v>
      </c>
      <c r="CF11" s="774" t="s">
        <v>560</v>
      </c>
      <c r="CG11" s="775" t="s">
        <v>560</v>
      </c>
      <c r="CH11" s="776">
        <v>-2</v>
      </c>
      <c r="CI11" s="777"/>
      <c r="CJ11" s="777"/>
      <c r="CK11" s="777"/>
      <c r="CL11" s="778"/>
      <c r="CM11" s="776">
        <v>12</v>
      </c>
      <c r="CN11" s="777"/>
      <c r="CO11" s="777"/>
      <c r="CP11" s="777"/>
      <c r="CQ11" s="778"/>
      <c r="CR11" s="789">
        <v>20</v>
      </c>
      <c r="CS11" s="790">
        <v>20000</v>
      </c>
      <c r="CT11" s="790">
        <v>20000</v>
      </c>
      <c r="CU11" s="790">
        <v>20000</v>
      </c>
      <c r="CV11" s="791">
        <v>20000</v>
      </c>
      <c r="CW11" s="776" t="s">
        <v>489</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561</v>
      </c>
      <c r="BT12" s="774"/>
      <c r="BU12" s="774"/>
      <c r="BV12" s="774"/>
      <c r="BW12" s="774"/>
      <c r="BX12" s="774"/>
      <c r="BY12" s="774"/>
      <c r="BZ12" s="774"/>
      <c r="CA12" s="774"/>
      <c r="CB12" s="774"/>
      <c r="CC12" s="774"/>
      <c r="CD12" s="774"/>
      <c r="CE12" s="774"/>
      <c r="CF12" s="774"/>
      <c r="CG12" s="775"/>
      <c r="CH12" s="776">
        <v>2</v>
      </c>
      <c r="CI12" s="777"/>
      <c r="CJ12" s="777"/>
      <c r="CK12" s="777"/>
      <c r="CL12" s="778"/>
      <c r="CM12" s="776">
        <v>212</v>
      </c>
      <c r="CN12" s="777"/>
      <c r="CO12" s="777"/>
      <c r="CP12" s="777"/>
      <c r="CQ12" s="778"/>
      <c r="CR12" s="776">
        <v>179</v>
      </c>
      <c r="CS12" s="777"/>
      <c r="CT12" s="777"/>
      <c r="CU12" s="777"/>
      <c r="CV12" s="778"/>
      <c r="CW12" s="776" t="s">
        <v>489</v>
      </c>
      <c r="CX12" s="777"/>
      <c r="CY12" s="777"/>
      <c r="CZ12" s="777"/>
      <c r="DA12" s="778"/>
      <c r="DB12" s="776" t="s">
        <v>489</v>
      </c>
      <c r="DC12" s="777"/>
      <c r="DD12" s="777"/>
      <c r="DE12" s="777"/>
      <c r="DF12" s="778"/>
      <c r="DG12" s="776" t="s">
        <v>489</v>
      </c>
      <c r="DH12" s="777"/>
      <c r="DI12" s="777"/>
      <c r="DJ12" s="777"/>
      <c r="DK12" s="778"/>
      <c r="DL12" s="776" t="s">
        <v>489</v>
      </c>
      <c r="DM12" s="777"/>
      <c r="DN12" s="777"/>
      <c r="DO12" s="777"/>
      <c r="DP12" s="778"/>
      <c r="DQ12" s="776" t="s">
        <v>489</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562</v>
      </c>
      <c r="BT13" s="774"/>
      <c r="BU13" s="774"/>
      <c r="BV13" s="774"/>
      <c r="BW13" s="774"/>
      <c r="BX13" s="774"/>
      <c r="BY13" s="774"/>
      <c r="BZ13" s="774"/>
      <c r="CA13" s="774"/>
      <c r="CB13" s="774"/>
      <c r="CC13" s="774"/>
      <c r="CD13" s="774"/>
      <c r="CE13" s="774"/>
      <c r="CF13" s="774"/>
      <c r="CG13" s="775"/>
      <c r="CH13" s="776">
        <v>18</v>
      </c>
      <c r="CI13" s="777"/>
      <c r="CJ13" s="777"/>
      <c r="CK13" s="777"/>
      <c r="CL13" s="778"/>
      <c r="CM13" s="776">
        <v>27</v>
      </c>
      <c r="CN13" s="777"/>
      <c r="CO13" s="777"/>
      <c r="CP13" s="777"/>
      <c r="CQ13" s="778"/>
      <c r="CR13" s="776">
        <v>2</v>
      </c>
      <c r="CS13" s="777"/>
      <c r="CT13" s="777"/>
      <c r="CU13" s="777"/>
      <c r="CV13" s="778"/>
      <c r="CW13" s="776" t="s">
        <v>489</v>
      </c>
      <c r="CX13" s="777"/>
      <c r="CY13" s="777"/>
      <c r="CZ13" s="777"/>
      <c r="DA13" s="778"/>
      <c r="DB13" s="776" t="s">
        <v>489</v>
      </c>
      <c r="DC13" s="777"/>
      <c r="DD13" s="777"/>
      <c r="DE13" s="777"/>
      <c r="DF13" s="778"/>
      <c r="DG13" s="776" t="s">
        <v>489</v>
      </c>
      <c r="DH13" s="777"/>
      <c r="DI13" s="777"/>
      <c r="DJ13" s="777"/>
      <c r="DK13" s="778"/>
      <c r="DL13" s="776" t="s">
        <v>489</v>
      </c>
      <c r="DM13" s="777"/>
      <c r="DN13" s="777"/>
      <c r="DO13" s="777"/>
      <c r="DP13" s="778"/>
      <c r="DQ13" s="776" t="s">
        <v>489</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571</v>
      </c>
      <c r="BT14" s="774" t="s">
        <v>572</v>
      </c>
      <c r="BU14" s="774" t="s">
        <v>572</v>
      </c>
      <c r="BV14" s="774" t="s">
        <v>572</v>
      </c>
      <c r="BW14" s="774" t="s">
        <v>572</v>
      </c>
      <c r="BX14" s="774" t="s">
        <v>572</v>
      </c>
      <c r="BY14" s="774" t="s">
        <v>572</v>
      </c>
      <c r="BZ14" s="774" t="s">
        <v>572</v>
      </c>
      <c r="CA14" s="774" t="s">
        <v>572</v>
      </c>
      <c r="CB14" s="774" t="s">
        <v>572</v>
      </c>
      <c r="CC14" s="774" t="s">
        <v>572</v>
      </c>
      <c r="CD14" s="774" t="s">
        <v>572</v>
      </c>
      <c r="CE14" s="774" t="s">
        <v>572</v>
      </c>
      <c r="CF14" s="774" t="s">
        <v>572</v>
      </c>
      <c r="CG14" s="775" t="s">
        <v>572</v>
      </c>
      <c r="CH14" s="776">
        <v>608</v>
      </c>
      <c r="CI14" s="777"/>
      <c r="CJ14" s="777"/>
      <c r="CK14" s="777"/>
      <c r="CL14" s="778"/>
      <c r="CM14" s="776">
        <v>30306</v>
      </c>
      <c r="CN14" s="777"/>
      <c r="CO14" s="777"/>
      <c r="CP14" s="777"/>
      <c r="CQ14" s="778"/>
      <c r="CR14" s="776">
        <v>8097</v>
      </c>
      <c r="CS14" s="777"/>
      <c r="CT14" s="777"/>
      <c r="CU14" s="777"/>
      <c r="CV14" s="778"/>
      <c r="CW14" s="776">
        <v>1239</v>
      </c>
      <c r="CX14" s="777"/>
      <c r="CY14" s="777"/>
      <c r="CZ14" s="777"/>
      <c r="DA14" s="778"/>
      <c r="DB14" s="776">
        <v>287</v>
      </c>
      <c r="DC14" s="777"/>
      <c r="DD14" s="777"/>
      <c r="DE14" s="777"/>
      <c r="DF14" s="778"/>
      <c r="DG14" s="776" t="s">
        <v>489</v>
      </c>
      <c r="DH14" s="777"/>
      <c r="DI14" s="777"/>
      <c r="DJ14" s="777"/>
      <c r="DK14" s="778"/>
      <c r="DL14" s="776" t="s">
        <v>489</v>
      </c>
      <c r="DM14" s="777"/>
      <c r="DN14" s="777"/>
      <c r="DO14" s="777"/>
      <c r="DP14" s="778"/>
      <c r="DQ14" s="776" t="s">
        <v>489</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92" t="s">
        <v>378</v>
      </c>
      <c r="C23" s="793"/>
      <c r="D23" s="793"/>
      <c r="E23" s="793"/>
      <c r="F23" s="793"/>
      <c r="G23" s="793"/>
      <c r="H23" s="793"/>
      <c r="I23" s="793"/>
      <c r="J23" s="793"/>
      <c r="K23" s="793"/>
      <c r="L23" s="793"/>
      <c r="M23" s="793"/>
      <c r="N23" s="793"/>
      <c r="O23" s="793"/>
      <c r="P23" s="794"/>
      <c r="Q23" s="795">
        <f>Q7+Q8</f>
        <v>61651</v>
      </c>
      <c r="R23" s="796"/>
      <c r="S23" s="796"/>
      <c r="T23" s="796"/>
      <c r="U23" s="796"/>
      <c r="V23" s="796">
        <f>V7+V8</f>
        <v>60254</v>
      </c>
      <c r="W23" s="796"/>
      <c r="X23" s="796"/>
      <c r="Y23" s="796"/>
      <c r="Z23" s="796"/>
      <c r="AA23" s="796">
        <f>AA7+AA8</f>
        <v>1397</v>
      </c>
      <c r="AB23" s="796"/>
      <c r="AC23" s="796"/>
      <c r="AD23" s="796"/>
      <c r="AE23" s="797"/>
      <c r="AF23" s="798">
        <v>1360</v>
      </c>
      <c r="AG23" s="796"/>
      <c r="AH23" s="796"/>
      <c r="AI23" s="796"/>
      <c r="AJ23" s="799"/>
      <c r="AK23" s="800"/>
      <c r="AL23" s="801"/>
      <c r="AM23" s="801"/>
      <c r="AN23" s="801"/>
      <c r="AO23" s="801"/>
      <c r="AP23" s="796">
        <f>AP7</f>
        <v>49094</v>
      </c>
      <c r="AQ23" s="796"/>
      <c r="AR23" s="796"/>
      <c r="AS23" s="796"/>
      <c r="AT23" s="796"/>
      <c r="AU23" s="812"/>
      <c r="AV23" s="812"/>
      <c r="AW23" s="812"/>
      <c r="AX23" s="812"/>
      <c r="AY23" s="813"/>
      <c r="AZ23" s="814" t="s">
        <v>122</v>
      </c>
      <c r="BA23" s="815"/>
      <c r="BB23" s="815"/>
      <c r="BC23" s="815"/>
      <c r="BD23" s="816"/>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7" t="s">
        <v>384</v>
      </c>
      <c r="AG26" s="818"/>
      <c r="AH26" s="818"/>
      <c r="AI26" s="818"/>
      <c r="AJ26" s="819"/>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0"/>
      <c r="AG27" s="821"/>
      <c r="AH27" s="821"/>
      <c r="AI27" s="821"/>
      <c r="AJ27" s="82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5">
        <v>10209</v>
      </c>
      <c r="R28" s="826"/>
      <c r="S28" s="826"/>
      <c r="T28" s="826"/>
      <c r="U28" s="826"/>
      <c r="V28" s="826">
        <v>10005</v>
      </c>
      <c r="W28" s="826"/>
      <c r="X28" s="826"/>
      <c r="Y28" s="826"/>
      <c r="Z28" s="826"/>
      <c r="AA28" s="826">
        <v>204</v>
      </c>
      <c r="AB28" s="826"/>
      <c r="AC28" s="826"/>
      <c r="AD28" s="826"/>
      <c r="AE28" s="827"/>
      <c r="AF28" s="828">
        <v>204</v>
      </c>
      <c r="AG28" s="826"/>
      <c r="AH28" s="826"/>
      <c r="AI28" s="826"/>
      <c r="AJ28" s="829"/>
      <c r="AK28" s="830">
        <v>10421</v>
      </c>
      <c r="AL28" s="831"/>
      <c r="AM28" s="831"/>
      <c r="AN28" s="831"/>
      <c r="AO28" s="831"/>
      <c r="AP28" s="832" t="s">
        <v>489</v>
      </c>
      <c r="AQ28" s="832"/>
      <c r="AR28" s="832"/>
      <c r="AS28" s="832"/>
      <c r="AT28" s="832"/>
      <c r="AU28" s="832" t="s">
        <v>489</v>
      </c>
      <c r="AV28" s="832"/>
      <c r="AW28" s="832"/>
      <c r="AX28" s="832"/>
      <c r="AY28" s="832"/>
      <c r="AZ28" s="832" t="s">
        <v>489</v>
      </c>
      <c r="BA28" s="832"/>
      <c r="BB28" s="832"/>
      <c r="BC28" s="832"/>
      <c r="BD28" s="832"/>
      <c r="BE28" s="823"/>
      <c r="BF28" s="823"/>
      <c r="BG28" s="823"/>
      <c r="BH28" s="823"/>
      <c r="BI28" s="824"/>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13672</v>
      </c>
      <c r="R29" s="784"/>
      <c r="S29" s="784"/>
      <c r="T29" s="784"/>
      <c r="U29" s="784"/>
      <c r="V29" s="784">
        <v>13395</v>
      </c>
      <c r="W29" s="784"/>
      <c r="X29" s="784"/>
      <c r="Y29" s="784"/>
      <c r="Z29" s="784"/>
      <c r="AA29" s="784">
        <v>277</v>
      </c>
      <c r="AB29" s="784"/>
      <c r="AC29" s="784"/>
      <c r="AD29" s="784"/>
      <c r="AE29" s="785"/>
      <c r="AF29" s="786">
        <v>277</v>
      </c>
      <c r="AG29" s="787"/>
      <c r="AH29" s="787"/>
      <c r="AI29" s="787"/>
      <c r="AJ29" s="788"/>
      <c r="AK29" s="835">
        <v>511</v>
      </c>
      <c r="AL29" s="832"/>
      <c r="AM29" s="832"/>
      <c r="AN29" s="832"/>
      <c r="AO29" s="832"/>
      <c r="AP29" s="832" t="s">
        <v>489</v>
      </c>
      <c r="AQ29" s="832"/>
      <c r="AR29" s="832"/>
      <c r="AS29" s="832"/>
      <c r="AT29" s="832"/>
      <c r="AU29" s="832" t="s">
        <v>489</v>
      </c>
      <c r="AV29" s="832"/>
      <c r="AW29" s="832"/>
      <c r="AX29" s="832"/>
      <c r="AY29" s="832"/>
      <c r="AZ29" s="836" t="s">
        <v>489</v>
      </c>
      <c r="BA29" s="836"/>
      <c r="BB29" s="836"/>
      <c r="BC29" s="836"/>
      <c r="BD29" s="836"/>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1491</v>
      </c>
      <c r="R30" s="784"/>
      <c r="S30" s="784"/>
      <c r="T30" s="784"/>
      <c r="U30" s="784"/>
      <c r="V30" s="784">
        <v>1489</v>
      </c>
      <c r="W30" s="784"/>
      <c r="X30" s="784"/>
      <c r="Y30" s="784"/>
      <c r="Z30" s="784"/>
      <c r="AA30" s="784">
        <v>2</v>
      </c>
      <c r="AB30" s="784"/>
      <c r="AC30" s="784"/>
      <c r="AD30" s="784"/>
      <c r="AE30" s="785"/>
      <c r="AF30" s="786">
        <v>2</v>
      </c>
      <c r="AG30" s="787"/>
      <c r="AH30" s="787"/>
      <c r="AI30" s="787"/>
      <c r="AJ30" s="788"/>
      <c r="AK30" s="835">
        <v>3</v>
      </c>
      <c r="AL30" s="832"/>
      <c r="AM30" s="832"/>
      <c r="AN30" s="832"/>
      <c r="AO30" s="832"/>
      <c r="AP30" s="832" t="s">
        <v>489</v>
      </c>
      <c r="AQ30" s="832"/>
      <c r="AR30" s="832"/>
      <c r="AS30" s="832"/>
      <c r="AT30" s="832"/>
      <c r="AU30" s="832" t="s">
        <v>489</v>
      </c>
      <c r="AV30" s="832"/>
      <c r="AW30" s="832"/>
      <c r="AX30" s="832"/>
      <c r="AY30" s="832"/>
      <c r="AZ30" s="832" t="s">
        <v>489</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2594</v>
      </c>
      <c r="R31" s="784"/>
      <c r="S31" s="784"/>
      <c r="T31" s="784"/>
      <c r="U31" s="784"/>
      <c r="V31" s="784">
        <v>2354</v>
      </c>
      <c r="W31" s="784"/>
      <c r="X31" s="784"/>
      <c r="Y31" s="784"/>
      <c r="Z31" s="784"/>
      <c r="AA31" s="784">
        <v>240</v>
      </c>
      <c r="AB31" s="784"/>
      <c r="AC31" s="784"/>
      <c r="AD31" s="784"/>
      <c r="AE31" s="785"/>
      <c r="AF31" s="786">
        <v>5082</v>
      </c>
      <c r="AG31" s="787"/>
      <c r="AH31" s="787"/>
      <c r="AI31" s="787"/>
      <c r="AJ31" s="788"/>
      <c r="AK31" s="835">
        <v>191</v>
      </c>
      <c r="AL31" s="832"/>
      <c r="AM31" s="832"/>
      <c r="AN31" s="832"/>
      <c r="AO31" s="832"/>
      <c r="AP31" s="832">
        <v>1815</v>
      </c>
      <c r="AQ31" s="832"/>
      <c r="AR31" s="832"/>
      <c r="AS31" s="832"/>
      <c r="AT31" s="832"/>
      <c r="AU31" s="832">
        <v>414</v>
      </c>
      <c r="AV31" s="832"/>
      <c r="AW31" s="832"/>
      <c r="AX31" s="832"/>
      <c r="AY31" s="832"/>
      <c r="AZ31" s="832" t="s">
        <v>489</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4558</v>
      </c>
      <c r="R32" s="784"/>
      <c r="S32" s="784"/>
      <c r="T32" s="784"/>
      <c r="U32" s="784"/>
      <c r="V32" s="784">
        <v>4359</v>
      </c>
      <c r="W32" s="784"/>
      <c r="X32" s="784"/>
      <c r="Y32" s="784"/>
      <c r="Z32" s="784"/>
      <c r="AA32" s="784">
        <v>199</v>
      </c>
      <c r="AB32" s="784"/>
      <c r="AC32" s="784"/>
      <c r="AD32" s="784"/>
      <c r="AE32" s="785"/>
      <c r="AF32" s="786">
        <v>1287</v>
      </c>
      <c r="AG32" s="787"/>
      <c r="AH32" s="787"/>
      <c r="AI32" s="787"/>
      <c r="AJ32" s="788"/>
      <c r="AK32" s="835">
        <v>2284</v>
      </c>
      <c r="AL32" s="832"/>
      <c r="AM32" s="832"/>
      <c r="AN32" s="832"/>
      <c r="AO32" s="832"/>
      <c r="AP32" s="832">
        <v>22632</v>
      </c>
      <c r="AQ32" s="832"/>
      <c r="AR32" s="832"/>
      <c r="AS32" s="832"/>
      <c r="AT32" s="832"/>
      <c r="AU32" s="832">
        <v>16635</v>
      </c>
      <c r="AV32" s="832"/>
      <c r="AW32" s="832"/>
      <c r="AX32" s="832"/>
      <c r="AY32" s="832"/>
      <c r="AZ32" s="832" t="s">
        <v>489</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280</v>
      </c>
      <c r="R33" s="784"/>
      <c r="S33" s="784"/>
      <c r="T33" s="784"/>
      <c r="U33" s="784"/>
      <c r="V33" s="784">
        <v>280</v>
      </c>
      <c r="W33" s="784"/>
      <c r="X33" s="784"/>
      <c r="Y33" s="784"/>
      <c r="Z33" s="784"/>
      <c r="AA33" s="784">
        <v>0</v>
      </c>
      <c r="AB33" s="784"/>
      <c r="AC33" s="784"/>
      <c r="AD33" s="784"/>
      <c r="AE33" s="785"/>
      <c r="AF33" s="786" t="s">
        <v>122</v>
      </c>
      <c r="AG33" s="787"/>
      <c r="AH33" s="787"/>
      <c r="AI33" s="787"/>
      <c r="AJ33" s="788"/>
      <c r="AK33" s="835">
        <v>135</v>
      </c>
      <c r="AL33" s="832"/>
      <c r="AM33" s="832"/>
      <c r="AN33" s="832"/>
      <c r="AO33" s="832"/>
      <c r="AP33" s="832">
        <v>44</v>
      </c>
      <c r="AQ33" s="832"/>
      <c r="AR33" s="832"/>
      <c r="AS33" s="832"/>
      <c r="AT33" s="832"/>
      <c r="AU33" s="832">
        <v>19</v>
      </c>
      <c r="AV33" s="832"/>
      <c r="AW33" s="832"/>
      <c r="AX33" s="832"/>
      <c r="AY33" s="832"/>
      <c r="AZ33" s="832" t="s">
        <v>489</v>
      </c>
      <c r="BA33" s="832"/>
      <c r="BB33" s="832"/>
      <c r="BC33" s="832"/>
      <c r="BD33" s="832"/>
      <c r="BE33" s="833" t="s">
        <v>396</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517</v>
      </c>
      <c r="R34" s="784"/>
      <c r="S34" s="784"/>
      <c r="T34" s="784"/>
      <c r="U34" s="784"/>
      <c r="V34" s="784">
        <v>456</v>
      </c>
      <c r="W34" s="784"/>
      <c r="X34" s="784"/>
      <c r="Y34" s="784"/>
      <c r="Z34" s="784"/>
      <c r="AA34" s="784">
        <v>61</v>
      </c>
      <c r="AB34" s="784"/>
      <c r="AC34" s="784"/>
      <c r="AD34" s="784"/>
      <c r="AE34" s="785"/>
      <c r="AF34" s="786">
        <v>54</v>
      </c>
      <c r="AG34" s="787"/>
      <c r="AH34" s="787"/>
      <c r="AI34" s="787"/>
      <c r="AJ34" s="788"/>
      <c r="AK34" s="835">
        <v>7</v>
      </c>
      <c r="AL34" s="832"/>
      <c r="AM34" s="832"/>
      <c r="AN34" s="832"/>
      <c r="AO34" s="832"/>
      <c r="AP34" s="832">
        <v>2776</v>
      </c>
      <c r="AQ34" s="832"/>
      <c r="AR34" s="832"/>
      <c r="AS34" s="832"/>
      <c r="AT34" s="832"/>
      <c r="AU34" s="832">
        <v>56</v>
      </c>
      <c r="AV34" s="832"/>
      <c r="AW34" s="832"/>
      <c r="AX34" s="832"/>
      <c r="AY34" s="832"/>
      <c r="AZ34" s="832" t="s">
        <v>489</v>
      </c>
      <c r="BA34" s="832"/>
      <c r="BB34" s="832"/>
      <c r="BC34" s="832"/>
      <c r="BD34" s="832"/>
      <c r="BE34" s="833" t="s">
        <v>396</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2"/>
      <c r="AM35" s="832"/>
      <c r="AN35" s="832"/>
      <c r="AO35" s="832"/>
      <c r="AP35" s="832"/>
      <c r="AQ35" s="832"/>
      <c r="AR35" s="832"/>
      <c r="AS35" s="832"/>
      <c r="AT35" s="832"/>
      <c r="AU35" s="832"/>
      <c r="AV35" s="832"/>
      <c r="AW35" s="832"/>
      <c r="AX35" s="832"/>
      <c r="AY35" s="832"/>
      <c r="AZ35" s="836"/>
      <c r="BA35" s="836"/>
      <c r="BB35" s="836"/>
      <c r="BC35" s="836"/>
      <c r="BD35" s="836"/>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2"/>
      <c r="AM36" s="832"/>
      <c r="AN36" s="832"/>
      <c r="AO36" s="832"/>
      <c r="AP36" s="832"/>
      <c r="AQ36" s="832"/>
      <c r="AR36" s="832"/>
      <c r="AS36" s="832"/>
      <c r="AT36" s="832"/>
      <c r="AU36" s="832"/>
      <c r="AV36" s="832"/>
      <c r="AW36" s="832"/>
      <c r="AX36" s="832"/>
      <c r="AY36" s="832"/>
      <c r="AZ36" s="836"/>
      <c r="BA36" s="836"/>
      <c r="BB36" s="836"/>
      <c r="BC36" s="836"/>
      <c r="BD36" s="836"/>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2"/>
      <c r="AM37" s="832"/>
      <c r="AN37" s="832"/>
      <c r="AO37" s="832"/>
      <c r="AP37" s="832"/>
      <c r="AQ37" s="832"/>
      <c r="AR37" s="832"/>
      <c r="AS37" s="832"/>
      <c r="AT37" s="832"/>
      <c r="AU37" s="832"/>
      <c r="AV37" s="832"/>
      <c r="AW37" s="832"/>
      <c r="AX37" s="832"/>
      <c r="AY37" s="832"/>
      <c r="AZ37" s="836"/>
      <c r="BA37" s="836"/>
      <c r="BB37" s="836"/>
      <c r="BC37" s="836"/>
      <c r="BD37" s="836"/>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2"/>
      <c r="AM38" s="832"/>
      <c r="AN38" s="832"/>
      <c r="AO38" s="832"/>
      <c r="AP38" s="832"/>
      <c r="AQ38" s="832"/>
      <c r="AR38" s="832"/>
      <c r="AS38" s="832"/>
      <c r="AT38" s="832"/>
      <c r="AU38" s="832"/>
      <c r="AV38" s="832"/>
      <c r="AW38" s="832"/>
      <c r="AX38" s="832"/>
      <c r="AY38" s="832"/>
      <c r="AZ38" s="836"/>
      <c r="BA38" s="836"/>
      <c r="BB38" s="836"/>
      <c r="BC38" s="836"/>
      <c r="BD38" s="836"/>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2"/>
      <c r="AM39" s="832"/>
      <c r="AN39" s="832"/>
      <c r="AO39" s="832"/>
      <c r="AP39" s="832"/>
      <c r="AQ39" s="832"/>
      <c r="AR39" s="832"/>
      <c r="AS39" s="832"/>
      <c r="AT39" s="832"/>
      <c r="AU39" s="832"/>
      <c r="AV39" s="832"/>
      <c r="AW39" s="832"/>
      <c r="AX39" s="832"/>
      <c r="AY39" s="832"/>
      <c r="AZ39" s="836"/>
      <c r="BA39" s="836"/>
      <c r="BB39" s="836"/>
      <c r="BC39" s="836"/>
      <c r="BD39" s="836"/>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2"/>
      <c r="AM40" s="832"/>
      <c r="AN40" s="832"/>
      <c r="AO40" s="832"/>
      <c r="AP40" s="832"/>
      <c r="AQ40" s="832"/>
      <c r="AR40" s="832"/>
      <c r="AS40" s="832"/>
      <c r="AT40" s="832"/>
      <c r="AU40" s="832"/>
      <c r="AV40" s="832"/>
      <c r="AW40" s="832"/>
      <c r="AX40" s="832"/>
      <c r="AY40" s="832"/>
      <c r="AZ40" s="836"/>
      <c r="BA40" s="836"/>
      <c r="BB40" s="836"/>
      <c r="BC40" s="836"/>
      <c r="BD40" s="836"/>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2"/>
      <c r="AM41" s="832"/>
      <c r="AN41" s="832"/>
      <c r="AO41" s="832"/>
      <c r="AP41" s="832"/>
      <c r="AQ41" s="832"/>
      <c r="AR41" s="832"/>
      <c r="AS41" s="832"/>
      <c r="AT41" s="832"/>
      <c r="AU41" s="832"/>
      <c r="AV41" s="832"/>
      <c r="AW41" s="832"/>
      <c r="AX41" s="832"/>
      <c r="AY41" s="832"/>
      <c r="AZ41" s="836"/>
      <c r="BA41" s="836"/>
      <c r="BB41" s="836"/>
      <c r="BC41" s="836"/>
      <c r="BD41" s="836"/>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2"/>
      <c r="AM42" s="832"/>
      <c r="AN42" s="832"/>
      <c r="AO42" s="832"/>
      <c r="AP42" s="832"/>
      <c r="AQ42" s="832"/>
      <c r="AR42" s="832"/>
      <c r="AS42" s="832"/>
      <c r="AT42" s="832"/>
      <c r="AU42" s="832"/>
      <c r="AV42" s="832"/>
      <c r="AW42" s="832"/>
      <c r="AX42" s="832"/>
      <c r="AY42" s="832"/>
      <c r="AZ42" s="836"/>
      <c r="BA42" s="836"/>
      <c r="BB42" s="836"/>
      <c r="BC42" s="836"/>
      <c r="BD42" s="836"/>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2"/>
      <c r="AM43" s="832"/>
      <c r="AN43" s="832"/>
      <c r="AO43" s="832"/>
      <c r="AP43" s="832"/>
      <c r="AQ43" s="832"/>
      <c r="AR43" s="832"/>
      <c r="AS43" s="832"/>
      <c r="AT43" s="832"/>
      <c r="AU43" s="832"/>
      <c r="AV43" s="832"/>
      <c r="AW43" s="832"/>
      <c r="AX43" s="832"/>
      <c r="AY43" s="832"/>
      <c r="AZ43" s="836"/>
      <c r="BA43" s="836"/>
      <c r="BB43" s="836"/>
      <c r="BC43" s="836"/>
      <c r="BD43" s="836"/>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2"/>
      <c r="AM44" s="832"/>
      <c r="AN44" s="832"/>
      <c r="AO44" s="832"/>
      <c r="AP44" s="832"/>
      <c r="AQ44" s="832"/>
      <c r="AR44" s="832"/>
      <c r="AS44" s="832"/>
      <c r="AT44" s="832"/>
      <c r="AU44" s="832"/>
      <c r="AV44" s="832"/>
      <c r="AW44" s="832"/>
      <c r="AX44" s="832"/>
      <c r="AY44" s="832"/>
      <c r="AZ44" s="836"/>
      <c r="BA44" s="836"/>
      <c r="BB44" s="836"/>
      <c r="BC44" s="836"/>
      <c r="BD44" s="836"/>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2"/>
      <c r="AM45" s="832"/>
      <c r="AN45" s="832"/>
      <c r="AO45" s="832"/>
      <c r="AP45" s="832"/>
      <c r="AQ45" s="832"/>
      <c r="AR45" s="832"/>
      <c r="AS45" s="832"/>
      <c r="AT45" s="832"/>
      <c r="AU45" s="832"/>
      <c r="AV45" s="832"/>
      <c r="AW45" s="832"/>
      <c r="AX45" s="832"/>
      <c r="AY45" s="832"/>
      <c r="AZ45" s="836"/>
      <c r="BA45" s="836"/>
      <c r="BB45" s="836"/>
      <c r="BC45" s="836"/>
      <c r="BD45" s="836"/>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2"/>
      <c r="AM46" s="832"/>
      <c r="AN46" s="832"/>
      <c r="AO46" s="832"/>
      <c r="AP46" s="832"/>
      <c r="AQ46" s="832"/>
      <c r="AR46" s="832"/>
      <c r="AS46" s="832"/>
      <c r="AT46" s="832"/>
      <c r="AU46" s="832"/>
      <c r="AV46" s="832"/>
      <c r="AW46" s="832"/>
      <c r="AX46" s="832"/>
      <c r="AY46" s="832"/>
      <c r="AZ46" s="836"/>
      <c r="BA46" s="836"/>
      <c r="BB46" s="836"/>
      <c r="BC46" s="836"/>
      <c r="BD46" s="836"/>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2"/>
      <c r="AM47" s="832"/>
      <c r="AN47" s="832"/>
      <c r="AO47" s="832"/>
      <c r="AP47" s="832"/>
      <c r="AQ47" s="832"/>
      <c r="AR47" s="832"/>
      <c r="AS47" s="832"/>
      <c r="AT47" s="832"/>
      <c r="AU47" s="832"/>
      <c r="AV47" s="832"/>
      <c r="AW47" s="832"/>
      <c r="AX47" s="832"/>
      <c r="AY47" s="832"/>
      <c r="AZ47" s="836"/>
      <c r="BA47" s="836"/>
      <c r="BB47" s="836"/>
      <c r="BC47" s="836"/>
      <c r="BD47" s="836"/>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2"/>
      <c r="AM48" s="832"/>
      <c r="AN48" s="832"/>
      <c r="AO48" s="832"/>
      <c r="AP48" s="832"/>
      <c r="AQ48" s="832"/>
      <c r="AR48" s="832"/>
      <c r="AS48" s="832"/>
      <c r="AT48" s="832"/>
      <c r="AU48" s="832"/>
      <c r="AV48" s="832"/>
      <c r="AW48" s="832"/>
      <c r="AX48" s="832"/>
      <c r="AY48" s="832"/>
      <c r="AZ48" s="836"/>
      <c r="BA48" s="836"/>
      <c r="BB48" s="836"/>
      <c r="BC48" s="836"/>
      <c r="BD48" s="836"/>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2"/>
      <c r="AM49" s="832"/>
      <c r="AN49" s="832"/>
      <c r="AO49" s="832"/>
      <c r="AP49" s="832"/>
      <c r="AQ49" s="832"/>
      <c r="AR49" s="832"/>
      <c r="AS49" s="832"/>
      <c r="AT49" s="832"/>
      <c r="AU49" s="832"/>
      <c r="AV49" s="832"/>
      <c r="AW49" s="832"/>
      <c r="AX49" s="832"/>
      <c r="AY49" s="832"/>
      <c r="AZ49" s="836"/>
      <c r="BA49" s="836"/>
      <c r="BB49" s="836"/>
      <c r="BC49" s="836"/>
      <c r="BD49" s="836"/>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3"/>
      <c r="BF62" s="833"/>
      <c r="BG62" s="833"/>
      <c r="BH62" s="833"/>
      <c r="BI62" s="834"/>
      <c r="BJ62" s="849" t="s">
        <v>398</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92" t="s">
        <v>399</v>
      </c>
      <c r="C63" s="793"/>
      <c r="D63" s="793"/>
      <c r="E63" s="793"/>
      <c r="F63" s="793"/>
      <c r="G63" s="793"/>
      <c r="H63" s="793"/>
      <c r="I63" s="793"/>
      <c r="J63" s="793"/>
      <c r="K63" s="793"/>
      <c r="L63" s="793"/>
      <c r="M63" s="793"/>
      <c r="N63" s="793"/>
      <c r="O63" s="793"/>
      <c r="P63" s="794"/>
      <c r="Q63" s="842"/>
      <c r="R63" s="843"/>
      <c r="S63" s="843"/>
      <c r="T63" s="843"/>
      <c r="U63" s="843"/>
      <c r="V63" s="843"/>
      <c r="W63" s="843"/>
      <c r="X63" s="843"/>
      <c r="Y63" s="843"/>
      <c r="Z63" s="843"/>
      <c r="AA63" s="843"/>
      <c r="AB63" s="843"/>
      <c r="AC63" s="843"/>
      <c r="AD63" s="843"/>
      <c r="AE63" s="844"/>
      <c r="AF63" s="845">
        <v>6907</v>
      </c>
      <c r="AG63" s="846"/>
      <c r="AH63" s="846"/>
      <c r="AI63" s="846"/>
      <c r="AJ63" s="847"/>
      <c r="AK63" s="848"/>
      <c r="AL63" s="843"/>
      <c r="AM63" s="843"/>
      <c r="AN63" s="843"/>
      <c r="AO63" s="843"/>
      <c r="AP63" s="846">
        <f>AP31+AP32+AP33+AP34</f>
        <v>27267</v>
      </c>
      <c r="AQ63" s="846"/>
      <c r="AR63" s="846"/>
      <c r="AS63" s="846"/>
      <c r="AT63" s="846"/>
      <c r="AU63" s="846">
        <f>AU31+AU32+AU33+AU34</f>
        <v>17124</v>
      </c>
      <c r="AV63" s="846"/>
      <c r="AW63" s="846"/>
      <c r="AX63" s="846"/>
      <c r="AY63" s="846"/>
      <c r="AZ63" s="850"/>
      <c r="BA63" s="850"/>
      <c r="BB63" s="850"/>
      <c r="BC63" s="850"/>
      <c r="BD63" s="850"/>
      <c r="BE63" s="851"/>
      <c r="BF63" s="851"/>
      <c r="BG63" s="851"/>
      <c r="BH63" s="851"/>
      <c r="BI63" s="852"/>
      <c r="BJ63" s="853" t="s">
        <v>122</v>
      </c>
      <c r="BK63" s="854"/>
      <c r="BL63" s="854"/>
      <c r="BM63" s="854"/>
      <c r="BN63" s="855"/>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6" t="s">
        <v>384</v>
      </c>
      <c r="AG66" s="818"/>
      <c r="AH66" s="818"/>
      <c r="AI66" s="818"/>
      <c r="AJ66" s="857"/>
      <c r="AK66" s="733" t="s">
        <v>385</v>
      </c>
      <c r="AL66" s="728"/>
      <c r="AM66" s="728"/>
      <c r="AN66" s="728"/>
      <c r="AO66" s="729"/>
      <c r="AP66" s="733" t="s">
        <v>386</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21"/>
      <c r="AH67" s="821"/>
      <c r="AI67" s="821"/>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2">
      <c r="A68" s="236">
        <v>1</v>
      </c>
      <c r="B68" s="871" t="s">
        <v>563</v>
      </c>
      <c r="C68" s="872"/>
      <c r="D68" s="872"/>
      <c r="E68" s="872"/>
      <c r="F68" s="872"/>
      <c r="G68" s="872"/>
      <c r="H68" s="872"/>
      <c r="I68" s="872"/>
      <c r="J68" s="872"/>
      <c r="K68" s="872"/>
      <c r="L68" s="872"/>
      <c r="M68" s="872"/>
      <c r="N68" s="872"/>
      <c r="O68" s="872"/>
      <c r="P68" s="873"/>
      <c r="Q68" s="874">
        <v>3468</v>
      </c>
      <c r="R68" s="868"/>
      <c r="S68" s="868"/>
      <c r="T68" s="868"/>
      <c r="U68" s="868"/>
      <c r="V68" s="868">
        <v>3382</v>
      </c>
      <c r="W68" s="868"/>
      <c r="X68" s="868"/>
      <c r="Y68" s="868"/>
      <c r="Z68" s="868"/>
      <c r="AA68" s="868">
        <v>86</v>
      </c>
      <c r="AB68" s="868"/>
      <c r="AC68" s="868"/>
      <c r="AD68" s="868"/>
      <c r="AE68" s="868"/>
      <c r="AF68" s="868">
        <v>86</v>
      </c>
      <c r="AG68" s="868"/>
      <c r="AH68" s="868"/>
      <c r="AI68" s="868"/>
      <c r="AJ68" s="868"/>
      <c r="AK68" s="868">
        <v>122</v>
      </c>
      <c r="AL68" s="868"/>
      <c r="AM68" s="868"/>
      <c r="AN68" s="868"/>
      <c r="AO68" s="868"/>
      <c r="AP68" s="868">
        <v>3904</v>
      </c>
      <c r="AQ68" s="868"/>
      <c r="AR68" s="868"/>
      <c r="AS68" s="868"/>
      <c r="AT68" s="868"/>
      <c r="AU68" s="868">
        <v>3396</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2">
      <c r="A69" s="238">
        <v>2</v>
      </c>
      <c r="B69" s="875" t="s">
        <v>564</v>
      </c>
      <c r="C69" s="876"/>
      <c r="D69" s="876"/>
      <c r="E69" s="876"/>
      <c r="F69" s="876"/>
      <c r="G69" s="876"/>
      <c r="H69" s="876"/>
      <c r="I69" s="876"/>
      <c r="J69" s="876"/>
      <c r="K69" s="876"/>
      <c r="L69" s="876"/>
      <c r="M69" s="876"/>
      <c r="N69" s="876"/>
      <c r="O69" s="876"/>
      <c r="P69" s="877"/>
      <c r="Q69" s="878">
        <v>24</v>
      </c>
      <c r="R69" s="832"/>
      <c r="S69" s="832"/>
      <c r="T69" s="832"/>
      <c r="U69" s="832"/>
      <c r="V69" s="832">
        <v>20</v>
      </c>
      <c r="W69" s="832"/>
      <c r="X69" s="832"/>
      <c r="Y69" s="832"/>
      <c r="Z69" s="832"/>
      <c r="AA69" s="832">
        <v>3</v>
      </c>
      <c r="AB69" s="832"/>
      <c r="AC69" s="832"/>
      <c r="AD69" s="832"/>
      <c r="AE69" s="832"/>
      <c r="AF69" s="832">
        <v>3</v>
      </c>
      <c r="AG69" s="832"/>
      <c r="AH69" s="832"/>
      <c r="AI69" s="832"/>
      <c r="AJ69" s="832"/>
      <c r="AK69" s="832">
        <v>6</v>
      </c>
      <c r="AL69" s="832"/>
      <c r="AM69" s="832"/>
      <c r="AN69" s="832"/>
      <c r="AO69" s="832"/>
      <c r="AP69" s="832" t="s">
        <v>489</v>
      </c>
      <c r="AQ69" s="832"/>
      <c r="AR69" s="832"/>
      <c r="AS69" s="832"/>
      <c r="AT69" s="832"/>
      <c r="AU69" s="832" t="s">
        <v>489</v>
      </c>
      <c r="AV69" s="832"/>
      <c r="AW69" s="832"/>
      <c r="AX69" s="832"/>
      <c r="AY69" s="832"/>
      <c r="AZ69" s="833"/>
      <c r="BA69" s="833"/>
      <c r="BB69" s="833"/>
      <c r="BC69" s="833"/>
      <c r="BD69" s="834"/>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2">
      <c r="A70" s="238">
        <v>3</v>
      </c>
      <c r="B70" s="875" t="s">
        <v>565</v>
      </c>
      <c r="C70" s="876"/>
      <c r="D70" s="876"/>
      <c r="E70" s="876"/>
      <c r="F70" s="876"/>
      <c r="G70" s="876"/>
      <c r="H70" s="876"/>
      <c r="I70" s="876"/>
      <c r="J70" s="876"/>
      <c r="K70" s="876"/>
      <c r="L70" s="876"/>
      <c r="M70" s="876"/>
      <c r="N70" s="876"/>
      <c r="O70" s="876"/>
      <c r="P70" s="877"/>
      <c r="Q70" s="878">
        <v>139</v>
      </c>
      <c r="R70" s="832"/>
      <c r="S70" s="832"/>
      <c r="T70" s="832"/>
      <c r="U70" s="832"/>
      <c r="V70" s="832">
        <v>112</v>
      </c>
      <c r="W70" s="832"/>
      <c r="X70" s="832"/>
      <c r="Y70" s="832"/>
      <c r="Z70" s="832"/>
      <c r="AA70" s="832">
        <v>27</v>
      </c>
      <c r="AB70" s="832"/>
      <c r="AC70" s="832"/>
      <c r="AD70" s="832"/>
      <c r="AE70" s="832"/>
      <c r="AF70" s="832">
        <v>27</v>
      </c>
      <c r="AG70" s="832"/>
      <c r="AH70" s="832"/>
      <c r="AI70" s="832"/>
      <c r="AJ70" s="832"/>
      <c r="AK70" s="832" t="s">
        <v>489</v>
      </c>
      <c r="AL70" s="832"/>
      <c r="AM70" s="832"/>
      <c r="AN70" s="832"/>
      <c r="AO70" s="832"/>
      <c r="AP70" s="832">
        <v>61</v>
      </c>
      <c r="AQ70" s="832"/>
      <c r="AR70" s="832"/>
      <c r="AS70" s="832"/>
      <c r="AT70" s="832"/>
      <c r="AU70" s="832">
        <v>16</v>
      </c>
      <c r="AV70" s="832"/>
      <c r="AW70" s="832"/>
      <c r="AX70" s="832"/>
      <c r="AY70" s="832"/>
      <c r="AZ70" s="833"/>
      <c r="BA70" s="833"/>
      <c r="BB70" s="833"/>
      <c r="BC70" s="833"/>
      <c r="BD70" s="834"/>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2">
      <c r="A71" s="238">
        <v>4</v>
      </c>
      <c r="B71" s="875" t="s">
        <v>566</v>
      </c>
      <c r="C71" s="876"/>
      <c r="D71" s="876"/>
      <c r="E71" s="876"/>
      <c r="F71" s="876"/>
      <c r="G71" s="876"/>
      <c r="H71" s="876"/>
      <c r="I71" s="876"/>
      <c r="J71" s="876"/>
      <c r="K71" s="876"/>
      <c r="L71" s="876"/>
      <c r="M71" s="876"/>
      <c r="N71" s="876"/>
      <c r="O71" s="876"/>
      <c r="P71" s="877"/>
      <c r="Q71" s="878">
        <v>541</v>
      </c>
      <c r="R71" s="832"/>
      <c r="S71" s="832"/>
      <c r="T71" s="832"/>
      <c r="U71" s="832"/>
      <c r="V71" s="832">
        <v>484</v>
      </c>
      <c r="W71" s="832"/>
      <c r="X71" s="832"/>
      <c r="Y71" s="832"/>
      <c r="Z71" s="832"/>
      <c r="AA71" s="832">
        <v>57</v>
      </c>
      <c r="AB71" s="832"/>
      <c r="AC71" s="832"/>
      <c r="AD71" s="832"/>
      <c r="AE71" s="832"/>
      <c r="AF71" s="832">
        <v>57</v>
      </c>
      <c r="AG71" s="832"/>
      <c r="AH71" s="832"/>
      <c r="AI71" s="832"/>
      <c r="AJ71" s="832"/>
      <c r="AK71" s="832" t="s">
        <v>489</v>
      </c>
      <c r="AL71" s="832"/>
      <c r="AM71" s="832"/>
      <c r="AN71" s="832"/>
      <c r="AO71" s="832"/>
      <c r="AP71" s="832">
        <v>518</v>
      </c>
      <c r="AQ71" s="832"/>
      <c r="AR71" s="832"/>
      <c r="AS71" s="832"/>
      <c r="AT71" s="832"/>
      <c r="AU71" s="832">
        <v>50</v>
      </c>
      <c r="AV71" s="832"/>
      <c r="AW71" s="832"/>
      <c r="AX71" s="832"/>
      <c r="AY71" s="832"/>
      <c r="AZ71" s="833"/>
      <c r="BA71" s="833"/>
      <c r="BB71" s="833"/>
      <c r="BC71" s="833"/>
      <c r="BD71" s="834"/>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2">
      <c r="A72" s="238">
        <v>5</v>
      </c>
      <c r="B72" s="875" t="s">
        <v>567</v>
      </c>
      <c r="C72" s="876"/>
      <c r="D72" s="876"/>
      <c r="E72" s="876"/>
      <c r="F72" s="876"/>
      <c r="G72" s="876"/>
      <c r="H72" s="876"/>
      <c r="I72" s="876"/>
      <c r="J72" s="876"/>
      <c r="K72" s="876"/>
      <c r="L72" s="876"/>
      <c r="M72" s="876"/>
      <c r="N72" s="876"/>
      <c r="O72" s="876"/>
      <c r="P72" s="877"/>
      <c r="Q72" s="878">
        <v>406</v>
      </c>
      <c r="R72" s="832"/>
      <c r="S72" s="832"/>
      <c r="T72" s="832"/>
      <c r="U72" s="832"/>
      <c r="V72" s="832">
        <v>324</v>
      </c>
      <c r="W72" s="832"/>
      <c r="X72" s="832"/>
      <c r="Y72" s="832"/>
      <c r="Z72" s="832"/>
      <c r="AA72" s="832">
        <v>82</v>
      </c>
      <c r="AB72" s="832"/>
      <c r="AC72" s="832"/>
      <c r="AD72" s="832"/>
      <c r="AE72" s="832"/>
      <c r="AF72" s="832">
        <v>82</v>
      </c>
      <c r="AG72" s="832"/>
      <c r="AH72" s="832"/>
      <c r="AI72" s="832"/>
      <c r="AJ72" s="832"/>
      <c r="AK72" s="832">
        <v>82</v>
      </c>
      <c r="AL72" s="832"/>
      <c r="AM72" s="832"/>
      <c r="AN72" s="832"/>
      <c r="AO72" s="832"/>
      <c r="AP72" s="832" t="s">
        <v>489</v>
      </c>
      <c r="AQ72" s="832"/>
      <c r="AR72" s="832"/>
      <c r="AS72" s="832"/>
      <c r="AT72" s="832"/>
      <c r="AU72" s="832" t="s">
        <v>489</v>
      </c>
      <c r="AV72" s="832"/>
      <c r="AW72" s="832"/>
      <c r="AX72" s="832"/>
      <c r="AY72" s="832"/>
      <c r="AZ72" s="833"/>
      <c r="BA72" s="833"/>
      <c r="BB72" s="833"/>
      <c r="BC72" s="833"/>
      <c r="BD72" s="834"/>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2">
      <c r="A73" s="238">
        <v>6</v>
      </c>
      <c r="B73" s="875" t="s">
        <v>568</v>
      </c>
      <c r="C73" s="876"/>
      <c r="D73" s="876"/>
      <c r="E73" s="876"/>
      <c r="F73" s="876"/>
      <c r="G73" s="876"/>
      <c r="H73" s="876"/>
      <c r="I73" s="876"/>
      <c r="J73" s="876"/>
      <c r="K73" s="876"/>
      <c r="L73" s="876"/>
      <c r="M73" s="876"/>
      <c r="N73" s="876"/>
      <c r="O73" s="876"/>
      <c r="P73" s="877"/>
      <c r="Q73" s="878">
        <v>161934</v>
      </c>
      <c r="R73" s="832"/>
      <c r="S73" s="832"/>
      <c r="T73" s="832"/>
      <c r="U73" s="832"/>
      <c r="V73" s="832">
        <v>158460</v>
      </c>
      <c r="W73" s="832"/>
      <c r="X73" s="832"/>
      <c r="Y73" s="832"/>
      <c r="Z73" s="832"/>
      <c r="AA73" s="832">
        <v>3473</v>
      </c>
      <c r="AB73" s="832"/>
      <c r="AC73" s="832"/>
      <c r="AD73" s="832"/>
      <c r="AE73" s="832"/>
      <c r="AF73" s="832">
        <v>3473</v>
      </c>
      <c r="AG73" s="832"/>
      <c r="AH73" s="832"/>
      <c r="AI73" s="832"/>
      <c r="AJ73" s="832"/>
      <c r="AK73" s="832">
        <v>1726</v>
      </c>
      <c r="AL73" s="832"/>
      <c r="AM73" s="832"/>
      <c r="AN73" s="832"/>
      <c r="AO73" s="832"/>
      <c r="AP73" s="832" t="s">
        <v>489</v>
      </c>
      <c r="AQ73" s="832"/>
      <c r="AR73" s="832"/>
      <c r="AS73" s="832"/>
      <c r="AT73" s="832"/>
      <c r="AU73" s="832" t="s">
        <v>489</v>
      </c>
      <c r="AV73" s="832"/>
      <c r="AW73" s="832"/>
      <c r="AX73" s="832"/>
      <c r="AY73" s="832"/>
      <c r="AZ73" s="833"/>
      <c r="BA73" s="833"/>
      <c r="BB73" s="833"/>
      <c r="BC73" s="833"/>
      <c r="BD73" s="834"/>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2">
      <c r="A74" s="238">
        <v>7</v>
      </c>
      <c r="B74" s="875" t="s">
        <v>569</v>
      </c>
      <c r="C74" s="876"/>
      <c r="D74" s="876"/>
      <c r="E74" s="876"/>
      <c r="F74" s="876"/>
      <c r="G74" s="876"/>
      <c r="H74" s="876"/>
      <c r="I74" s="876"/>
      <c r="J74" s="876"/>
      <c r="K74" s="876"/>
      <c r="L74" s="876"/>
      <c r="M74" s="876"/>
      <c r="N74" s="876"/>
      <c r="O74" s="876"/>
      <c r="P74" s="877"/>
      <c r="Q74" s="878">
        <v>1103</v>
      </c>
      <c r="R74" s="832"/>
      <c r="S74" s="832"/>
      <c r="T74" s="832"/>
      <c r="U74" s="832"/>
      <c r="V74" s="832">
        <v>1100</v>
      </c>
      <c r="W74" s="832"/>
      <c r="X74" s="832"/>
      <c r="Y74" s="832"/>
      <c r="Z74" s="832"/>
      <c r="AA74" s="832">
        <v>3</v>
      </c>
      <c r="AB74" s="832"/>
      <c r="AC74" s="832"/>
      <c r="AD74" s="832"/>
      <c r="AE74" s="832"/>
      <c r="AF74" s="832">
        <v>3</v>
      </c>
      <c r="AG74" s="832"/>
      <c r="AH74" s="832"/>
      <c r="AI74" s="832"/>
      <c r="AJ74" s="832"/>
      <c r="AK74" s="832" t="s">
        <v>489</v>
      </c>
      <c r="AL74" s="832"/>
      <c r="AM74" s="832"/>
      <c r="AN74" s="832"/>
      <c r="AO74" s="832"/>
      <c r="AP74" s="832" t="s">
        <v>489</v>
      </c>
      <c r="AQ74" s="832"/>
      <c r="AR74" s="832"/>
      <c r="AS74" s="832"/>
      <c r="AT74" s="832"/>
      <c r="AU74" s="832" t="s">
        <v>489</v>
      </c>
      <c r="AV74" s="832"/>
      <c r="AW74" s="832"/>
      <c r="AX74" s="832"/>
      <c r="AY74" s="832"/>
      <c r="AZ74" s="833"/>
      <c r="BA74" s="833"/>
      <c r="BB74" s="833"/>
      <c r="BC74" s="833"/>
      <c r="BD74" s="834"/>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2">
      <c r="A75" s="238">
        <v>8</v>
      </c>
      <c r="B75" s="875" t="s">
        <v>570</v>
      </c>
      <c r="C75" s="876"/>
      <c r="D75" s="876"/>
      <c r="E75" s="876"/>
      <c r="F75" s="876"/>
      <c r="G75" s="876"/>
      <c r="H75" s="876"/>
      <c r="I75" s="876"/>
      <c r="J75" s="876"/>
      <c r="K75" s="876"/>
      <c r="L75" s="876"/>
      <c r="M75" s="876"/>
      <c r="N75" s="876"/>
      <c r="O75" s="876"/>
      <c r="P75" s="877"/>
      <c r="Q75" s="879">
        <v>83</v>
      </c>
      <c r="R75" s="880"/>
      <c r="S75" s="880"/>
      <c r="T75" s="880"/>
      <c r="U75" s="835"/>
      <c r="V75" s="881">
        <v>69</v>
      </c>
      <c r="W75" s="880"/>
      <c r="X75" s="880"/>
      <c r="Y75" s="880"/>
      <c r="Z75" s="835"/>
      <c r="AA75" s="881">
        <v>14</v>
      </c>
      <c r="AB75" s="880"/>
      <c r="AC75" s="880"/>
      <c r="AD75" s="880"/>
      <c r="AE75" s="835"/>
      <c r="AF75" s="881">
        <v>14</v>
      </c>
      <c r="AG75" s="880"/>
      <c r="AH75" s="880"/>
      <c r="AI75" s="880"/>
      <c r="AJ75" s="835"/>
      <c r="AK75" s="832" t="s">
        <v>489</v>
      </c>
      <c r="AL75" s="832"/>
      <c r="AM75" s="832"/>
      <c r="AN75" s="832"/>
      <c r="AO75" s="832"/>
      <c r="AP75" s="832" t="s">
        <v>489</v>
      </c>
      <c r="AQ75" s="832"/>
      <c r="AR75" s="832"/>
      <c r="AS75" s="832"/>
      <c r="AT75" s="832"/>
      <c r="AU75" s="832" t="s">
        <v>489</v>
      </c>
      <c r="AV75" s="832"/>
      <c r="AW75" s="832"/>
      <c r="AX75" s="832"/>
      <c r="AY75" s="832"/>
      <c r="AZ75" s="833"/>
      <c r="BA75" s="833"/>
      <c r="BB75" s="833"/>
      <c r="BC75" s="833"/>
      <c r="BD75" s="834"/>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2">
      <c r="A76" s="238">
        <v>9</v>
      </c>
      <c r="B76" s="875"/>
      <c r="C76" s="876"/>
      <c r="D76" s="876"/>
      <c r="E76" s="876"/>
      <c r="F76" s="876"/>
      <c r="G76" s="876"/>
      <c r="H76" s="876"/>
      <c r="I76" s="876"/>
      <c r="J76" s="876"/>
      <c r="K76" s="876"/>
      <c r="L76" s="876"/>
      <c r="M76" s="876"/>
      <c r="N76" s="876"/>
      <c r="O76" s="876"/>
      <c r="P76" s="877"/>
      <c r="Q76" s="879"/>
      <c r="R76" s="880"/>
      <c r="S76" s="880"/>
      <c r="T76" s="880"/>
      <c r="U76" s="835"/>
      <c r="V76" s="881"/>
      <c r="W76" s="880"/>
      <c r="X76" s="880"/>
      <c r="Y76" s="880"/>
      <c r="Z76" s="835"/>
      <c r="AA76" s="881"/>
      <c r="AB76" s="880"/>
      <c r="AC76" s="880"/>
      <c r="AD76" s="880"/>
      <c r="AE76" s="835"/>
      <c r="AF76" s="881"/>
      <c r="AG76" s="880"/>
      <c r="AH76" s="880"/>
      <c r="AI76" s="880"/>
      <c r="AJ76" s="835"/>
      <c r="AK76" s="881"/>
      <c r="AL76" s="880"/>
      <c r="AM76" s="880"/>
      <c r="AN76" s="880"/>
      <c r="AO76" s="835"/>
      <c r="AP76" s="881"/>
      <c r="AQ76" s="880"/>
      <c r="AR76" s="880"/>
      <c r="AS76" s="880"/>
      <c r="AT76" s="835"/>
      <c r="AU76" s="881"/>
      <c r="AV76" s="880"/>
      <c r="AW76" s="880"/>
      <c r="AX76" s="880"/>
      <c r="AY76" s="835"/>
      <c r="AZ76" s="833"/>
      <c r="BA76" s="833"/>
      <c r="BB76" s="833"/>
      <c r="BC76" s="833"/>
      <c r="BD76" s="834"/>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2">
      <c r="A77" s="238">
        <v>10</v>
      </c>
      <c r="B77" s="875"/>
      <c r="C77" s="876"/>
      <c r="D77" s="876"/>
      <c r="E77" s="876"/>
      <c r="F77" s="876"/>
      <c r="G77" s="876"/>
      <c r="H77" s="876"/>
      <c r="I77" s="876"/>
      <c r="J77" s="876"/>
      <c r="K77" s="876"/>
      <c r="L77" s="876"/>
      <c r="M77" s="876"/>
      <c r="N77" s="876"/>
      <c r="O77" s="876"/>
      <c r="P77" s="877"/>
      <c r="Q77" s="879"/>
      <c r="R77" s="880"/>
      <c r="S77" s="880"/>
      <c r="T77" s="880"/>
      <c r="U77" s="835"/>
      <c r="V77" s="881"/>
      <c r="W77" s="880"/>
      <c r="X77" s="880"/>
      <c r="Y77" s="880"/>
      <c r="Z77" s="835"/>
      <c r="AA77" s="881"/>
      <c r="AB77" s="880"/>
      <c r="AC77" s="880"/>
      <c r="AD77" s="880"/>
      <c r="AE77" s="835"/>
      <c r="AF77" s="881"/>
      <c r="AG77" s="880"/>
      <c r="AH77" s="880"/>
      <c r="AI77" s="880"/>
      <c r="AJ77" s="835"/>
      <c r="AK77" s="881"/>
      <c r="AL77" s="880"/>
      <c r="AM77" s="880"/>
      <c r="AN77" s="880"/>
      <c r="AO77" s="835"/>
      <c r="AP77" s="881"/>
      <c r="AQ77" s="880"/>
      <c r="AR77" s="880"/>
      <c r="AS77" s="880"/>
      <c r="AT77" s="835"/>
      <c r="AU77" s="881"/>
      <c r="AV77" s="880"/>
      <c r="AW77" s="880"/>
      <c r="AX77" s="880"/>
      <c r="AY77" s="835"/>
      <c r="AZ77" s="833"/>
      <c r="BA77" s="833"/>
      <c r="BB77" s="833"/>
      <c r="BC77" s="833"/>
      <c r="BD77" s="834"/>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2">
      <c r="A78" s="238">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3"/>
      <c r="BA78" s="833"/>
      <c r="BB78" s="833"/>
      <c r="BC78" s="833"/>
      <c r="BD78" s="834"/>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2">
      <c r="A79" s="238">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3"/>
      <c r="BA79" s="833"/>
      <c r="BB79" s="833"/>
      <c r="BC79" s="833"/>
      <c r="BD79" s="834"/>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2">
      <c r="A80" s="238">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3"/>
      <c r="BA80" s="833"/>
      <c r="BB80" s="833"/>
      <c r="BC80" s="833"/>
      <c r="BD80" s="834"/>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2">
      <c r="A81" s="238">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3"/>
      <c r="BA81" s="833"/>
      <c r="BB81" s="833"/>
      <c r="BC81" s="833"/>
      <c r="BD81" s="834"/>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2">
      <c r="A82" s="238">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3"/>
      <c r="BA82" s="833"/>
      <c r="BB82" s="833"/>
      <c r="BC82" s="833"/>
      <c r="BD82" s="834"/>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2">
      <c r="A83" s="238">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3"/>
      <c r="BA83" s="833"/>
      <c r="BB83" s="833"/>
      <c r="BC83" s="833"/>
      <c r="BD83" s="834"/>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2">
      <c r="A84" s="238">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3"/>
      <c r="BA84" s="833"/>
      <c r="BB84" s="833"/>
      <c r="BC84" s="833"/>
      <c r="BD84" s="834"/>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2">
      <c r="A85" s="238">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3"/>
      <c r="BA85" s="833"/>
      <c r="BB85" s="833"/>
      <c r="BC85" s="833"/>
      <c r="BD85" s="834"/>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2">
      <c r="A86" s="238">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3"/>
      <c r="BA86" s="833"/>
      <c r="BB86" s="833"/>
      <c r="BC86" s="833"/>
      <c r="BD86" s="834"/>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5">
      <c r="A88" s="240" t="s">
        <v>377</v>
      </c>
      <c r="B88" s="792" t="s">
        <v>403</v>
      </c>
      <c r="C88" s="793"/>
      <c r="D88" s="793"/>
      <c r="E88" s="793"/>
      <c r="F88" s="793"/>
      <c r="G88" s="793"/>
      <c r="H88" s="793"/>
      <c r="I88" s="793"/>
      <c r="J88" s="793"/>
      <c r="K88" s="793"/>
      <c r="L88" s="793"/>
      <c r="M88" s="793"/>
      <c r="N88" s="793"/>
      <c r="O88" s="793"/>
      <c r="P88" s="794"/>
      <c r="Q88" s="842"/>
      <c r="R88" s="843"/>
      <c r="S88" s="843"/>
      <c r="T88" s="843"/>
      <c r="U88" s="843"/>
      <c r="V88" s="843"/>
      <c r="W88" s="843"/>
      <c r="X88" s="843"/>
      <c r="Y88" s="843"/>
      <c r="Z88" s="843"/>
      <c r="AA88" s="843"/>
      <c r="AB88" s="843"/>
      <c r="AC88" s="843"/>
      <c r="AD88" s="843"/>
      <c r="AE88" s="843"/>
      <c r="AF88" s="846">
        <f>SUM(AF68:AJ75)</f>
        <v>3745</v>
      </c>
      <c r="AG88" s="846"/>
      <c r="AH88" s="846"/>
      <c r="AI88" s="846"/>
      <c r="AJ88" s="846"/>
      <c r="AK88" s="843"/>
      <c r="AL88" s="843"/>
      <c r="AM88" s="843"/>
      <c r="AN88" s="843"/>
      <c r="AO88" s="843"/>
      <c r="AP88" s="846">
        <f>SUM(AP68:AT75)</f>
        <v>4483</v>
      </c>
      <c r="AQ88" s="846"/>
      <c r="AR88" s="846"/>
      <c r="AS88" s="846"/>
      <c r="AT88" s="846"/>
      <c r="AU88" s="846">
        <f>SUM(AU68:AY75)</f>
        <v>3462</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2" t="s">
        <v>404</v>
      </c>
      <c r="BS102" s="793"/>
      <c r="BT102" s="793"/>
      <c r="BU102" s="793"/>
      <c r="BV102" s="793"/>
      <c r="BW102" s="793"/>
      <c r="BX102" s="793"/>
      <c r="BY102" s="793"/>
      <c r="BZ102" s="793"/>
      <c r="CA102" s="793"/>
      <c r="CB102" s="793"/>
      <c r="CC102" s="793"/>
      <c r="CD102" s="793"/>
      <c r="CE102" s="793"/>
      <c r="CF102" s="793"/>
      <c r="CG102" s="794"/>
      <c r="CH102" s="889"/>
      <c r="CI102" s="890"/>
      <c r="CJ102" s="890"/>
      <c r="CK102" s="890"/>
      <c r="CL102" s="891"/>
      <c r="CM102" s="889"/>
      <c r="CN102" s="890"/>
      <c r="CO102" s="890"/>
      <c r="CP102" s="890"/>
      <c r="CQ102" s="891"/>
      <c r="CR102" s="892">
        <f>SUM(CR7:CV14)</f>
        <v>217554</v>
      </c>
      <c r="CS102" s="854"/>
      <c r="CT102" s="854"/>
      <c r="CU102" s="854"/>
      <c r="CV102" s="893"/>
      <c r="CW102" s="892">
        <f>SUM(CW7:DA14)</f>
        <v>1251</v>
      </c>
      <c r="CX102" s="854"/>
      <c r="CY102" s="854"/>
      <c r="CZ102" s="854"/>
      <c r="DA102" s="893"/>
      <c r="DB102" s="892">
        <f>SUM(DB7:DF14)</f>
        <v>287</v>
      </c>
      <c r="DC102" s="854"/>
      <c r="DD102" s="854"/>
      <c r="DE102" s="854"/>
      <c r="DF102" s="893"/>
      <c r="DG102" s="892">
        <v>0</v>
      </c>
      <c r="DH102" s="854"/>
      <c r="DI102" s="854"/>
      <c r="DJ102" s="854"/>
      <c r="DK102" s="893"/>
      <c r="DL102" s="892">
        <v>0</v>
      </c>
      <c r="DM102" s="854"/>
      <c r="DN102" s="854"/>
      <c r="DO102" s="854"/>
      <c r="DP102" s="893"/>
      <c r="DQ102" s="892">
        <v>0</v>
      </c>
      <c r="DR102" s="854"/>
      <c r="DS102" s="854"/>
      <c r="DT102" s="854"/>
      <c r="DU102" s="893"/>
      <c r="DV102" s="792"/>
      <c r="DW102" s="793"/>
      <c r="DX102" s="793"/>
      <c r="DY102" s="793"/>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405</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406</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409</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410</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411</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412</v>
      </c>
      <c r="AB109" s="895"/>
      <c r="AC109" s="895"/>
      <c r="AD109" s="895"/>
      <c r="AE109" s="896"/>
      <c r="AF109" s="894" t="s">
        <v>413</v>
      </c>
      <c r="AG109" s="895"/>
      <c r="AH109" s="895"/>
      <c r="AI109" s="895"/>
      <c r="AJ109" s="896"/>
      <c r="AK109" s="894" t="s">
        <v>294</v>
      </c>
      <c r="AL109" s="895"/>
      <c r="AM109" s="895"/>
      <c r="AN109" s="895"/>
      <c r="AO109" s="896"/>
      <c r="AP109" s="894" t="s">
        <v>414</v>
      </c>
      <c r="AQ109" s="895"/>
      <c r="AR109" s="895"/>
      <c r="AS109" s="895"/>
      <c r="AT109" s="897"/>
      <c r="AU109" s="914" t="s">
        <v>411</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412</v>
      </c>
      <c r="BR109" s="895"/>
      <c r="BS109" s="895"/>
      <c r="BT109" s="895"/>
      <c r="BU109" s="896"/>
      <c r="BV109" s="894" t="s">
        <v>413</v>
      </c>
      <c r="BW109" s="895"/>
      <c r="BX109" s="895"/>
      <c r="BY109" s="895"/>
      <c r="BZ109" s="896"/>
      <c r="CA109" s="894" t="s">
        <v>294</v>
      </c>
      <c r="CB109" s="895"/>
      <c r="CC109" s="895"/>
      <c r="CD109" s="895"/>
      <c r="CE109" s="896"/>
      <c r="CF109" s="915" t="s">
        <v>414</v>
      </c>
      <c r="CG109" s="915"/>
      <c r="CH109" s="915"/>
      <c r="CI109" s="915"/>
      <c r="CJ109" s="915"/>
      <c r="CK109" s="894" t="s">
        <v>415</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412</v>
      </c>
      <c r="DH109" s="895"/>
      <c r="DI109" s="895"/>
      <c r="DJ109" s="895"/>
      <c r="DK109" s="896"/>
      <c r="DL109" s="894" t="s">
        <v>413</v>
      </c>
      <c r="DM109" s="895"/>
      <c r="DN109" s="895"/>
      <c r="DO109" s="895"/>
      <c r="DP109" s="896"/>
      <c r="DQ109" s="894" t="s">
        <v>294</v>
      </c>
      <c r="DR109" s="895"/>
      <c r="DS109" s="895"/>
      <c r="DT109" s="895"/>
      <c r="DU109" s="896"/>
      <c r="DV109" s="894" t="s">
        <v>414</v>
      </c>
      <c r="DW109" s="895"/>
      <c r="DX109" s="895"/>
      <c r="DY109" s="895"/>
      <c r="DZ109" s="897"/>
    </row>
    <row r="110" spans="1:131" s="230" customFormat="1" ht="26.25" customHeight="1" x14ac:dyDescent="0.2">
      <c r="A110" s="898" t="s">
        <v>416</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7515013</v>
      </c>
      <c r="AB110" s="902"/>
      <c r="AC110" s="902"/>
      <c r="AD110" s="902"/>
      <c r="AE110" s="903"/>
      <c r="AF110" s="904">
        <v>7559687</v>
      </c>
      <c r="AG110" s="902"/>
      <c r="AH110" s="902"/>
      <c r="AI110" s="902"/>
      <c r="AJ110" s="903"/>
      <c r="AK110" s="904">
        <v>7505810</v>
      </c>
      <c r="AL110" s="902"/>
      <c r="AM110" s="902"/>
      <c r="AN110" s="902"/>
      <c r="AO110" s="903"/>
      <c r="AP110" s="905">
        <v>31.6</v>
      </c>
      <c r="AQ110" s="906"/>
      <c r="AR110" s="906"/>
      <c r="AS110" s="906"/>
      <c r="AT110" s="907"/>
      <c r="AU110" s="908" t="s">
        <v>69</v>
      </c>
      <c r="AV110" s="909"/>
      <c r="AW110" s="909"/>
      <c r="AX110" s="909"/>
      <c r="AY110" s="909"/>
      <c r="AZ110" s="931" t="s">
        <v>417</v>
      </c>
      <c r="BA110" s="899"/>
      <c r="BB110" s="899"/>
      <c r="BC110" s="899"/>
      <c r="BD110" s="899"/>
      <c r="BE110" s="899"/>
      <c r="BF110" s="899"/>
      <c r="BG110" s="899"/>
      <c r="BH110" s="899"/>
      <c r="BI110" s="899"/>
      <c r="BJ110" s="899"/>
      <c r="BK110" s="899"/>
      <c r="BL110" s="899"/>
      <c r="BM110" s="899"/>
      <c r="BN110" s="899"/>
      <c r="BO110" s="899"/>
      <c r="BP110" s="900"/>
      <c r="BQ110" s="932">
        <v>56642296</v>
      </c>
      <c r="BR110" s="933"/>
      <c r="BS110" s="933"/>
      <c r="BT110" s="933"/>
      <c r="BU110" s="933"/>
      <c r="BV110" s="933">
        <v>52396967</v>
      </c>
      <c r="BW110" s="933"/>
      <c r="BX110" s="933"/>
      <c r="BY110" s="933"/>
      <c r="BZ110" s="933"/>
      <c r="CA110" s="933">
        <v>49094390</v>
      </c>
      <c r="CB110" s="933"/>
      <c r="CC110" s="933"/>
      <c r="CD110" s="933"/>
      <c r="CE110" s="933"/>
      <c r="CF110" s="946">
        <v>206.5</v>
      </c>
      <c r="CG110" s="947"/>
      <c r="CH110" s="947"/>
      <c r="CI110" s="947"/>
      <c r="CJ110" s="947"/>
      <c r="CK110" s="948" t="s">
        <v>418</v>
      </c>
      <c r="CL110" s="949"/>
      <c r="CM110" s="931" t="s">
        <v>419</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2">
      <c r="A111" s="936" t="s">
        <v>420</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421</v>
      </c>
      <c r="BA111" s="925"/>
      <c r="BB111" s="925"/>
      <c r="BC111" s="925"/>
      <c r="BD111" s="925"/>
      <c r="BE111" s="925"/>
      <c r="BF111" s="925"/>
      <c r="BG111" s="925"/>
      <c r="BH111" s="925"/>
      <c r="BI111" s="925"/>
      <c r="BJ111" s="925"/>
      <c r="BK111" s="925"/>
      <c r="BL111" s="925"/>
      <c r="BM111" s="925"/>
      <c r="BN111" s="925"/>
      <c r="BO111" s="925"/>
      <c r="BP111" s="926"/>
      <c r="BQ111" s="927">
        <v>7544</v>
      </c>
      <c r="BR111" s="928"/>
      <c r="BS111" s="928"/>
      <c r="BT111" s="928"/>
      <c r="BU111" s="928"/>
      <c r="BV111" s="928">
        <v>2776</v>
      </c>
      <c r="BW111" s="928"/>
      <c r="BX111" s="928"/>
      <c r="BY111" s="928"/>
      <c r="BZ111" s="928"/>
      <c r="CA111" s="928" t="s">
        <v>122</v>
      </c>
      <c r="CB111" s="928"/>
      <c r="CC111" s="928"/>
      <c r="CD111" s="928"/>
      <c r="CE111" s="928"/>
      <c r="CF111" s="922" t="s">
        <v>122</v>
      </c>
      <c r="CG111" s="923"/>
      <c r="CH111" s="923"/>
      <c r="CI111" s="923"/>
      <c r="CJ111" s="923"/>
      <c r="CK111" s="950"/>
      <c r="CL111" s="951"/>
      <c r="CM111" s="924" t="s">
        <v>422</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2">
      <c r="A112" s="954" t="s">
        <v>423</v>
      </c>
      <c r="B112" s="955"/>
      <c r="C112" s="925" t="s">
        <v>424</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425</v>
      </c>
      <c r="BA112" s="925"/>
      <c r="BB112" s="925"/>
      <c r="BC112" s="925"/>
      <c r="BD112" s="925"/>
      <c r="BE112" s="925"/>
      <c r="BF112" s="925"/>
      <c r="BG112" s="925"/>
      <c r="BH112" s="925"/>
      <c r="BI112" s="925"/>
      <c r="BJ112" s="925"/>
      <c r="BK112" s="925"/>
      <c r="BL112" s="925"/>
      <c r="BM112" s="925"/>
      <c r="BN112" s="925"/>
      <c r="BO112" s="925"/>
      <c r="BP112" s="926"/>
      <c r="BQ112" s="927">
        <v>20625849</v>
      </c>
      <c r="BR112" s="928"/>
      <c r="BS112" s="928"/>
      <c r="BT112" s="928"/>
      <c r="BU112" s="928"/>
      <c r="BV112" s="928">
        <v>18814788</v>
      </c>
      <c r="BW112" s="928"/>
      <c r="BX112" s="928"/>
      <c r="BY112" s="928"/>
      <c r="BZ112" s="928"/>
      <c r="CA112" s="928">
        <v>17123013</v>
      </c>
      <c r="CB112" s="928"/>
      <c r="CC112" s="928"/>
      <c r="CD112" s="928"/>
      <c r="CE112" s="928"/>
      <c r="CF112" s="922">
        <v>72</v>
      </c>
      <c r="CG112" s="923"/>
      <c r="CH112" s="923"/>
      <c r="CI112" s="923"/>
      <c r="CJ112" s="923"/>
      <c r="CK112" s="950"/>
      <c r="CL112" s="951"/>
      <c r="CM112" s="924" t="s">
        <v>426</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2">
      <c r="A113" s="956"/>
      <c r="B113" s="957"/>
      <c r="C113" s="925" t="s">
        <v>427</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2286941</v>
      </c>
      <c r="AB113" s="940"/>
      <c r="AC113" s="940"/>
      <c r="AD113" s="940"/>
      <c r="AE113" s="941"/>
      <c r="AF113" s="942">
        <v>2141012</v>
      </c>
      <c r="AG113" s="940"/>
      <c r="AH113" s="940"/>
      <c r="AI113" s="940"/>
      <c r="AJ113" s="941"/>
      <c r="AK113" s="942">
        <v>2080464</v>
      </c>
      <c r="AL113" s="940"/>
      <c r="AM113" s="940"/>
      <c r="AN113" s="940"/>
      <c r="AO113" s="941"/>
      <c r="AP113" s="943">
        <v>8.6999999999999993</v>
      </c>
      <c r="AQ113" s="944"/>
      <c r="AR113" s="944"/>
      <c r="AS113" s="944"/>
      <c r="AT113" s="945"/>
      <c r="AU113" s="910"/>
      <c r="AV113" s="911"/>
      <c r="AW113" s="911"/>
      <c r="AX113" s="911"/>
      <c r="AY113" s="911"/>
      <c r="AZ113" s="924" t="s">
        <v>428</v>
      </c>
      <c r="BA113" s="925"/>
      <c r="BB113" s="925"/>
      <c r="BC113" s="925"/>
      <c r="BD113" s="925"/>
      <c r="BE113" s="925"/>
      <c r="BF113" s="925"/>
      <c r="BG113" s="925"/>
      <c r="BH113" s="925"/>
      <c r="BI113" s="925"/>
      <c r="BJ113" s="925"/>
      <c r="BK113" s="925"/>
      <c r="BL113" s="925"/>
      <c r="BM113" s="925"/>
      <c r="BN113" s="925"/>
      <c r="BO113" s="925"/>
      <c r="BP113" s="926"/>
      <c r="BQ113" s="927">
        <v>3603389</v>
      </c>
      <c r="BR113" s="928"/>
      <c r="BS113" s="928"/>
      <c r="BT113" s="928"/>
      <c r="BU113" s="928"/>
      <c r="BV113" s="928">
        <v>4100876</v>
      </c>
      <c r="BW113" s="928"/>
      <c r="BX113" s="928"/>
      <c r="BY113" s="928"/>
      <c r="BZ113" s="928"/>
      <c r="CA113" s="928">
        <v>3966151</v>
      </c>
      <c r="CB113" s="928"/>
      <c r="CC113" s="928"/>
      <c r="CD113" s="928"/>
      <c r="CE113" s="928"/>
      <c r="CF113" s="922">
        <v>16.7</v>
      </c>
      <c r="CG113" s="923"/>
      <c r="CH113" s="923"/>
      <c r="CI113" s="923"/>
      <c r="CJ113" s="923"/>
      <c r="CK113" s="950"/>
      <c r="CL113" s="951"/>
      <c r="CM113" s="924" t="s">
        <v>429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2">
      <c r="A114" s="956"/>
      <c r="B114" s="957"/>
      <c r="C114" s="925" t="s">
        <v>430</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51334</v>
      </c>
      <c r="AB114" s="961"/>
      <c r="AC114" s="961"/>
      <c r="AD114" s="961"/>
      <c r="AE114" s="962"/>
      <c r="AF114" s="963">
        <v>55902</v>
      </c>
      <c r="AG114" s="961"/>
      <c r="AH114" s="961"/>
      <c r="AI114" s="961"/>
      <c r="AJ114" s="962"/>
      <c r="AK114" s="963">
        <v>157596</v>
      </c>
      <c r="AL114" s="961"/>
      <c r="AM114" s="961"/>
      <c r="AN114" s="961"/>
      <c r="AO114" s="962"/>
      <c r="AP114" s="964">
        <v>0.7</v>
      </c>
      <c r="AQ114" s="965"/>
      <c r="AR114" s="965"/>
      <c r="AS114" s="965"/>
      <c r="AT114" s="966"/>
      <c r="AU114" s="910"/>
      <c r="AV114" s="911"/>
      <c r="AW114" s="911"/>
      <c r="AX114" s="911"/>
      <c r="AY114" s="911"/>
      <c r="AZ114" s="924" t="s">
        <v>431</v>
      </c>
      <c r="BA114" s="925"/>
      <c r="BB114" s="925"/>
      <c r="BC114" s="925"/>
      <c r="BD114" s="925"/>
      <c r="BE114" s="925"/>
      <c r="BF114" s="925"/>
      <c r="BG114" s="925"/>
      <c r="BH114" s="925"/>
      <c r="BI114" s="925"/>
      <c r="BJ114" s="925"/>
      <c r="BK114" s="925"/>
      <c r="BL114" s="925"/>
      <c r="BM114" s="925"/>
      <c r="BN114" s="925"/>
      <c r="BO114" s="925"/>
      <c r="BP114" s="926"/>
      <c r="BQ114" s="927">
        <v>7261462</v>
      </c>
      <c r="BR114" s="928"/>
      <c r="BS114" s="928"/>
      <c r="BT114" s="928"/>
      <c r="BU114" s="928"/>
      <c r="BV114" s="928">
        <v>7130875</v>
      </c>
      <c r="BW114" s="928"/>
      <c r="BX114" s="928"/>
      <c r="BY114" s="928"/>
      <c r="BZ114" s="928"/>
      <c r="CA114" s="928">
        <v>7301276</v>
      </c>
      <c r="CB114" s="928"/>
      <c r="CC114" s="928"/>
      <c r="CD114" s="928"/>
      <c r="CE114" s="928"/>
      <c r="CF114" s="922">
        <v>30.7</v>
      </c>
      <c r="CG114" s="923"/>
      <c r="CH114" s="923"/>
      <c r="CI114" s="923"/>
      <c r="CJ114" s="923"/>
      <c r="CK114" s="950"/>
      <c r="CL114" s="951"/>
      <c r="CM114" s="924" t="s">
        <v>432</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2">
      <c r="A115" s="956"/>
      <c r="B115" s="957"/>
      <c r="C115" s="925" t="s">
        <v>433</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5126</v>
      </c>
      <c r="AB115" s="940"/>
      <c r="AC115" s="940"/>
      <c r="AD115" s="940"/>
      <c r="AE115" s="941"/>
      <c r="AF115" s="942">
        <v>5018</v>
      </c>
      <c r="AG115" s="940"/>
      <c r="AH115" s="940"/>
      <c r="AI115" s="940"/>
      <c r="AJ115" s="941"/>
      <c r="AK115" s="942">
        <v>2878</v>
      </c>
      <c r="AL115" s="940"/>
      <c r="AM115" s="940"/>
      <c r="AN115" s="940"/>
      <c r="AO115" s="941"/>
      <c r="AP115" s="943">
        <v>0</v>
      </c>
      <c r="AQ115" s="944"/>
      <c r="AR115" s="944"/>
      <c r="AS115" s="944"/>
      <c r="AT115" s="945"/>
      <c r="AU115" s="910"/>
      <c r="AV115" s="911"/>
      <c r="AW115" s="911"/>
      <c r="AX115" s="911"/>
      <c r="AY115" s="911"/>
      <c r="AZ115" s="924" t="s">
        <v>434</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435</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2">
      <c r="A116" s="958"/>
      <c r="B116" s="959"/>
      <c r="C116" s="967" t="s">
        <v>436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347</v>
      </c>
      <c r="AB116" s="961"/>
      <c r="AC116" s="961"/>
      <c r="AD116" s="961"/>
      <c r="AE116" s="962"/>
      <c r="AF116" s="963">
        <v>34</v>
      </c>
      <c r="AG116" s="961"/>
      <c r="AH116" s="961"/>
      <c r="AI116" s="961"/>
      <c r="AJ116" s="962"/>
      <c r="AK116" s="963">
        <v>30</v>
      </c>
      <c r="AL116" s="961"/>
      <c r="AM116" s="961"/>
      <c r="AN116" s="961"/>
      <c r="AO116" s="962"/>
      <c r="AP116" s="964">
        <v>0</v>
      </c>
      <c r="AQ116" s="965"/>
      <c r="AR116" s="965"/>
      <c r="AS116" s="965"/>
      <c r="AT116" s="966"/>
      <c r="AU116" s="910"/>
      <c r="AV116" s="911"/>
      <c r="AW116" s="911"/>
      <c r="AX116" s="911"/>
      <c r="AY116" s="911"/>
      <c r="AZ116" s="969" t="s">
        <v>437</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438</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7544</v>
      </c>
      <c r="DH116" s="961"/>
      <c r="DI116" s="961"/>
      <c r="DJ116" s="961"/>
      <c r="DK116" s="962"/>
      <c r="DL116" s="963">
        <v>2776</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2">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439</v>
      </c>
      <c r="Z117" s="896"/>
      <c r="AA117" s="980">
        <v>9858761</v>
      </c>
      <c r="AB117" s="981"/>
      <c r="AC117" s="981"/>
      <c r="AD117" s="981"/>
      <c r="AE117" s="982"/>
      <c r="AF117" s="983">
        <v>9761653</v>
      </c>
      <c r="AG117" s="981"/>
      <c r="AH117" s="981"/>
      <c r="AI117" s="981"/>
      <c r="AJ117" s="982"/>
      <c r="AK117" s="983">
        <v>9746778</v>
      </c>
      <c r="AL117" s="981"/>
      <c r="AM117" s="981"/>
      <c r="AN117" s="981"/>
      <c r="AO117" s="982"/>
      <c r="AP117" s="984"/>
      <c r="AQ117" s="985"/>
      <c r="AR117" s="985"/>
      <c r="AS117" s="985"/>
      <c r="AT117" s="986"/>
      <c r="AU117" s="910"/>
      <c r="AV117" s="911"/>
      <c r="AW117" s="911"/>
      <c r="AX117" s="911"/>
      <c r="AY117" s="911"/>
      <c r="AZ117" s="976" t="s">
        <v>440</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441</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2">
      <c r="A118" s="914" t="s">
        <v>415</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412</v>
      </c>
      <c r="AB118" s="895"/>
      <c r="AC118" s="895"/>
      <c r="AD118" s="895"/>
      <c r="AE118" s="896"/>
      <c r="AF118" s="894" t="s">
        <v>413</v>
      </c>
      <c r="AG118" s="895"/>
      <c r="AH118" s="895"/>
      <c r="AI118" s="895"/>
      <c r="AJ118" s="896"/>
      <c r="AK118" s="894" t="s">
        <v>294</v>
      </c>
      <c r="AL118" s="895"/>
      <c r="AM118" s="895"/>
      <c r="AN118" s="895"/>
      <c r="AO118" s="896"/>
      <c r="AP118" s="972" t="s">
        <v>414</v>
      </c>
      <c r="AQ118" s="973"/>
      <c r="AR118" s="973"/>
      <c r="AS118" s="973"/>
      <c r="AT118" s="974"/>
      <c r="AU118" s="910"/>
      <c r="AV118" s="911"/>
      <c r="AW118" s="911"/>
      <c r="AX118" s="911"/>
      <c r="AY118" s="911"/>
      <c r="AZ118" s="975" t="s">
        <v>442</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443</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2">
      <c r="A119" s="1058" t="s">
        <v>418</v>
      </c>
      <c r="B119" s="949"/>
      <c r="C119" s="931" t="s">
        <v>419</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444</v>
      </c>
      <c r="BP119" s="1007"/>
      <c r="BQ119" s="1001">
        <v>88140540</v>
      </c>
      <c r="BR119" s="1002"/>
      <c r="BS119" s="1002"/>
      <c r="BT119" s="1002"/>
      <c r="BU119" s="1002"/>
      <c r="BV119" s="1002">
        <v>82446282</v>
      </c>
      <c r="BW119" s="1002"/>
      <c r="BX119" s="1002"/>
      <c r="BY119" s="1002"/>
      <c r="BZ119" s="1002"/>
      <c r="CA119" s="1002">
        <v>77484830</v>
      </c>
      <c r="CB119" s="1002"/>
      <c r="CC119" s="1002"/>
      <c r="CD119" s="1002"/>
      <c r="CE119" s="1002"/>
      <c r="CF119" s="1003"/>
      <c r="CG119" s="1004"/>
      <c r="CH119" s="1004"/>
      <c r="CI119" s="1004"/>
      <c r="CJ119" s="1005"/>
      <c r="CK119" s="952"/>
      <c r="CL119" s="953"/>
      <c r="CM119" s="975" t="s">
        <v>445</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2">
      <c r="A120" s="1059"/>
      <c r="B120" s="951"/>
      <c r="C120" s="924" t="s">
        <v>422</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446</v>
      </c>
      <c r="AV120" s="994"/>
      <c r="AW120" s="994"/>
      <c r="AX120" s="994"/>
      <c r="AY120" s="995"/>
      <c r="AZ120" s="931" t="s">
        <v>447</v>
      </c>
      <c r="BA120" s="899"/>
      <c r="BB120" s="899"/>
      <c r="BC120" s="899"/>
      <c r="BD120" s="899"/>
      <c r="BE120" s="899"/>
      <c r="BF120" s="899"/>
      <c r="BG120" s="899"/>
      <c r="BH120" s="899"/>
      <c r="BI120" s="899"/>
      <c r="BJ120" s="899"/>
      <c r="BK120" s="899"/>
      <c r="BL120" s="899"/>
      <c r="BM120" s="899"/>
      <c r="BN120" s="899"/>
      <c r="BO120" s="899"/>
      <c r="BP120" s="900"/>
      <c r="BQ120" s="932">
        <v>11786323</v>
      </c>
      <c r="BR120" s="933"/>
      <c r="BS120" s="933"/>
      <c r="BT120" s="933"/>
      <c r="BU120" s="933"/>
      <c r="BV120" s="933">
        <v>12613923</v>
      </c>
      <c r="BW120" s="933"/>
      <c r="BX120" s="933"/>
      <c r="BY120" s="933"/>
      <c r="BZ120" s="933"/>
      <c r="CA120" s="933">
        <v>13869353</v>
      </c>
      <c r="CB120" s="933"/>
      <c r="CC120" s="933"/>
      <c r="CD120" s="933"/>
      <c r="CE120" s="933"/>
      <c r="CF120" s="946">
        <v>58.3</v>
      </c>
      <c r="CG120" s="947"/>
      <c r="CH120" s="947"/>
      <c r="CI120" s="947"/>
      <c r="CJ120" s="947"/>
      <c r="CK120" s="1008" t="s">
        <v>448</v>
      </c>
      <c r="CL120" s="1009"/>
      <c r="CM120" s="1009"/>
      <c r="CN120" s="1009"/>
      <c r="CO120" s="1010"/>
      <c r="CP120" s="1016" t="s">
        <v>394</v>
      </c>
      <c r="CQ120" s="1017"/>
      <c r="CR120" s="1017"/>
      <c r="CS120" s="1017"/>
      <c r="CT120" s="1017"/>
      <c r="CU120" s="1017"/>
      <c r="CV120" s="1017"/>
      <c r="CW120" s="1017"/>
      <c r="CX120" s="1017"/>
      <c r="CY120" s="1017"/>
      <c r="CZ120" s="1017"/>
      <c r="DA120" s="1017"/>
      <c r="DB120" s="1017"/>
      <c r="DC120" s="1017"/>
      <c r="DD120" s="1017"/>
      <c r="DE120" s="1017"/>
      <c r="DF120" s="1018"/>
      <c r="DG120" s="932">
        <v>19991382</v>
      </c>
      <c r="DH120" s="933"/>
      <c r="DI120" s="933"/>
      <c r="DJ120" s="933"/>
      <c r="DK120" s="933"/>
      <c r="DL120" s="933">
        <v>18272146</v>
      </c>
      <c r="DM120" s="933"/>
      <c r="DN120" s="933"/>
      <c r="DO120" s="933"/>
      <c r="DP120" s="933"/>
      <c r="DQ120" s="933">
        <v>16634860</v>
      </c>
      <c r="DR120" s="933"/>
      <c r="DS120" s="933"/>
      <c r="DT120" s="933"/>
      <c r="DU120" s="933"/>
      <c r="DV120" s="934">
        <v>70</v>
      </c>
      <c r="DW120" s="934"/>
      <c r="DX120" s="934"/>
      <c r="DY120" s="934"/>
      <c r="DZ120" s="935"/>
    </row>
    <row r="121" spans="1:130" s="230" customFormat="1" ht="26.25" customHeight="1" x14ac:dyDescent="0.2">
      <c r="A121" s="1059"/>
      <c r="B121" s="951"/>
      <c r="C121" s="976" t="s">
        <v>449</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450</v>
      </c>
      <c r="BA121" s="925"/>
      <c r="BB121" s="925"/>
      <c r="BC121" s="925"/>
      <c r="BD121" s="925"/>
      <c r="BE121" s="925"/>
      <c r="BF121" s="925"/>
      <c r="BG121" s="925"/>
      <c r="BH121" s="925"/>
      <c r="BI121" s="925"/>
      <c r="BJ121" s="925"/>
      <c r="BK121" s="925"/>
      <c r="BL121" s="925"/>
      <c r="BM121" s="925"/>
      <c r="BN121" s="925"/>
      <c r="BO121" s="925"/>
      <c r="BP121" s="926"/>
      <c r="BQ121" s="927">
        <v>12530347</v>
      </c>
      <c r="BR121" s="928"/>
      <c r="BS121" s="928"/>
      <c r="BT121" s="928"/>
      <c r="BU121" s="928"/>
      <c r="BV121" s="928">
        <v>11706707</v>
      </c>
      <c r="BW121" s="928"/>
      <c r="BX121" s="928"/>
      <c r="BY121" s="928"/>
      <c r="BZ121" s="928"/>
      <c r="CA121" s="928">
        <v>11343107</v>
      </c>
      <c r="CB121" s="928"/>
      <c r="CC121" s="928"/>
      <c r="CD121" s="928"/>
      <c r="CE121" s="928"/>
      <c r="CF121" s="922">
        <v>47.7</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582022</v>
      </c>
      <c r="DH121" s="928"/>
      <c r="DI121" s="928"/>
      <c r="DJ121" s="928"/>
      <c r="DK121" s="928"/>
      <c r="DL121" s="928">
        <v>465041</v>
      </c>
      <c r="DM121" s="928"/>
      <c r="DN121" s="928"/>
      <c r="DO121" s="928"/>
      <c r="DP121" s="928"/>
      <c r="DQ121" s="928">
        <v>413927</v>
      </c>
      <c r="DR121" s="928"/>
      <c r="DS121" s="928"/>
      <c r="DT121" s="928"/>
      <c r="DU121" s="928"/>
      <c r="DV121" s="929">
        <v>1.7</v>
      </c>
      <c r="DW121" s="929"/>
      <c r="DX121" s="929"/>
      <c r="DY121" s="929"/>
      <c r="DZ121" s="930"/>
    </row>
    <row r="122" spans="1:130" s="230" customFormat="1" ht="26.25" customHeight="1" x14ac:dyDescent="0.2">
      <c r="A122" s="1059"/>
      <c r="B122" s="951"/>
      <c r="C122" s="924" t="s">
        <v>432</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451</v>
      </c>
      <c r="BA122" s="967"/>
      <c r="BB122" s="967"/>
      <c r="BC122" s="967"/>
      <c r="BD122" s="967"/>
      <c r="BE122" s="967"/>
      <c r="BF122" s="967"/>
      <c r="BG122" s="967"/>
      <c r="BH122" s="967"/>
      <c r="BI122" s="967"/>
      <c r="BJ122" s="967"/>
      <c r="BK122" s="967"/>
      <c r="BL122" s="967"/>
      <c r="BM122" s="967"/>
      <c r="BN122" s="967"/>
      <c r="BO122" s="967"/>
      <c r="BP122" s="968"/>
      <c r="BQ122" s="1001">
        <v>56797245</v>
      </c>
      <c r="BR122" s="1002"/>
      <c r="BS122" s="1002"/>
      <c r="BT122" s="1002"/>
      <c r="BU122" s="1002"/>
      <c r="BV122" s="1002">
        <v>54179171</v>
      </c>
      <c r="BW122" s="1002"/>
      <c r="BX122" s="1002"/>
      <c r="BY122" s="1002"/>
      <c r="BZ122" s="1002"/>
      <c r="CA122" s="1002">
        <v>50708136</v>
      </c>
      <c r="CB122" s="1002"/>
      <c r="CC122" s="1002"/>
      <c r="CD122" s="1002"/>
      <c r="CE122" s="1002"/>
      <c r="CF122" s="1019">
        <v>213.3</v>
      </c>
      <c r="CG122" s="1020"/>
      <c r="CH122" s="1020"/>
      <c r="CI122" s="1020"/>
      <c r="CJ122" s="1020"/>
      <c r="CK122" s="1011"/>
      <c r="CL122" s="1012"/>
      <c r="CM122" s="1012"/>
      <c r="CN122" s="1012"/>
      <c r="CO122" s="1013"/>
      <c r="CP122" s="1021" t="s">
        <v>397</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v>48678</v>
      </c>
      <c r="DM122" s="928"/>
      <c r="DN122" s="928"/>
      <c r="DO122" s="928"/>
      <c r="DP122" s="928"/>
      <c r="DQ122" s="928">
        <v>55519</v>
      </c>
      <c r="DR122" s="928"/>
      <c r="DS122" s="928"/>
      <c r="DT122" s="928"/>
      <c r="DU122" s="928"/>
      <c r="DV122" s="929">
        <v>0.2</v>
      </c>
      <c r="DW122" s="929"/>
      <c r="DX122" s="929"/>
      <c r="DY122" s="929"/>
      <c r="DZ122" s="930"/>
    </row>
    <row r="123" spans="1:130" s="230" customFormat="1" ht="26.25" customHeight="1" x14ac:dyDescent="0.2">
      <c r="A123" s="1059"/>
      <c r="B123" s="951"/>
      <c r="C123" s="924" t="s">
        <v>438</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4778</v>
      </c>
      <c r="AB123" s="961"/>
      <c r="AC123" s="961"/>
      <c r="AD123" s="961"/>
      <c r="AE123" s="962"/>
      <c r="AF123" s="963">
        <v>5008</v>
      </c>
      <c r="AG123" s="961"/>
      <c r="AH123" s="961"/>
      <c r="AI123" s="961"/>
      <c r="AJ123" s="962"/>
      <c r="AK123" s="963">
        <v>2878</v>
      </c>
      <c r="AL123" s="961"/>
      <c r="AM123" s="961"/>
      <c r="AN123" s="961"/>
      <c r="AO123" s="962"/>
      <c r="AP123" s="964">
        <v>0</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452</v>
      </c>
      <c r="BP123" s="1007"/>
      <c r="BQ123" s="1065">
        <v>81113915</v>
      </c>
      <c r="BR123" s="1066"/>
      <c r="BS123" s="1066"/>
      <c r="BT123" s="1066"/>
      <c r="BU123" s="1066"/>
      <c r="BV123" s="1066">
        <v>78499801</v>
      </c>
      <c r="BW123" s="1066"/>
      <c r="BX123" s="1066"/>
      <c r="BY123" s="1066"/>
      <c r="BZ123" s="1066"/>
      <c r="CA123" s="1066">
        <v>75920596</v>
      </c>
      <c r="CB123" s="1066"/>
      <c r="CC123" s="1066"/>
      <c r="CD123" s="1066"/>
      <c r="CE123" s="1066"/>
      <c r="CF123" s="1003"/>
      <c r="CG123" s="1004"/>
      <c r="CH123" s="1004"/>
      <c r="CI123" s="1004"/>
      <c r="CJ123" s="1005"/>
      <c r="CK123" s="1011"/>
      <c r="CL123" s="1012"/>
      <c r="CM123" s="1012"/>
      <c r="CN123" s="1012"/>
      <c r="CO123" s="1013"/>
      <c r="CP123" s="1021" t="s">
        <v>395</v>
      </c>
      <c r="CQ123" s="1022"/>
      <c r="CR123" s="1022"/>
      <c r="CS123" s="1022"/>
      <c r="CT123" s="1022"/>
      <c r="CU123" s="1022"/>
      <c r="CV123" s="1022"/>
      <c r="CW123" s="1022"/>
      <c r="CX123" s="1022"/>
      <c r="CY123" s="1022"/>
      <c r="CZ123" s="1022"/>
      <c r="DA123" s="1022"/>
      <c r="DB123" s="1022"/>
      <c r="DC123" s="1022"/>
      <c r="DD123" s="1022"/>
      <c r="DE123" s="1022"/>
      <c r="DF123" s="1023"/>
      <c r="DG123" s="960">
        <v>52445</v>
      </c>
      <c r="DH123" s="961"/>
      <c r="DI123" s="961"/>
      <c r="DJ123" s="961"/>
      <c r="DK123" s="962"/>
      <c r="DL123" s="963">
        <v>28923</v>
      </c>
      <c r="DM123" s="961"/>
      <c r="DN123" s="961"/>
      <c r="DO123" s="961"/>
      <c r="DP123" s="962"/>
      <c r="DQ123" s="963">
        <v>18707</v>
      </c>
      <c r="DR123" s="961"/>
      <c r="DS123" s="961"/>
      <c r="DT123" s="961"/>
      <c r="DU123" s="962"/>
      <c r="DV123" s="964">
        <v>0.1</v>
      </c>
      <c r="DW123" s="965"/>
      <c r="DX123" s="965"/>
      <c r="DY123" s="965"/>
      <c r="DZ123" s="966"/>
    </row>
    <row r="124" spans="1:130" s="230" customFormat="1" ht="26.25" customHeight="1" thickBot="1" x14ac:dyDescent="0.25">
      <c r="A124" s="1059"/>
      <c r="B124" s="951"/>
      <c r="C124" s="924" t="s">
        <v>441</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28.8</v>
      </c>
      <c r="BR124" s="1029"/>
      <c r="BS124" s="1029"/>
      <c r="BT124" s="1029"/>
      <c r="BU124" s="1029"/>
      <c r="BV124" s="1029">
        <v>16.8</v>
      </c>
      <c r="BW124" s="1029"/>
      <c r="BX124" s="1029"/>
      <c r="BY124" s="1029"/>
      <c r="BZ124" s="1029"/>
      <c r="CA124" s="1029">
        <v>6.5</v>
      </c>
      <c r="CB124" s="1029"/>
      <c r="CC124" s="1029"/>
      <c r="CD124" s="1029"/>
      <c r="CE124" s="1029"/>
      <c r="CF124" s="1030"/>
      <c r="CG124" s="1031"/>
      <c r="CH124" s="1031"/>
      <c r="CI124" s="1031"/>
      <c r="CJ124" s="1032"/>
      <c r="CK124" s="1014"/>
      <c r="CL124" s="1014"/>
      <c r="CM124" s="1014"/>
      <c r="CN124" s="1014"/>
      <c r="CO124" s="1015"/>
      <c r="CP124" s="1021" t="s">
        <v>454</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2">
      <c r="A125" s="1059"/>
      <c r="B125" s="951"/>
      <c r="C125" s="924" t="s">
        <v>443</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455</v>
      </c>
      <c r="CL125" s="1009"/>
      <c r="CM125" s="1009"/>
      <c r="CN125" s="1009"/>
      <c r="CO125" s="1010"/>
      <c r="CP125" s="931" t="s">
        <v>456</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5">
      <c r="A126" s="1059"/>
      <c r="B126" s="951"/>
      <c r="C126" s="924" t="s">
        <v>445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457</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2">
      <c r="A127" s="1060"/>
      <c r="B127" s="953"/>
      <c r="C127" s="975" t="s">
        <v>458</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348</v>
      </c>
      <c r="AB127" s="961"/>
      <c r="AC127" s="961"/>
      <c r="AD127" s="961"/>
      <c r="AE127" s="962"/>
      <c r="AF127" s="963">
        <v>10</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459</v>
      </c>
      <c r="AY127" s="1034"/>
      <c r="AZ127" s="1034"/>
      <c r="BA127" s="1034"/>
      <c r="BB127" s="1034"/>
      <c r="BC127" s="1034"/>
      <c r="BD127" s="1034"/>
      <c r="BE127" s="1035"/>
      <c r="BF127" s="1036" t="s">
        <v>460</v>
      </c>
      <c r="BG127" s="1034"/>
      <c r="BH127" s="1034"/>
      <c r="BI127" s="1034"/>
      <c r="BJ127" s="1034"/>
      <c r="BK127" s="1034"/>
      <c r="BL127" s="1035"/>
      <c r="BM127" s="1036" t="s">
        <v>461</v>
      </c>
      <c r="BN127" s="1034"/>
      <c r="BO127" s="1034"/>
      <c r="BP127" s="1034"/>
      <c r="BQ127" s="1034"/>
      <c r="BR127" s="1034"/>
      <c r="BS127" s="1035"/>
      <c r="BT127" s="1036" t="s">
        <v>462</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463</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5">
      <c r="A128" s="1043" t="s">
        <v>464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465</v>
      </c>
      <c r="X128" s="1045"/>
      <c r="Y128" s="1045"/>
      <c r="Z128" s="1046"/>
      <c r="AA128" s="1047">
        <v>1519096</v>
      </c>
      <c r="AB128" s="1048"/>
      <c r="AC128" s="1048"/>
      <c r="AD128" s="1048"/>
      <c r="AE128" s="1049"/>
      <c r="AF128" s="1050">
        <v>1467277</v>
      </c>
      <c r="AG128" s="1048"/>
      <c r="AH128" s="1048"/>
      <c r="AI128" s="1048"/>
      <c r="AJ128" s="1049"/>
      <c r="AK128" s="1050">
        <v>1554820</v>
      </c>
      <c r="AL128" s="1048"/>
      <c r="AM128" s="1048"/>
      <c r="AN128" s="1048"/>
      <c r="AO128" s="1049"/>
      <c r="AP128" s="1051"/>
      <c r="AQ128" s="1052"/>
      <c r="AR128" s="1052"/>
      <c r="AS128" s="1052"/>
      <c r="AT128" s="1053"/>
      <c r="AU128" s="232"/>
      <c r="AV128" s="232"/>
      <c r="AW128" s="232"/>
      <c r="AX128" s="898" t="s">
        <v>466</v>
      </c>
      <c r="AY128" s="899"/>
      <c r="AZ128" s="899"/>
      <c r="BA128" s="899"/>
      <c r="BB128" s="899"/>
      <c r="BC128" s="899"/>
      <c r="BD128" s="899"/>
      <c r="BE128" s="900"/>
      <c r="BF128" s="1054" t="s">
        <v>122</v>
      </c>
      <c r="BG128" s="1055"/>
      <c r="BH128" s="1055"/>
      <c r="BI128" s="1055"/>
      <c r="BJ128" s="1055"/>
      <c r="BK128" s="1055"/>
      <c r="BL128" s="1056"/>
      <c r="BM128" s="1054">
        <v>11.82</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467</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468</v>
      </c>
      <c r="X129" s="1073"/>
      <c r="Y129" s="1073"/>
      <c r="Z129" s="1074"/>
      <c r="AA129" s="960">
        <v>30209492</v>
      </c>
      <c r="AB129" s="961"/>
      <c r="AC129" s="961"/>
      <c r="AD129" s="961"/>
      <c r="AE129" s="962"/>
      <c r="AF129" s="963">
        <v>29316484</v>
      </c>
      <c r="AG129" s="961"/>
      <c r="AH129" s="961"/>
      <c r="AI129" s="961"/>
      <c r="AJ129" s="962"/>
      <c r="AK129" s="963">
        <v>29622357</v>
      </c>
      <c r="AL129" s="961"/>
      <c r="AM129" s="961"/>
      <c r="AN129" s="961"/>
      <c r="AO129" s="962"/>
      <c r="AP129" s="1075"/>
      <c r="AQ129" s="1076"/>
      <c r="AR129" s="1076"/>
      <c r="AS129" s="1076"/>
      <c r="AT129" s="1077"/>
      <c r="AU129" s="233"/>
      <c r="AV129" s="233"/>
      <c r="AW129" s="233"/>
      <c r="AX129" s="1067" t="s">
        <v>469</v>
      </c>
      <c r="AY129" s="925"/>
      <c r="AZ129" s="925"/>
      <c r="BA129" s="925"/>
      <c r="BB129" s="925"/>
      <c r="BC129" s="925"/>
      <c r="BD129" s="925"/>
      <c r="BE129" s="926"/>
      <c r="BF129" s="1068" t="s">
        <v>122</v>
      </c>
      <c r="BG129" s="1069"/>
      <c r="BH129" s="1069"/>
      <c r="BI129" s="1069"/>
      <c r="BJ129" s="1069"/>
      <c r="BK129" s="1069"/>
      <c r="BL129" s="1070"/>
      <c r="BM129" s="1068">
        <v>16.82</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470</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471</v>
      </c>
      <c r="X130" s="1073"/>
      <c r="Y130" s="1073"/>
      <c r="Z130" s="1074"/>
      <c r="AA130" s="960">
        <v>5881432</v>
      </c>
      <c r="AB130" s="961"/>
      <c r="AC130" s="961"/>
      <c r="AD130" s="961"/>
      <c r="AE130" s="962"/>
      <c r="AF130" s="963">
        <v>5948803</v>
      </c>
      <c r="AG130" s="961"/>
      <c r="AH130" s="961"/>
      <c r="AI130" s="961"/>
      <c r="AJ130" s="962"/>
      <c r="AK130" s="963">
        <v>5844308</v>
      </c>
      <c r="AL130" s="961"/>
      <c r="AM130" s="961"/>
      <c r="AN130" s="961"/>
      <c r="AO130" s="962"/>
      <c r="AP130" s="1075"/>
      <c r="AQ130" s="1076"/>
      <c r="AR130" s="1076"/>
      <c r="AS130" s="1076"/>
      <c r="AT130" s="1077"/>
      <c r="AU130" s="233"/>
      <c r="AV130" s="233"/>
      <c r="AW130" s="233"/>
      <c r="AX130" s="1067" t="s">
        <v>472</v>
      </c>
      <c r="AY130" s="925"/>
      <c r="AZ130" s="925"/>
      <c r="BA130" s="925"/>
      <c r="BB130" s="925"/>
      <c r="BC130" s="925"/>
      <c r="BD130" s="925"/>
      <c r="BE130" s="926"/>
      <c r="BF130" s="1103">
        <v>10</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473</v>
      </c>
      <c r="X131" s="1110"/>
      <c r="Y131" s="1110"/>
      <c r="Z131" s="1111"/>
      <c r="AA131" s="1006">
        <v>24328060</v>
      </c>
      <c r="AB131" s="988"/>
      <c r="AC131" s="988"/>
      <c r="AD131" s="988"/>
      <c r="AE131" s="989"/>
      <c r="AF131" s="987">
        <v>23367681</v>
      </c>
      <c r="AG131" s="988"/>
      <c r="AH131" s="988"/>
      <c r="AI131" s="988"/>
      <c r="AJ131" s="989"/>
      <c r="AK131" s="987">
        <v>23778049</v>
      </c>
      <c r="AL131" s="988"/>
      <c r="AM131" s="988"/>
      <c r="AN131" s="988"/>
      <c r="AO131" s="989"/>
      <c r="AP131" s="1112"/>
      <c r="AQ131" s="1113"/>
      <c r="AR131" s="1113"/>
      <c r="AS131" s="1113"/>
      <c r="AT131" s="1114"/>
      <c r="AU131" s="233"/>
      <c r="AV131" s="233"/>
      <c r="AW131" s="233"/>
      <c r="AX131" s="1085" t="s">
        <v>474</v>
      </c>
      <c r="AY131" s="726"/>
      <c r="AZ131" s="726"/>
      <c r="BA131" s="726"/>
      <c r="BB131" s="726"/>
      <c r="BC131" s="726"/>
      <c r="BD131" s="726"/>
      <c r="BE131" s="1038"/>
      <c r="BF131" s="1086">
        <v>6.5</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475</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476</v>
      </c>
      <c r="W132" s="1096"/>
      <c r="X132" s="1096"/>
      <c r="Y132" s="1096"/>
      <c r="Z132" s="1097"/>
      <c r="AA132" s="1098">
        <v>10.10451535</v>
      </c>
      <c r="AB132" s="1099"/>
      <c r="AC132" s="1099"/>
      <c r="AD132" s="1099"/>
      <c r="AE132" s="1100"/>
      <c r="AF132" s="1101">
        <v>10.03768047</v>
      </c>
      <c r="AG132" s="1099"/>
      <c r="AH132" s="1099"/>
      <c r="AI132" s="1099"/>
      <c r="AJ132" s="1100"/>
      <c r="AK132" s="1101">
        <v>9.8731808860000001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477</v>
      </c>
      <c r="W133" s="1079"/>
      <c r="X133" s="1079"/>
      <c r="Y133" s="1079"/>
      <c r="Z133" s="1080"/>
      <c r="AA133" s="1081">
        <v>10.1</v>
      </c>
      <c r="AB133" s="1082"/>
      <c r="AC133" s="1082"/>
      <c r="AD133" s="1082"/>
      <c r="AE133" s="1083"/>
      <c r="AF133" s="1081">
        <v>10</v>
      </c>
      <c r="AG133" s="1082"/>
      <c r="AH133" s="1082"/>
      <c r="AI133" s="1082"/>
      <c r="AJ133" s="1083"/>
      <c r="AK133" s="1081">
        <v>10</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SeH3oJiocjTxQI1Wqq6uu2aeUGlbLPHpysUSgcKCW11ntN0aG9qbCOm++4baRAo2KN4OhpX60/w/dRbXGUhQg==" saltValue="4+yDS/uC3kqe5kSxH3MG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anxmETbHDMwcOiiCjBBLoDtr+wWzA/RNRhM7WWsSnD1maNNURu7wf0r9boOdO31c/4sHCXWOHRLAIsmiSqCNw==" saltValue="X3QXSQuq+ltxucFzsWEj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xwBpv/WTfebdMMZsfXcjbyEZ7aetJGOALufNipXVeriE9v6JRvcsjoHeZHbT20VAhAN6Sa3tJpwtLeZZ6Fw==" saltValue="ASYvMtX7F8wDkC+a4aZH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486</v>
      </c>
      <c r="AL9" s="1119"/>
      <c r="AM9" s="1119"/>
      <c r="AN9" s="1120"/>
      <c r="AO9" s="281">
        <v>6702250</v>
      </c>
      <c r="AP9" s="281">
        <v>69969</v>
      </c>
      <c r="AQ9" s="282">
        <v>63160</v>
      </c>
      <c r="AR9" s="283">
        <v>10.8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487</v>
      </c>
      <c r="AL10" s="1119"/>
      <c r="AM10" s="1119"/>
      <c r="AN10" s="1120"/>
      <c r="AO10" s="284">
        <v>1133077</v>
      </c>
      <c r="AP10" s="284">
        <v>11829</v>
      </c>
      <c r="AQ10" s="285">
        <v>4257</v>
      </c>
      <c r="AR10" s="286">
        <v>177.9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488</v>
      </c>
      <c r="AL11" s="1119"/>
      <c r="AM11" s="1119"/>
      <c r="AN11" s="1120"/>
      <c r="AO11" s="284" t="s">
        <v>489</v>
      </c>
      <c r="AP11" s="284" t="s">
        <v>489</v>
      </c>
      <c r="AQ11" s="285">
        <v>595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490</v>
      </c>
      <c r="AL12" s="1119"/>
      <c r="AM12" s="1119"/>
      <c r="AN12" s="1120"/>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491</v>
      </c>
      <c r="AL13" s="1119"/>
      <c r="AM13" s="1119"/>
      <c r="AN13" s="1120"/>
      <c r="AO13" s="284">
        <v>357896</v>
      </c>
      <c r="AP13" s="284">
        <v>3736</v>
      </c>
      <c r="AQ13" s="285">
        <v>2608</v>
      </c>
      <c r="AR13" s="286">
        <v>43.3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492</v>
      </c>
      <c r="AL14" s="1119"/>
      <c r="AM14" s="1119"/>
      <c r="AN14" s="1120"/>
      <c r="AO14" s="284">
        <v>194795</v>
      </c>
      <c r="AP14" s="284">
        <v>2034</v>
      </c>
      <c r="AQ14" s="285">
        <v>1202</v>
      </c>
      <c r="AR14" s="286">
        <v>69.2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493</v>
      </c>
      <c r="AL15" s="1122"/>
      <c r="AM15" s="1122"/>
      <c r="AN15" s="1123"/>
      <c r="AO15" s="284">
        <v>-307491</v>
      </c>
      <c r="AP15" s="284">
        <v>-3210</v>
      </c>
      <c r="AQ15" s="285">
        <v>-3084</v>
      </c>
      <c r="AR15" s="286">
        <v>4.0999999999999996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8080527</v>
      </c>
      <c r="AP16" s="284">
        <v>84358</v>
      </c>
      <c r="AQ16" s="285">
        <v>68747</v>
      </c>
      <c r="AR16" s="286">
        <v>22.7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498</v>
      </c>
      <c r="AL21" s="1125"/>
      <c r="AM21" s="1125"/>
      <c r="AN21" s="1126"/>
      <c r="AO21" s="297">
        <v>8.0399999999999991</v>
      </c>
      <c r="AP21" s="298">
        <v>6.22</v>
      </c>
      <c r="AQ21" s="299">
        <v>1.82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499</v>
      </c>
      <c r="AL22" s="1125"/>
      <c r="AM22" s="1125"/>
      <c r="AN22" s="1126"/>
      <c r="AO22" s="302">
        <v>99.2</v>
      </c>
      <c r="AP22" s="303">
        <v>98.7</v>
      </c>
      <c r="AQ22" s="304">
        <v>0.5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5" t="s">
        <v>500</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503</v>
      </c>
      <c r="AL32" s="1133"/>
      <c r="AM32" s="1133"/>
      <c r="AN32" s="1134"/>
      <c r="AO32" s="312">
        <v>7505810</v>
      </c>
      <c r="AP32" s="312">
        <v>78358</v>
      </c>
      <c r="AQ32" s="313">
        <v>33476</v>
      </c>
      <c r="AR32" s="314">
        <v>134.1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504</v>
      </c>
      <c r="AL33" s="1133"/>
      <c r="AM33" s="1133"/>
      <c r="AN33" s="1134"/>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505</v>
      </c>
      <c r="AL34" s="1133"/>
      <c r="AM34" s="1133"/>
      <c r="AN34" s="1134"/>
      <c r="AO34" s="312" t="s">
        <v>489</v>
      </c>
      <c r="AP34" s="312" t="s">
        <v>489</v>
      </c>
      <c r="AQ34" s="313">
        <v>23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506</v>
      </c>
      <c r="AL35" s="1133"/>
      <c r="AM35" s="1133"/>
      <c r="AN35" s="1134"/>
      <c r="AO35" s="312">
        <v>2080464</v>
      </c>
      <c r="AP35" s="312">
        <v>21719</v>
      </c>
      <c r="AQ35" s="313">
        <v>5696</v>
      </c>
      <c r="AR35" s="314">
        <v>281.3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507</v>
      </c>
      <c r="AL36" s="1133"/>
      <c r="AM36" s="1133"/>
      <c r="AN36" s="1134"/>
      <c r="AO36" s="312">
        <v>157596</v>
      </c>
      <c r="AP36" s="312">
        <v>1645</v>
      </c>
      <c r="AQ36" s="313">
        <v>1273</v>
      </c>
      <c r="AR36" s="314">
        <v>29.2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508</v>
      </c>
      <c r="AL37" s="1133"/>
      <c r="AM37" s="1133"/>
      <c r="AN37" s="1134"/>
      <c r="AO37" s="312">
        <v>2878</v>
      </c>
      <c r="AP37" s="312">
        <v>30</v>
      </c>
      <c r="AQ37" s="313">
        <v>486</v>
      </c>
      <c r="AR37" s="314">
        <v>-93.8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509</v>
      </c>
      <c r="AL38" s="1136"/>
      <c r="AM38" s="1136"/>
      <c r="AN38" s="1137"/>
      <c r="AO38" s="315">
        <v>30</v>
      </c>
      <c r="AP38" s="315">
        <v>0</v>
      </c>
      <c r="AQ38" s="316">
        <v>0</v>
      </c>
      <c r="AR38" s="304">
        <v>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510</v>
      </c>
      <c r="AL39" s="1136"/>
      <c r="AM39" s="1136"/>
      <c r="AN39" s="1137"/>
      <c r="AO39" s="312">
        <v>-1554820</v>
      </c>
      <c r="AP39" s="312">
        <v>-16232</v>
      </c>
      <c r="AQ39" s="313">
        <v>-6136</v>
      </c>
      <c r="AR39" s="314">
        <v>164.5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511</v>
      </c>
      <c r="AL40" s="1133"/>
      <c r="AM40" s="1133"/>
      <c r="AN40" s="1134"/>
      <c r="AO40" s="312">
        <v>-5844308</v>
      </c>
      <c r="AP40" s="312">
        <v>-61012</v>
      </c>
      <c r="AQ40" s="313">
        <v>-25079</v>
      </c>
      <c r="AR40" s="314">
        <v>143.30000000000001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2347650</v>
      </c>
      <c r="AP41" s="312">
        <v>24509</v>
      </c>
      <c r="AQ41" s="313">
        <v>9740</v>
      </c>
      <c r="AR41" s="314">
        <v>151.6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481</v>
      </c>
      <c r="AN49" s="1129" t="s">
        <v>514</v>
      </c>
      <c r="AO49" s="1130"/>
      <c r="AP49" s="1130"/>
      <c r="AQ49" s="1130"/>
      <c r="AR49" s="113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5973604</v>
      </c>
      <c r="AN51" s="334">
        <v>58951</v>
      </c>
      <c r="AO51" s="335">
        <v>25</v>
      </c>
      <c r="AP51" s="336">
        <v>72051</v>
      </c>
      <c r="AQ51" s="337">
        <v>7.8</v>
      </c>
      <c r="AR51" s="338">
        <v>17.2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2594492</v>
      </c>
      <c r="AN52" s="342">
        <v>25604</v>
      </c>
      <c r="AO52" s="343">
        <v>13.9</v>
      </c>
      <c r="AP52" s="344">
        <v>34140</v>
      </c>
      <c r="AQ52" s="345">
        <v>4.2</v>
      </c>
      <c r="AR52" s="346">
        <v>9.6999999999999993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10010161</v>
      </c>
      <c r="AN53" s="334">
        <v>99930</v>
      </c>
      <c r="AO53" s="335">
        <v>69.5</v>
      </c>
      <c r="AP53" s="336">
        <v>72756</v>
      </c>
      <c r="AQ53" s="337">
        <v>1</v>
      </c>
      <c r="AR53" s="338">
        <v>68.5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1955187</v>
      </c>
      <c r="AN54" s="342">
        <v>19518</v>
      </c>
      <c r="AO54" s="343">
        <v>-23.8</v>
      </c>
      <c r="AP54" s="344">
        <v>32117</v>
      </c>
      <c r="AQ54" s="345">
        <v>-5.9</v>
      </c>
      <c r="AR54" s="346">
        <v>-17.899999999999999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7745577</v>
      </c>
      <c r="AN55" s="334">
        <v>78400</v>
      </c>
      <c r="AO55" s="335">
        <v>-21.5</v>
      </c>
      <c r="AP55" s="336">
        <v>43955</v>
      </c>
      <c r="AQ55" s="337">
        <v>-39.6</v>
      </c>
      <c r="AR55" s="338">
        <v>18.100000000000001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1498120</v>
      </c>
      <c r="AN56" s="342">
        <v>15164</v>
      </c>
      <c r="AO56" s="343">
        <v>-22.3</v>
      </c>
      <c r="AP56" s="344">
        <v>21318</v>
      </c>
      <c r="AQ56" s="345">
        <v>-33.6</v>
      </c>
      <c r="AR56" s="346">
        <v>11.3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5610983</v>
      </c>
      <c r="AN57" s="334">
        <v>57611</v>
      </c>
      <c r="AO57" s="335">
        <v>-26.5</v>
      </c>
      <c r="AP57" s="336">
        <v>41921</v>
      </c>
      <c r="AQ57" s="337">
        <v>-4.5999999999999996</v>
      </c>
      <c r="AR57" s="338">
        <v>-21.9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2689734</v>
      </c>
      <c r="AN58" s="342">
        <v>27617</v>
      </c>
      <c r="AO58" s="343">
        <v>82.1</v>
      </c>
      <c r="AP58" s="344">
        <v>21655</v>
      </c>
      <c r="AQ58" s="345">
        <v>1.6</v>
      </c>
      <c r="AR58" s="346">
        <v>80.5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6687771</v>
      </c>
      <c r="AN59" s="334">
        <v>69818</v>
      </c>
      <c r="AO59" s="335">
        <v>21.2</v>
      </c>
      <c r="AP59" s="336">
        <v>44585</v>
      </c>
      <c r="AQ59" s="337">
        <v>6.4</v>
      </c>
      <c r="AR59" s="338">
        <v>14.8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3168923</v>
      </c>
      <c r="AN60" s="342">
        <v>33082</v>
      </c>
      <c r="AO60" s="343">
        <v>19.8</v>
      </c>
      <c r="AP60" s="344">
        <v>23077</v>
      </c>
      <c r="AQ60" s="345">
        <v>6.6</v>
      </c>
      <c r="AR60" s="346">
        <v>13.2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7205619</v>
      </c>
      <c r="AN61" s="349">
        <v>72942</v>
      </c>
      <c r="AO61" s="350">
        <v>13.5</v>
      </c>
      <c r="AP61" s="351">
        <v>55054</v>
      </c>
      <c r="AQ61" s="352">
        <v>-5.8</v>
      </c>
      <c r="AR61" s="338">
        <v>19.3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2381291</v>
      </c>
      <c r="AN62" s="342">
        <v>24197</v>
      </c>
      <c r="AO62" s="343">
        <v>13.9</v>
      </c>
      <c r="AP62" s="344">
        <v>26461</v>
      </c>
      <c r="AQ62" s="345">
        <v>-5.4</v>
      </c>
      <c r="AR62" s="346">
        <v>19.3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4kPtvWuboU1pzdSPjDQb3nuUYufLtL4s3HsgnOBXbNJG+UrUN7wXzihrBMsIQbOauXW8+K0/8V/4d5NrUdQmg==" saltValue="rnZ1Nh19uLQpZi/4XR6z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EpCpEfH0Mo8QteSVbaXOYzUURHZ2yeynTJCB9Dh7Zb8fHPugcrWE9nH8+xe4rXxZjh6rmV2dVZYv515NqITgxw==" saltValue="0LPcfjLNGrQpI05eNIKU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BMQmlSwhxFQf+nKmGeVbqEMUhbCUpJ361c+OXicaG6tORszhYAmmFU8ncqu9ROlF9ULe9lxfVOsJAZSLy09j8g==" saltValue="NVJS28r6/SyvNmUVRf+G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41" t="s">
        <v>3</v>
      </c>
      <c r="D47" s="1141"/>
      <c r="E47" s="1142"/>
      <c r="F47" s="11">
        <v>11.18</v>
      </c>
      <c r="G47" s="12">
        <v>9.76</v>
      </c>
      <c r="H47" s="12">
        <v>10.82</v>
      </c>
      <c r="I47" s="12">
        <v>12.49</v>
      </c>
      <c r="J47" s="13">
        <v>13.46</v>
      </c>
    </row>
    <row r="48" spans="2:10" ht="57.75" customHeight="1" x14ac:dyDescent="0.2">
      <c r="B48" s="14"/>
      <c r="C48" s="1143" t="s">
        <v>4</v>
      </c>
      <c r="D48" s="1143"/>
      <c r="E48" s="1144"/>
      <c r="F48" s="15">
        <v>5.13</v>
      </c>
      <c r="G48" s="16">
        <v>5.62</v>
      </c>
      <c r="H48" s="16">
        <v>6.41</v>
      </c>
      <c r="I48" s="16">
        <v>5.49</v>
      </c>
      <c r="J48" s="17">
        <v>4.59</v>
      </c>
    </row>
    <row r="49" spans="2:10" ht="57.75" customHeight="1" thickBot="1" x14ac:dyDescent="0.25">
      <c r="B49" s="18"/>
      <c r="C49" s="1145" t="s">
        <v>5</v>
      </c>
      <c r="D49" s="1145"/>
      <c r="E49" s="1146"/>
      <c r="F49" s="19">
        <v>2.29</v>
      </c>
      <c r="G49" s="20" t="s">
        <v>533</v>
      </c>
      <c r="H49" s="20">
        <v>4.3</v>
      </c>
      <c r="I49" s="20">
        <v>1.71</v>
      </c>
      <c r="J49" s="21">
        <v>0.24</v>
      </c>
    </row>
    <row r="50" spans="2:10" ht="13.2" x14ac:dyDescent="0.2"/>
  </sheetData>
  <sheetProtection algorithmName="SHA-512" hashValue="+OlnZPgKTwKgl2UB57WcC/FBh+8nIQwx05urZVaMep+DPkVGbJ0hnKPLOuCWF/sREDH2c2G3YgXxxTQw7HRL5Q==" saltValue="1aSmYNB1Gq310S3bFUve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3" t="s">
        <v>534</v>
      </c>
      <c r="D34" s="1153"/>
      <c r="E34" s="1154"/>
      <c r="F34" s="32">
        <v>16.850000000000001</v>
      </c>
      <c r="G34" s="33">
        <v>17.22</v>
      </c>
      <c r="H34" s="33">
        <v>16.43</v>
      </c>
      <c r="I34" s="33">
        <v>17.52</v>
      </c>
      <c r="J34" s="34">
        <v>17.149999999999999</v>
      </c>
      <c r="K34" s="22"/>
      <c r="L34" s="22"/>
      <c r="M34" s="22"/>
      <c r="N34" s="22"/>
      <c r="O34" s="22"/>
      <c r="P34" s="22"/>
    </row>
    <row r="35" spans="1:16" ht="39" customHeight="1" x14ac:dyDescent="0.2">
      <c r="A35" s="22"/>
      <c r="B35" s="35"/>
      <c r="C35" s="1147" t="s">
        <v>535</v>
      </c>
      <c r="D35" s="1148"/>
      <c r="E35" s="1149"/>
      <c r="F35" s="36">
        <v>5.0999999999999996</v>
      </c>
      <c r="G35" s="37">
        <v>5.62</v>
      </c>
      <c r="H35" s="37">
        <v>6.4</v>
      </c>
      <c r="I35" s="37">
        <v>5.48</v>
      </c>
      <c r="J35" s="38">
        <v>4.5599999999999996</v>
      </c>
      <c r="K35" s="22"/>
      <c r="L35" s="22"/>
      <c r="M35" s="22"/>
      <c r="N35" s="22"/>
      <c r="O35" s="22"/>
      <c r="P35" s="22"/>
    </row>
    <row r="36" spans="1:16" ht="39" customHeight="1" x14ac:dyDescent="0.2">
      <c r="A36" s="22"/>
      <c r="B36" s="35"/>
      <c r="C36" s="1147" t="s">
        <v>536</v>
      </c>
      <c r="D36" s="1148"/>
      <c r="E36" s="1149"/>
      <c r="F36" s="36">
        <v>2.15</v>
      </c>
      <c r="G36" s="37">
        <v>3.2</v>
      </c>
      <c r="H36" s="37">
        <v>3.47</v>
      </c>
      <c r="I36" s="37">
        <v>3.86</v>
      </c>
      <c r="J36" s="38">
        <v>4.34</v>
      </c>
      <c r="K36" s="22"/>
      <c r="L36" s="22"/>
      <c r="M36" s="22"/>
      <c r="N36" s="22"/>
      <c r="O36" s="22"/>
      <c r="P36" s="22"/>
    </row>
    <row r="37" spans="1:16" ht="39" customHeight="1" x14ac:dyDescent="0.2">
      <c r="A37" s="22"/>
      <c r="B37" s="35"/>
      <c r="C37" s="1147" t="s">
        <v>537</v>
      </c>
      <c r="D37" s="1148"/>
      <c r="E37" s="1149"/>
      <c r="F37" s="36">
        <v>0.59</v>
      </c>
      <c r="G37" s="37">
        <v>1.01</v>
      </c>
      <c r="H37" s="37">
        <v>1.37</v>
      </c>
      <c r="I37" s="37">
        <v>1.74</v>
      </c>
      <c r="J37" s="38">
        <v>0.93</v>
      </c>
      <c r="K37" s="22"/>
      <c r="L37" s="22"/>
      <c r="M37" s="22"/>
      <c r="N37" s="22"/>
      <c r="O37" s="22"/>
      <c r="P37" s="22"/>
    </row>
    <row r="38" spans="1:16" ht="39" customHeight="1" x14ac:dyDescent="0.2">
      <c r="A38" s="22"/>
      <c r="B38" s="35"/>
      <c r="C38" s="1147" t="s">
        <v>538</v>
      </c>
      <c r="D38" s="1148"/>
      <c r="E38" s="1149"/>
      <c r="F38" s="36">
        <v>0.34</v>
      </c>
      <c r="G38" s="37">
        <v>0.14000000000000001</v>
      </c>
      <c r="H38" s="37">
        <v>0.01</v>
      </c>
      <c r="I38" s="37">
        <v>0.03</v>
      </c>
      <c r="J38" s="38">
        <v>0.68</v>
      </c>
      <c r="K38" s="22"/>
      <c r="L38" s="22"/>
      <c r="M38" s="22"/>
      <c r="N38" s="22"/>
      <c r="O38" s="22"/>
      <c r="P38" s="22"/>
    </row>
    <row r="39" spans="1:16" ht="39" customHeight="1" x14ac:dyDescent="0.2">
      <c r="A39" s="22"/>
      <c r="B39" s="35"/>
      <c r="C39" s="1147" t="s">
        <v>539</v>
      </c>
      <c r="D39" s="1148"/>
      <c r="E39" s="1149"/>
      <c r="F39" s="36">
        <v>0</v>
      </c>
      <c r="G39" s="37">
        <v>0</v>
      </c>
      <c r="H39" s="37">
        <v>1.08</v>
      </c>
      <c r="I39" s="37">
        <v>0.09</v>
      </c>
      <c r="J39" s="38">
        <v>0.18</v>
      </c>
      <c r="K39" s="22"/>
      <c r="L39" s="22"/>
      <c r="M39" s="22"/>
      <c r="N39" s="22"/>
      <c r="O39" s="22"/>
      <c r="P39" s="22"/>
    </row>
    <row r="40" spans="1:16" ht="39" customHeight="1" x14ac:dyDescent="0.2">
      <c r="A40" s="22"/>
      <c r="B40" s="35"/>
      <c r="C40" s="1147" t="s">
        <v>540</v>
      </c>
      <c r="D40" s="1148"/>
      <c r="E40" s="1149"/>
      <c r="F40" s="36">
        <v>0.02</v>
      </c>
      <c r="G40" s="37" t="s">
        <v>541</v>
      </c>
      <c r="H40" s="37">
        <v>0</v>
      </c>
      <c r="I40" s="37">
        <v>0</v>
      </c>
      <c r="J40" s="38">
        <v>0.02</v>
      </c>
      <c r="K40" s="22"/>
      <c r="L40" s="22"/>
      <c r="M40" s="22"/>
      <c r="N40" s="22"/>
      <c r="O40" s="22"/>
      <c r="P40" s="22"/>
    </row>
    <row r="41" spans="1:16" ht="39" customHeight="1" x14ac:dyDescent="0.2">
      <c r="A41" s="22"/>
      <c r="B41" s="35"/>
      <c r="C41" s="1147" t="s">
        <v>542</v>
      </c>
      <c r="D41" s="1148"/>
      <c r="E41" s="1149"/>
      <c r="F41" s="36">
        <v>0.01</v>
      </c>
      <c r="G41" s="37">
        <v>0.02</v>
      </c>
      <c r="H41" s="37">
        <v>0.02</v>
      </c>
      <c r="I41" s="37">
        <v>0.15</v>
      </c>
      <c r="J41" s="38">
        <v>0</v>
      </c>
      <c r="K41" s="22"/>
      <c r="L41" s="22"/>
      <c r="M41" s="22"/>
      <c r="N41" s="22"/>
      <c r="O41" s="22"/>
      <c r="P41" s="22"/>
    </row>
    <row r="42" spans="1:16" ht="39" customHeight="1" x14ac:dyDescent="0.2">
      <c r="A42" s="22"/>
      <c r="B42" s="39"/>
      <c r="C42" s="1147" t="s">
        <v>543</v>
      </c>
      <c r="D42" s="1148"/>
      <c r="E42" s="1149"/>
      <c r="F42" s="36" t="s">
        <v>489</v>
      </c>
      <c r="G42" s="37" t="s">
        <v>489</v>
      </c>
      <c r="H42" s="37" t="s">
        <v>489</v>
      </c>
      <c r="I42" s="37" t="s">
        <v>489</v>
      </c>
      <c r="J42" s="38" t="s">
        <v>489</v>
      </c>
      <c r="K42" s="22"/>
      <c r="L42" s="22"/>
      <c r="M42" s="22"/>
      <c r="N42" s="22"/>
      <c r="O42" s="22"/>
      <c r="P42" s="22"/>
    </row>
    <row r="43" spans="1:16" ht="39" customHeight="1" thickBot="1" x14ac:dyDescent="0.25">
      <c r="A43" s="22"/>
      <c r="B43" s="40"/>
      <c r="C43" s="1150" t="s">
        <v>544</v>
      </c>
      <c r="D43" s="1151"/>
      <c r="E43" s="1152"/>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U9Y2CsSxUrt3cwdguWjaqylnxCDj63yN9+ObeshrpAXLzWhSF2hVJ6Erpapjjdyx2tNP/IxLBVnt7FpHlEaaw==" saltValue="C4i/2dT5Rl8Vc02nhS/4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7281</v>
      </c>
      <c r="L45" s="60">
        <v>7370</v>
      </c>
      <c r="M45" s="60">
        <v>7515</v>
      </c>
      <c r="N45" s="60">
        <v>7560</v>
      </c>
      <c r="O45" s="61">
        <v>7506</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489</v>
      </c>
      <c r="L46" s="64" t="s">
        <v>489</v>
      </c>
      <c r="M46" s="64" t="s">
        <v>489</v>
      </c>
      <c r="N46" s="64" t="s">
        <v>489</v>
      </c>
      <c r="O46" s="65" t="s">
        <v>489</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489</v>
      </c>
      <c r="L47" s="64" t="s">
        <v>489</v>
      </c>
      <c r="M47" s="64" t="s">
        <v>489</v>
      </c>
      <c r="N47" s="64" t="s">
        <v>489</v>
      </c>
      <c r="O47" s="65" t="s">
        <v>489</v>
      </c>
      <c r="P47" s="48"/>
      <c r="Q47" s="48"/>
      <c r="R47" s="48"/>
      <c r="S47" s="48"/>
      <c r="T47" s="48"/>
      <c r="U47" s="48"/>
    </row>
    <row r="48" spans="1:21" ht="30.75" customHeight="1" x14ac:dyDescent="0.2">
      <c r="A48" s="48"/>
      <c r="B48" s="1157"/>
      <c r="C48" s="1158"/>
      <c r="D48" s="62"/>
      <c r="E48" s="1163" t="s">
        <v>13</v>
      </c>
      <c r="F48" s="1163"/>
      <c r="G48" s="1163"/>
      <c r="H48" s="1163"/>
      <c r="I48" s="1163"/>
      <c r="J48" s="1164"/>
      <c r="K48" s="63">
        <v>2359</v>
      </c>
      <c r="L48" s="64">
        <v>2326</v>
      </c>
      <c r="M48" s="64">
        <v>2287</v>
      </c>
      <c r="N48" s="64">
        <v>2141</v>
      </c>
      <c r="O48" s="65">
        <v>2080</v>
      </c>
      <c r="P48" s="48"/>
      <c r="Q48" s="48"/>
      <c r="R48" s="48"/>
      <c r="S48" s="48"/>
      <c r="T48" s="48"/>
      <c r="U48" s="48"/>
    </row>
    <row r="49" spans="1:21" ht="30.75" customHeight="1" x14ac:dyDescent="0.2">
      <c r="A49" s="48"/>
      <c r="B49" s="1157"/>
      <c r="C49" s="1158"/>
      <c r="D49" s="62"/>
      <c r="E49" s="1163" t="s">
        <v>14</v>
      </c>
      <c r="F49" s="1163"/>
      <c r="G49" s="1163"/>
      <c r="H49" s="1163"/>
      <c r="I49" s="1163"/>
      <c r="J49" s="1164"/>
      <c r="K49" s="63">
        <v>44</v>
      </c>
      <c r="L49" s="64">
        <v>44</v>
      </c>
      <c r="M49" s="64">
        <v>51</v>
      </c>
      <c r="N49" s="64">
        <v>56</v>
      </c>
      <c r="O49" s="65">
        <v>158</v>
      </c>
      <c r="P49" s="48"/>
      <c r="Q49" s="48"/>
      <c r="R49" s="48"/>
      <c r="S49" s="48"/>
      <c r="T49" s="48"/>
      <c r="U49" s="48"/>
    </row>
    <row r="50" spans="1:21" ht="30.75" customHeight="1" x14ac:dyDescent="0.2">
      <c r="A50" s="48"/>
      <c r="B50" s="1157"/>
      <c r="C50" s="1158"/>
      <c r="D50" s="62"/>
      <c r="E50" s="1163" t="s">
        <v>15</v>
      </c>
      <c r="F50" s="1163"/>
      <c r="G50" s="1163"/>
      <c r="H50" s="1163"/>
      <c r="I50" s="1163"/>
      <c r="J50" s="1164"/>
      <c r="K50" s="63">
        <v>18</v>
      </c>
      <c r="L50" s="64">
        <v>14</v>
      </c>
      <c r="M50" s="64">
        <v>5</v>
      </c>
      <c r="N50" s="64">
        <v>5</v>
      </c>
      <c r="O50" s="65">
        <v>3</v>
      </c>
      <c r="P50" s="48"/>
      <c r="Q50" s="48"/>
      <c r="R50" s="48"/>
      <c r="S50" s="48"/>
      <c r="T50" s="48"/>
      <c r="U50" s="48"/>
    </row>
    <row r="51" spans="1:21" ht="30.75" customHeight="1" x14ac:dyDescent="0.2">
      <c r="A51" s="48"/>
      <c r="B51" s="1159"/>
      <c r="C51" s="1160"/>
      <c r="D51" s="66"/>
      <c r="E51" s="1163" t="s">
        <v>16</v>
      </c>
      <c r="F51" s="1163"/>
      <c r="G51" s="1163"/>
      <c r="H51" s="1163"/>
      <c r="I51" s="1163"/>
      <c r="J51" s="1164"/>
      <c r="K51" s="63">
        <v>0</v>
      </c>
      <c r="L51" s="64">
        <v>0</v>
      </c>
      <c r="M51" s="64">
        <v>0</v>
      </c>
      <c r="N51" s="64">
        <v>0</v>
      </c>
      <c r="O51" s="65">
        <v>0</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7328</v>
      </c>
      <c r="L52" s="64">
        <v>7434</v>
      </c>
      <c r="M52" s="64">
        <v>7401</v>
      </c>
      <c r="N52" s="64">
        <v>7415</v>
      </c>
      <c r="O52" s="65">
        <v>7400</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2374</v>
      </c>
      <c r="L53" s="69">
        <v>2320</v>
      </c>
      <c r="M53" s="69">
        <v>2457</v>
      </c>
      <c r="N53" s="69">
        <v>2347</v>
      </c>
      <c r="O53" s="70">
        <v>2347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71" t="s">
        <v>24</v>
      </c>
      <c r="C58" s="1172"/>
      <c r="D58" s="1177" t="s">
        <v>25</v>
      </c>
      <c r="E58" s="1178"/>
      <c r="F58" s="1178"/>
      <c r="G58" s="1178"/>
      <c r="H58" s="1178"/>
      <c r="I58" s="1178"/>
      <c r="J58" s="1179"/>
      <c r="K58" s="83" t="s">
        <v>574</v>
      </c>
      <c r="L58" s="84" t="s">
        <v>574</v>
      </c>
      <c r="M58" s="84" t="s">
        <v>574</v>
      </c>
      <c r="N58" s="84" t="s">
        <v>574</v>
      </c>
      <c r="O58" s="85" t="s">
        <v>574</v>
      </c>
    </row>
    <row r="59" spans="1:21" ht="31.5" customHeight="1" x14ac:dyDescent="0.2">
      <c r="B59" s="1173"/>
      <c r="C59" s="1174"/>
      <c r="D59" s="1180" t="s">
        <v>26</v>
      </c>
      <c r="E59" s="1181"/>
      <c r="F59" s="1181"/>
      <c r="G59" s="1181"/>
      <c r="H59" s="1181"/>
      <c r="I59" s="1181"/>
      <c r="J59" s="1182"/>
      <c r="K59" s="86" t="s">
        <v>574</v>
      </c>
      <c r="L59" s="87" t="s">
        <v>574</v>
      </c>
      <c r="M59" s="87" t="s">
        <v>574</v>
      </c>
      <c r="N59" s="87" t="s">
        <v>574</v>
      </c>
      <c r="O59" s="88" t="s">
        <v>574</v>
      </c>
    </row>
    <row r="60" spans="1:21" ht="31.5" customHeight="1" thickBot="1" x14ac:dyDescent="0.25">
      <c r="B60" s="1175"/>
      <c r="C60" s="1176"/>
      <c r="D60" s="1183" t="s">
        <v>27</v>
      </c>
      <c r="E60" s="1184"/>
      <c r="F60" s="1184"/>
      <c r="G60" s="1184"/>
      <c r="H60" s="1184"/>
      <c r="I60" s="1184"/>
      <c r="J60" s="1185"/>
      <c r="K60" s="89" t="s">
        <v>574</v>
      </c>
      <c r="L60" s="90" t="s">
        <v>574</v>
      </c>
      <c r="M60" s="90" t="s">
        <v>574</v>
      </c>
      <c r="N60" s="90" t="s">
        <v>574</v>
      </c>
      <c r="O60" s="91" t="s">
        <v>574</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VFbkma5e+qpcDbQ7LKislI/srxEW5SD11UJZtphywH1Ojp3g7NMSDPp9gZkH5eBsJrdespjoCOsaPB14zvrqQ==" saltValue="P3mF4k508tM1MUy6H55K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6" t="s">
        <v>30</v>
      </c>
      <c r="C41" s="1187"/>
      <c r="D41" s="105"/>
      <c r="E41" s="1192" t="s">
        <v>31</v>
      </c>
      <c r="F41" s="1192"/>
      <c r="G41" s="1192"/>
      <c r="H41" s="1193"/>
      <c r="I41" s="355">
        <v>60561</v>
      </c>
      <c r="J41" s="356">
        <v>59494</v>
      </c>
      <c r="K41" s="356">
        <v>56642</v>
      </c>
      <c r="L41" s="356">
        <v>52397</v>
      </c>
      <c r="M41" s="357">
        <v>49094</v>
      </c>
    </row>
    <row r="42" spans="2:13" ht="27.75" customHeight="1" x14ac:dyDescent="0.2">
      <c r="B42" s="1188"/>
      <c r="C42" s="1189"/>
      <c r="D42" s="106"/>
      <c r="E42" s="1194" t="s">
        <v>32</v>
      </c>
      <c r="F42" s="1194"/>
      <c r="G42" s="1194"/>
      <c r="H42" s="1195"/>
      <c r="I42" s="358">
        <v>26</v>
      </c>
      <c r="J42" s="359">
        <v>12</v>
      </c>
      <c r="K42" s="359">
        <v>8</v>
      </c>
      <c r="L42" s="359">
        <v>3</v>
      </c>
      <c r="M42" s="360" t="s">
        <v>489</v>
      </c>
    </row>
    <row r="43" spans="2:13" ht="27.75" customHeight="1" x14ac:dyDescent="0.2">
      <c r="B43" s="1188"/>
      <c r="C43" s="1189"/>
      <c r="D43" s="106"/>
      <c r="E43" s="1194" t="s">
        <v>33</v>
      </c>
      <c r="F43" s="1194"/>
      <c r="G43" s="1194"/>
      <c r="H43" s="1195"/>
      <c r="I43" s="358">
        <v>22978</v>
      </c>
      <c r="J43" s="359">
        <v>21661</v>
      </c>
      <c r="K43" s="359">
        <v>20626</v>
      </c>
      <c r="L43" s="359">
        <v>18815</v>
      </c>
      <c r="M43" s="360">
        <v>17123</v>
      </c>
    </row>
    <row r="44" spans="2:13" ht="27.75" customHeight="1" x14ac:dyDescent="0.2">
      <c r="B44" s="1188"/>
      <c r="C44" s="1189"/>
      <c r="D44" s="106"/>
      <c r="E44" s="1194" t="s">
        <v>34</v>
      </c>
      <c r="F44" s="1194"/>
      <c r="G44" s="1194"/>
      <c r="H44" s="1195"/>
      <c r="I44" s="358">
        <v>1665</v>
      </c>
      <c r="J44" s="359">
        <v>2564</v>
      </c>
      <c r="K44" s="359">
        <v>3603</v>
      </c>
      <c r="L44" s="359">
        <v>4101</v>
      </c>
      <c r="M44" s="360">
        <v>3966</v>
      </c>
    </row>
    <row r="45" spans="2:13" ht="27.75" customHeight="1" x14ac:dyDescent="0.2">
      <c r="B45" s="1188"/>
      <c r="C45" s="1189"/>
      <c r="D45" s="106"/>
      <c r="E45" s="1194" t="s">
        <v>35</v>
      </c>
      <c r="F45" s="1194"/>
      <c r="G45" s="1194"/>
      <c r="H45" s="1195"/>
      <c r="I45" s="358">
        <v>7657</v>
      </c>
      <c r="J45" s="359">
        <v>7419</v>
      </c>
      <c r="K45" s="359">
        <v>7261</v>
      </c>
      <c r="L45" s="359">
        <v>7131</v>
      </c>
      <c r="M45" s="360">
        <v>7301</v>
      </c>
    </row>
    <row r="46" spans="2:13" ht="27.75" customHeight="1" x14ac:dyDescent="0.2">
      <c r="B46" s="1188"/>
      <c r="C46" s="1189"/>
      <c r="D46" s="107"/>
      <c r="E46" s="1194" t="s">
        <v>36</v>
      </c>
      <c r="F46" s="1194"/>
      <c r="G46" s="1194"/>
      <c r="H46" s="1195"/>
      <c r="I46" s="358" t="s">
        <v>489</v>
      </c>
      <c r="J46" s="359" t="s">
        <v>489</v>
      </c>
      <c r="K46" s="359" t="s">
        <v>489</v>
      </c>
      <c r="L46" s="359" t="s">
        <v>489</v>
      </c>
      <c r="M46" s="360" t="s">
        <v>489</v>
      </c>
    </row>
    <row r="47" spans="2:13" ht="27.75" customHeight="1" x14ac:dyDescent="0.2">
      <c r="B47" s="1188"/>
      <c r="C47" s="1189"/>
      <c r="D47" s="108"/>
      <c r="E47" s="1196" t="s">
        <v>37</v>
      </c>
      <c r="F47" s="1197"/>
      <c r="G47" s="1197"/>
      <c r="H47" s="1198"/>
      <c r="I47" s="358" t="s">
        <v>489</v>
      </c>
      <c r="J47" s="359" t="s">
        <v>489</v>
      </c>
      <c r="K47" s="359" t="s">
        <v>489</v>
      </c>
      <c r="L47" s="359" t="s">
        <v>489</v>
      </c>
      <c r="M47" s="360" t="s">
        <v>489</v>
      </c>
    </row>
    <row r="48" spans="2:13" ht="27.75" customHeight="1" x14ac:dyDescent="0.2">
      <c r="B48" s="1188"/>
      <c r="C48" s="1189"/>
      <c r="D48" s="106"/>
      <c r="E48" s="1194" t="s">
        <v>38</v>
      </c>
      <c r="F48" s="1194"/>
      <c r="G48" s="1194"/>
      <c r="H48" s="1195"/>
      <c r="I48" s="358" t="s">
        <v>489</v>
      </c>
      <c r="J48" s="359" t="s">
        <v>489</v>
      </c>
      <c r="K48" s="359" t="s">
        <v>489</v>
      </c>
      <c r="L48" s="359" t="s">
        <v>489</v>
      </c>
      <c r="M48" s="360" t="s">
        <v>489</v>
      </c>
    </row>
    <row r="49" spans="2:13" ht="27.75" customHeight="1" x14ac:dyDescent="0.2">
      <c r="B49" s="1190"/>
      <c r="C49" s="1191"/>
      <c r="D49" s="106"/>
      <c r="E49" s="1194" t="s">
        <v>39</v>
      </c>
      <c r="F49" s="1194"/>
      <c r="G49" s="1194"/>
      <c r="H49" s="1195"/>
      <c r="I49" s="358" t="s">
        <v>489</v>
      </c>
      <c r="J49" s="359" t="s">
        <v>489</v>
      </c>
      <c r="K49" s="359" t="s">
        <v>489</v>
      </c>
      <c r="L49" s="359" t="s">
        <v>489</v>
      </c>
      <c r="M49" s="360" t="s">
        <v>489</v>
      </c>
    </row>
    <row r="50" spans="2:13" ht="27.75" customHeight="1" x14ac:dyDescent="0.2">
      <c r="B50" s="1199" t="s">
        <v>40</v>
      </c>
      <c r="C50" s="1200"/>
      <c r="D50" s="109"/>
      <c r="E50" s="1194" t="s">
        <v>41</v>
      </c>
      <c r="F50" s="1194"/>
      <c r="G50" s="1194"/>
      <c r="H50" s="1195"/>
      <c r="I50" s="358">
        <v>9585</v>
      </c>
      <c r="J50" s="359">
        <v>9574</v>
      </c>
      <c r="K50" s="359">
        <v>11786</v>
      </c>
      <c r="L50" s="359">
        <v>12614</v>
      </c>
      <c r="M50" s="360">
        <v>13869</v>
      </c>
    </row>
    <row r="51" spans="2:13" ht="27.75" customHeight="1" x14ac:dyDescent="0.2">
      <c r="B51" s="1188"/>
      <c r="C51" s="1189"/>
      <c r="D51" s="106"/>
      <c r="E51" s="1194" t="s">
        <v>42</v>
      </c>
      <c r="F51" s="1194"/>
      <c r="G51" s="1194"/>
      <c r="H51" s="1195"/>
      <c r="I51" s="358">
        <v>12945</v>
      </c>
      <c r="J51" s="359">
        <v>12667</v>
      </c>
      <c r="K51" s="359">
        <v>12530</v>
      </c>
      <c r="L51" s="359">
        <v>11707</v>
      </c>
      <c r="M51" s="360">
        <v>11343</v>
      </c>
    </row>
    <row r="52" spans="2:13" ht="27.75" customHeight="1" x14ac:dyDescent="0.2">
      <c r="B52" s="1190"/>
      <c r="C52" s="1191"/>
      <c r="D52" s="106"/>
      <c r="E52" s="1194" t="s">
        <v>43</v>
      </c>
      <c r="F52" s="1194"/>
      <c r="G52" s="1194"/>
      <c r="H52" s="1195"/>
      <c r="I52" s="358">
        <v>61710</v>
      </c>
      <c r="J52" s="359">
        <v>59908</v>
      </c>
      <c r="K52" s="359">
        <v>56797</v>
      </c>
      <c r="L52" s="359">
        <v>54179</v>
      </c>
      <c r="M52" s="360">
        <v>50708</v>
      </c>
    </row>
    <row r="53" spans="2:13" ht="27.75" customHeight="1" thickBot="1" x14ac:dyDescent="0.25">
      <c r="B53" s="1201" t="s">
        <v>19</v>
      </c>
      <c r="C53" s="1202"/>
      <c r="D53" s="110"/>
      <c r="E53" s="1203" t="s">
        <v>44</v>
      </c>
      <c r="F53" s="1203"/>
      <c r="G53" s="1203"/>
      <c r="H53" s="1204"/>
      <c r="I53" s="361">
        <v>8646</v>
      </c>
      <c r="J53" s="362">
        <v>9002</v>
      </c>
      <c r="K53" s="362">
        <v>7027</v>
      </c>
      <c r="L53" s="362">
        <v>3946</v>
      </c>
      <c r="M53" s="363">
        <v>1564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q1PFrYXX1CehYajie6MfncjAPAk1QbDTvA/8r5oc7OqlDeKBRMviZhg3Bmux1nnGUyGeb5adMm+dT0KzAtTI9Q==" saltValue="HrKZphJ8YLDeHOhTkVvY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3" t="s">
        <v>46</v>
      </c>
      <c r="D55" s="1213"/>
      <c r="E55" s="1214"/>
      <c r="F55" s="122">
        <v>3268</v>
      </c>
      <c r="G55" s="122">
        <v>3663</v>
      </c>
      <c r="H55" s="123">
        <v>3986</v>
      </c>
    </row>
    <row r="56" spans="2:8" ht="52.5" customHeight="1" x14ac:dyDescent="0.2">
      <c r="B56" s="124"/>
      <c r="C56" s="1215" t="s">
        <v>47</v>
      </c>
      <c r="D56" s="1215"/>
      <c r="E56" s="1216"/>
      <c r="F56" s="125">
        <v>1771</v>
      </c>
      <c r="G56" s="125">
        <v>1286</v>
      </c>
      <c r="H56" s="126">
        <v>2006</v>
      </c>
    </row>
    <row r="57" spans="2:8" ht="53.25" customHeight="1" x14ac:dyDescent="0.2">
      <c r="B57" s="124"/>
      <c r="C57" s="1217" t="s">
        <v>48</v>
      </c>
      <c r="D57" s="1217"/>
      <c r="E57" s="1218"/>
      <c r="F57" s="127">
        <v>5117</v>
      </c>
      <c r="G57" s="127">
        <v>5781</v>
      </c>
      <c r="H57" s="128">
        <v>5897</v>
      </c>
    </row>
    <row r="58" spans="2:8" ht="45.75" customHeight="1" x14ac:dyDescent="0.2">
      <c r="B58" s="129"/>
      <c r="C58" s="1205" t="s">
        <v>550</v>
      </c>
      <c r="D58" s="1206"/>
      <c r="E58" s="1207"/>
      <c r="F58" s="130">
        <v>500</v>
      </c>
      <c r="G58" s="130">
        <v>1420</v>
      </c>
      <c r="H58" s="131">
        <v>1649</v>
      </c>
    </row>
    <row r="59" spans="2:8" ht="45.75" customHeight="1" x14ac:dyDescent="0.2">
      <c r="B59" s="129"/>
      <c r="C59" s="1205" t="s">
        <v>551</v>
      </c>
      <c r="D59" s="1206"/>
      <c r="E59" s="1207"/>
      <c r="F59" s="130">
        <v>2413</v>
      </c>
      <c r="G59" s="130">
        <v>1873</v>
      </c>
      <c r="H59" s="131">
        <v>1394</v>
      </c>
    </row>
    <row r="60" spans="2:8" ht="45.75" customHeight="1" x14ac:dyDescent="0.2">
      <c r="B60" s="129"/>
      <c r="C60" s="1205" t="s">
        <v>552</v>
      </c>
      <c r="D60" s="1206"/>
      <c r="E60" s="1207"/>
      <c r="F60" s="130">
        <v>700</v>
      </c>
      <c r="G60" s="130">
        <v>779</v>
      </c>
      <c r="H60" s="131">
        <v>1140</v>
      </c>
    </row>
    <row r="61" spans="2:8" ht="45.75" customHeight="1" x14ac:dyDescent="0.2">
      <c r="B61" s="129"/>
      <c r="C61" s="1205" t="s">
        <v>553</v>
      </c>
      <c r="D61" s="1206"/>
      <c r="E61" s="1207"/>
      <c r="F61" s="130"/>
      <c r="G61" s="130">
        <v>258</v>
      </c>
      <c r="H61" s="131">
        <v>385</v>
      </c>
    </row>
    <row r="62" spans="2:8" ht="45.75" customHeight="1" thickBot="1" x14ac:dyDescent="0.25">
      <c r="B62" s="132"/>
      <c r="C62" s="1208" t="s">
        <v>554</v>
      </c>
      <c r="D62" s="1209"/>
      <c r="E62" s="1210"/>
      <c r="F62" s="133">
        <v>10</v>
      </c>
      <c r="G62" s="133">
        <v>304</v>
      </c>
      <c r="H62" s="134">
        <v>304</v>
      </c>
    </row>
    <row r="63" spans="2:8" ht="52.5" customHeight="1" thickBot="1" x14ac:dyDescent="0.25">
      <c r="B63" s="135"/>
      <c r="C63" s="1211" t="s">
        <v>49</v>
      </c>
      <c r="D63" s="1211"/>
      <c r="E63" s="1212"/>
      <c r="F63" s="136">
        <v>10155</v>
      </c>
      <c r="G63" s="136">
        <v>10730</v>
      </c>
      <c r="H63" s="137">
        <v>11889</v>
      </c>
    </row>
    <row r="64" spans="2:8" ht="13.2" x14ac:dyDescent="0.2"/>
  </sheetData>
  <sheetProtection algorithmName="SHA-512" hashValue="0ZFvJ3kszlAWCO8bCEP48lWW1AXNvqpBo88o8vzGfYVoOoqBsW1dFnGefvwE5oWXbp4Rod3E9bQhpL6rXvEAdg==" saltValue="pUNy+PBeNtbdFNtgvU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58951</v>
      </c>
      <c r="E3" s="156"/>
      <c r="F3" s="157">
        <v>72051</v>
      </c>
      <c r="G3" s="158"/>
      <c r="H3" s="159"/>
    </row>
    <row r="4" spans="1:8" x14ac:dyDescent="0.2">
      <c r="A4" s="160"/>
      <c r="B4" s="161"/>
      <c r="C4" s="162"/>
      <c r="D4" s="163">
        <v>25604</v>
      </c>
      <c r="E4" s="164"/>
      <c r="F4" s="165">
        <v>34140</v>
      </c>
      <c r="G4" s="166"/>
      <c r="H4" s="167"/>
    </row>
    <row r="5" spans="1:8" x14ac:dyDescent="0.2">
      <c r="A5" s="148" t="s">
        <v>522</v>
      </c>
      <c r="B5" s="153"/>
      <c r="C5" s="154"/>
      <c r="D5" s="155">
        <v>99930</v>
      </c>
      <c r="E5" s="156"/>
      <c r="F5" s="157">
        <v>72756</v>
      </c>
      <c r="G5" s="158"/>
      <c r="H5" s="159"/>
    </row>
    <row r="6" spans="1:8" x14ac:dyDescent="0.2">
      <c r="A6" s="160"/>
      <c r="B6" s="161"/>
      <c r="C6" s="162"/>
      <c r="D6" s="163">
        <v>19518</v>
      </c>
      <c r="E6" s="164"/>
      <c r="F6" s="165">
        <v>32117</v>
      </c>
      <c r="G6" s="166"/>
      <c r="H6" s="167"/>
    </row>
    <row r="7" spans="1:8" x14ac:dyDescent="0.2">
      <c r="A7" s="148" t="s">
        <v>523</v>
      </c>
      <c r="B7" s="153"/>
      <c r="C7" s="154"/>
      <c r="D7" s="155">
        <v>78400</v>
      </c>
      <c r="E7" s="156"/>
      <c r="F7" s="157">
        <v>43955</v>
      </c>
      <c r="G7" s="158"/>
      <c r="H7" s="159"/>
    </row>
    <row r="8" spans="1:8" x14ac:dyDescent="0.2">
      <c r="A8" s="160"/>
      <c r="B8" s="161"/>
      <c r="C8" s="162"/>
      <c r="D8" s="163">
        <v>15164</v>
      </c>
      <c r="E8" s="164"/>
      <c r="F8" s="165">
        <v>21318</v>
      </c>
      <c r="G8" s="166"/>
      <c r="H8" s="167"/>
    </row>
    <row r="9" spans="1:8" x14ac:dyDescent="0.2">
      <c r="A9" s="148" t="s">
        <v>524</v>
      </c>
      <c r="B9" s="153"/>
      <c r="C9" s="154"/>
      <c r="D9" s="155">
        <v>57611</v>
      </c>
      <c r="E9" s="156"/>
      <c r="F9" s="157">
        <v>41921</v>
      </c>
      <c r="G9" s="158"/>
      <c r="H9" s="159"/>
    </row>
    <row r="10" spans="1:8" x14ac:dyDescent="0.2">
      <c r="A10" s="160"/>
      <c r="B10" s="161"/>
      <c r="C10" s="162"/>
      <c r="D10" s="163">
        <v>27617</v>
      </c>
      <c r="E10" s="164"/>
      <c r="F10" s="165">
        <v>21655</v>
      </c>
      <c r="G10" s="166"/>
      <c r="H10" s="167"/>
    </row>
    <row r="11" spans="1:8" x14ac:dyDescent="0.2">
      <c r="A11" s="148" t="s">
        <v>525</v>
      </c>
      <c r="B11" s="153"/>
      <c r="C11" s="154"/>
      <c r="D11" s="155">
        <v>69818</v>
      </c>
      <c r="E11" s="156"/>
      <c r="F11" s="157">
        <v>44585</v>
      </c>
      <c r="G11" s="158"/>
      <c r="H11" s="159"/>
    </row>
    <row r="12" spans="1:8" x14ac:dyDescent="0.2">
      <c r="A12" s="160"/>
      <c r="B12" s="161"/>
      <c r="C12" s="168"/>
      <c r="D12" s="163">
        <v>33082</v>
      </c>
      <c r="E12" s="164"/>
      <c r="F12" s="165">
        <v>23077</v>
      </c>
      <c r="G12" s="166"/>
      <c r="H12" s="167"/>
    </row>
    <row r="13" spans="1:8" x14ac:dyDescent="0.2">
      <c r="A13" s="148"/>
      <c r="B13" s="153"/>
      <c r="C13" s="169"/>
      <c r="D13" s="170">
        <v>72942</v>
      </c>
      <c r="E13" s="171"/>
      <c r="F13" s="172">
        <v>55054</v>
      </c>
      <c r="G13" s="173"/>
      <c r="H13" s="159"/>
    </row>
    <row r="14" spans="1:8" x14ac:dyDescent="0.2">
      <c r="A14" s="160"/>
      <c r="B14" s="161"/>
      <c r="C14" s="162"/>
      <c r="D14" s="163">
        <v>24197</v>
      </c>
      <c r="E14" s="164"/>
      <c r="F14" s="165">
        <v>26461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5.13</v>
      </c>
      <c r="C19" s="174">
        <f>ROUND(VALUE(SUBSTITUTE(実質収支比率等に係る経年分析!G$48,"▲","-")),2)</f>
        <v>5.62</v>
      </c>
      <c r="D19" s="174">
        <f>ROUND(VALUE(SUBSTITUTE(実質収支比率等に係る経年分析!H$48,"▲","-")),2)</f>
        <v>6.41</v>
      </c>
      <c r="E19" s="174">
        <f>ROUND(VALUE(SUBSTITUTE(実質収支比率等に係る経年分析!I$48,"▲","-")),2)</f>
        <v>5.49</v>
      </c>
      <c r="F19" s="174">
        <f>ROUND(VALUE(SUBSTITUTE(実質収支比率等に係る経年分析!J$48,"▲","-")),2)</f>
        <v>4.59</v>
      </c>
    </row>
    <row r="20" spans="1:11" x14ac:dyDescent="0.2">
      <c r="A20" s="174" t="s">
        <v>53</v>
      </c>
      <c r="B20" s="174">
        <f>ROUND(VALUE(SUBSTITUTE(実質収支比率等に係る経年分析!F$47,"▲","-")),2)</f>
        <v>11.18</v>
      </c>
      <c r="C20" s="174">
        <f>ROUND(VALUE(SUBSTITUTE(実質収支比率等に係る経年分析!G$47,"▲","-")),2)</f>
        <v>9.76</v>
      </c>
      <c r="D20" s="174">
        <f>ROUND(VALUE(SUBSTITUTE(実質収支比率等に係る経年分析!H$47,"▲","-")),2)</f>
        <v>10.82</v>
      </c>
      <c r="E20" s="174">
        <f>ROUND(VALUE(SUBSTITUTE(実質収支比率等に係る経年分析!I$47,"▲","-")),2)</f>
        <v>12.49</v>
      </c>
      <c r="F20" s="174">
        <f>ROUND(VALUE(SUBSTITUTE(実質収支比率等に係る経年分析!J$47,"▲","-")),2)</f>
        <v>13.46</v>
      </c>
    </row>
    <row r="21" spans="1:11" x14ac:dyDescent="0.2">
      <c r="A21" s="174" t="s">
        <v>54</v>
      </c>
      <c r="B21" s="174">
        <f>IF(ISNUMBER(VALUE(SUBSTITUTE(実質収支比率等に係る経年分析!F$49,"▲","-"))),ROUND(VALUE(SUBSTITUTE(実質収支比率等に係る経年分析!F$49,"▲","-")),2),NA())</f>
        <v>2.29</v>
      </c>
      <c r="C21" s="174">
        <f>IF(ISNUMBER(VALUE(SUBSTITUTE(実質収支比率等に係る経年分析!G$49,"▲","-"))),ROUND(VALUE(SUBSTITUTE(実質収支比率等に係る経年分析!G$49,"▲","-")),2),NA())</f>
        <v>-0.67</v>
      </c>
      <c r="D21" s="174">
        <f>IF(ISNUMBER(VALUE(SUBSTITUTE(実質収支比率等に係る経年分析!H$49,"▲","-"))),ROUND(VALUE(SUBSTITUTE(実質収支比率等に係る経年分析!H$49,"▲","-")),2),NA())</f>
        <v>4.3</v>
      </c>
      <c r="E21" s="174">
        <f>IF(ISNUMBER(VALUE(SUBSTITUTE(実質収支比率等に係る経年分析!I$49,"▲","-"))),ROUND(VALUE(SUBSTITUTE(実質収支比率等に係る経年分析!I$49,"▲","-")),2),NA())</f>
        <v>1.71</v>
      </c>
      <c r="F21" s="174">
        <f>IF(ISNUMBER(VALUE(SUBSTITUTE(実質収支比率等に係る経年分析!J$49,"▲","-"))),ROUND(VALUE(SUBSTITUTE(実質収支比率等に係る経年分析!J$49,"▲","-")),2),NA())</f>
        <v>0.24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酒田市後期高齢者医療事業特別会計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酒田市駐車場事業特別会計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酒田市風力発電事業特別会計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酒田市国民健康保険特別会計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0.68</v>
      </c>
    </row>
    <row r="33" spans="1:16" x14ac:dyDescent="0.2">
      <c r="A33" s="175" t="str">
        <f>IF(連結実質赤字比率に係る赤字・黒字の構成分析!C$37="",NA(),連結実質赤字比率に係る赤字・黒字の構成分析!C$37)</f>
        <v>酒田市介護保険特別会計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0.93</v>
      </c>
    </row>
    <row r="34" spans="1:16" x14ac:dyDescent="0.2">
      <c r="A34" s="175" t="str">
        <f>IF(連結実質赤字比率に係る赤字・黒字の構成分析!C$36="",NA(),連結実質赤字比率に係る赤字・黒字の構成分析!C$36)</f>
        <v>酒田市下水道事業会計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4.5599999999999996</v>
      </c>
    </row>
    <row r="36" spans="1:16" x14ac:dyDescent="0.2">
      <c r="A36" s="175" t="str">
        <f>IF(連結実質赤字比率に係る赤字・黒字の構成分析!C$34="",NA(),連結実質赤字比率に係る赤字・黒字の構成分析!C$34)</f>
        <v>酒田市水道事業会計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16.850000000000001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17.149999999999999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7328</v>
      </c>
      <c r="E42" s="176"/>
      <c r="F42" s="176"/>
      <c r="G42" s="176">
        <f>'実質公債費比率（分子）の構造'!L$52</f>
        <v>7434</v>
      </c>
      <c r="H42" s="176"/>
      <c r="I42" s="176"/>
      <c r="J42" s="176">
        <f>'実質公債費比率（分子）の構造'!M$52</f>
        <v>7401</v>
      </c>
      <c r="K42" s="176"/>
      <c r="L42" s="176"/>
      <c r="M42" s="176">
        <f>'実質公債費比率（分子）の構造'!N$52</f>
        <v>7415</v>
      </c>
      <c r="N42" s="176"/>
      <c r="O42" s="176"/>
      <c r="P42" s="176">
        <f>'実質公債費比率（分子）の構造'!O$52</f>
        <v>7400</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18</v>
      </c>
      <c r="C44" s="176"/>
      <c r="D44" s="176"/>
      <c r="E44" s="176">
        <f>'実質公債費比率（分子）の構造'!L$50</f>
        <v>14</v>
      </c>
      <c r="F44" s="176"/>
      <c r="G44" s="176"/>
      <c r="H44" s="176">
        <f>'実質公債費比率（分子）の構造'!M$50</f>
        <v>5</v>
      </c>
      <c r="I44" s="176"/>
      <c r="J44" s="176"/>
      <c r="K44" s="176">
        <f>'実質公債費比率（分子）の構造'!N$50</f>
        <v>5</v>
      </c>
      <c r="L44" s="176"/>
      <c r="M44" s="176"/>
      <c r="N44" s="176">
        <f>'実質公債費比率（分子）の構造'!O$50</f>
        <v>3</v>
      </c>
      <c r="O44" s="176"/>
      <c r="P44" s="176"/>
    </row>
    <row r="45" spans="1:16" x14ac:dyDescent="0.2">
      <c r="A45" s="176" t="s">
        <v>63</v>
      </c>
      <c r="B45" s="176">
        <f>'実質公債費比率（分子）の構造'!K$49</f>
        <v>44</v>
      </c>
      <c r="C45" s="176"/>
      <c r="D45" s="176"/>
      <c r="E45" s="176">
        <f>'実質公債費比率（分子）の構造'!L$49</f>
        <v>44</v>
      </c>
      <c r="F45" s="176"/>
      <c r="G45" s="176"/>
      <c r="H45" s="176">
        <f>'実質公債費比率（分子）の構造'!M$49</f>
        <v>51</v>
      </c>
      <c r="I45" s="176"/>
      <c r="J45" s="176"/>
      <c r="K45" s="176">
        <f>'実質公債費比率（分子）の構造'!N$49</f>
        <v>56</v>
      </c>
      <c r="L45" s="176"/>
      <c r="M45" s="176"/>
      <c r="N45" s="176">
        <f>'実質公債費比率（分子）の構造'!O$49</f>
        <v>158</v>
      </c>
      <c r="O45" s="176"/>
      <c r="P45" s="176"/>
    </row>
    <row r="46" spans="1:16" x14ac:dyDescent="0.2">
      <c r="A46" s="176" t="s">
        <v>64</v>
      </c>
      <c r="B46" s="176">
        <f>'実質公債費比率（分子）の構造'!K$48</f>
        <v>2359</v>
      </c>
      <c r="C46" s="176"/>
      <c r="D46" s="176"/>
      <c r="E46" s="176">
        <f>'実質公債費比率（分子）の構造'!L$48</f>
        <v>2326</v>
      </c>
      <c r="F46" s="176"/>
      <c r="G46" s="176"/>
      <c r="H46" s="176">
        <f>'実質公債費比率（分子）の構造'!M$48</f>
        <v>2287</v>
      </c>
      <c r="I46" s="176"/>
      <c r="J46" s="176"/>
      <c r="K46" s="176">
        <f>'実質公債費比率（分子）の構造'!N$48</f>
        <v>2141</v>
      </c>
      <c r="L46" s="176"/>
      <c r="M46" s="176"/>
      <c r="N46" s="176">
        <f>'実質公債費比率（分子）の構造'!O$48</f>
        <v>2080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7281</v>
      </c>
      <c r="C49" s="176"/>
      <c r="D49" s="176"/>
      <c r="E49" s="176">
        <f>'実質公債費比率（分子）の構造'!L$45</f>
        <v>7370</v>
      </c>
      <c r="F49" s="176"/>
      <c r="G49" s="176"/>
      <c r="H49" s="176">
        <f>'実質公債費比率（分子）の構造'!M$45</f>
        <v>7515</v>
      </c>
      <c r="I49" s="176"/>
      <c r="J49" s="176"/>
      <c r="K49" s="176">
        <f>'実質公債費比率（分子）の構造'!N$45</f>
        <v>7560</v>
      </c>
      <c r="L49" s="176"/>
      <c r="M49" s="176"/>
      <c r="N49" s="176">
        <f>'実質公債費比率（分子）の構造'!O$45</f>
        <v>7506</v>
      </c>
      <c r="O49" s="176"/>
      <c r="P49" s="176"/>
    </row>
    <row r="50" spans="1:16" x14ac:dyDescent="0.2">
      <c r="A50" s="176" t="s">
        <v>67</v>
      </c>
      <c r="B50" s="176" t="e">
        <f>NA()</f>
        <v>#N/A</v>
      </c>
      <c r="C50" s="176">
        <f>IF(ISNUMBER('実質公債費比率（分子）の構造'!K$53),'実質公債費比率（分子）の構造'!K$53,NA())</f>
        <v>2374</v>
      </c>
      <c r="D50" s="176" t="e">
        <f>NA()</f>
        <v>#N/A</v>
      </c>
      <c r="E50" s="176" t="e">
        <f>NA()</f>
        <v>#N/A</v>
      </c>
      <c r="F50" s="176">
        <f>IF(ISNUMBER('実質公債費比率（分子）の構造'!L$53),'実質公債費比率（分子）の構造'!L$53,NA())</f>
        <v>2320</v>
      </c>
      <c r="G50" s="176" t="e">
        <f>NA()</f>
        <v>#N/A</v>
      </c>
      <c r="H50" s="176" t="e">
        <f>NA()</f>
        <v>#N/A</v>
      </c>
      <c r="I50" s="176">
        <f>IF(ISNUMBER('実質公債費比率（分子）の構造'!M$53),'実質公債費比率（分子）の構造'!M$53,NA())</f>
        <v>2457</v>
      </c>
      <c r="J50" s="176" t="e">
        <f>NA()</f>
        <v>#N/A</v>
      </c>
      <c r="K50" s="176" t="e">
        <f>NA()</f>
        <v>#N/A</v>
      </c>
      <c r="L50" s="176">
        <f>IF(ISNUMBER('実質公債費比率（分子）の構造'!N$53),'実質公債費比率（分子）の構造'!N$53,NA())</f>
        <v>2347</v>
      </c>
      <c r="M50" s="176" t="e">
        <f>NA()</f>
        <v>#N/A</v>
      </c>
      <c r="N50" s="176" t="e">
        <f>NA()</f>
        <v>#N/A</v>
      </c>
      <c r="O50" s="176">
        <f>IF(ISNUMBER('実質公債費比率（分子）の構造'!O$53),'実質公債費比率（分子）の構造'!O$53,NA())</f>
        <v>2347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61710</v>
      </c>
      <c r="E56" s="175"/>
      <c r="F56" s="175"/>
      <c r="G56" s="175">
        <f>'将来負担比率（分子）の構造'!J$52</f>
        <v>59908</v>
      </c>
      <c r="H56" s="175"/>
      <c r="I56" s="175"/>
      <c r="J56" s="175">
        <f>'将来負担比率（分子）の構造'!K$52</f>
        <v>56797</v>
      </c>
      <c r="K56" s="175"/>
      <c r="L56" s="175"/>
      <c r="M56" s="175">
        <f>'将来負担比率（分子）の構造'!L$52</f>
        <v>54179</v>
      </c>
      <c r="N56" s="175"/>
      <c r="O56" s="175"/>
      <c r="P56" s="175">
        <f>'将来負担比率（分子）の構造'!M$52</f>
        <v>50708</v>
      </c>
    </row>
    <row r="57" spans="1:16" x14ac:dyDescent="0.2">
      <c r="A57" s="175" t="s">
        <v>42</v>
      </c>
      <c r="B57" s="175"/>
      <c r="C57" s="175"/>
      <c r="D57" s="175">
        <f>'将来負担比率（分子）の構造'!I$51</f>
        <v>12945</v>
      </c>
      <c r="E57" s="175"/>
      <c r="F57" s="175"/>
      <c r="G57" s="175">
        <f>'将来負担比率（分子）の構造'!J$51</f>
        <v>12667</v>
      </c>
      <c r="H57" s="175"/>
      <c r="I57" s="175"/>
      <c r="J57" s="175">
        <f>'将来負担比率（分子）の構造'!K$51</f>
        <v>12530</v>
      </c>
      <c r="K57" s="175"/>
      <c r="L57" s="175"/>
      <c r="M57" s="175">
        <f>'将来負担比率（分子）の構造'!L$51</f>
        <v>11707</v>
      </c>
      <c r="N57" s="175"/>
      <c r="O57" s="175"/>
      <c r="P57" s="175">
        <f>'将来負担比率（分子）の構造'!M$51</f>
        <v>11343</v>
      </c>
    </row>
    <row r="58" spans="1:16" x14ac:dyDescent="0.2">
      <c r="A58" s="175" t="s">
        <v>41</v>
      </c>
      <c r="B58" s="175"/>
      <c r="C58" s="175"/>
      <c r="D58" s="175">
        <f>'将来負担比率（分子）の構造'!I$50</f>
        <v>9585</v>
      </c>
      <c r="E58" s="175"/>
      <c r="F58" s="175"/>
      <c r="G58" s="175">
        <f>'将来負担比率（分子）の構造'!J$50</f>
        <v>9574</v>
      </c>
      <c r="H58" s="175"/>
      <c r="I58" s="175"/>
      <c r="J58" s="175">
        <f>'将来負担比率（分子）の構造'!K$50</f>
        <v>11786</v>
      </c>
      <c r="K58" s="175"/>
      <c r="L58" s="175"/>
      <c r="M58" s="175">
        <f>'将来負担比率（分子）の構造'!L$50</f>
        <v>12614</v>
      </c>
      <c r="N58" s="175"/>
      <c r="O58" s="175"/>
      <c r="P58" s="175">
        <f>'将来負担比率（分子）の構造'!M$50</f>
        <v>13869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7657</v>
      </c>
      <c r="C62" s="175"/>
      <c r="D62" s="175"/>
      <c r="E62" s="175">
        <f>'将来負担比率（分子）の構造'!J$45</f>
        <v>7419</v>
      </c>
      <c r="F62" s="175"/>
      <c r="G62" s="175"/>
      <c r="H62" s="175">
        <f>'将来負担比率（分子）の構造'!K$45</f>
        <v>7261</v>
      </c>
      <c r="I62" s="175"/>
      <c r="J62" s="175"/>
      <c r="K62" s="175">
        <f>'将来負担比率（分子）の構造'!L$45</f>
        <v>7131</v>
      </c>
      <c r="L62" s="175"/>
      <c r="M62" s="175"/>
      <c r="N62" s="175">
        <f>'将来負担比率（分子）の構造'!M$45</f>
        <v>7301</v>
      </c>
      <c r="O62" s="175"/>
      <c r="P62" s="175"/>
    </row>
    <row r="63" spans="1:16" x14ac:dyDescent="0.2">
      <c r="A63" s="175" t="s">
        <v>34</v>
      </c>
      <c r="B63" s="175">
        <f>'将来負担比率（分子）の構造'!I$44</f>
        <v>1665</v>
      </c>
      <c r="C63" s="175"/>
      <c r="D63" s="175"/>
      <c r="E63" s="175">
        <f>'将来負担比率（分子）の構造'!J$44</f>
        <v>2564</v>
      </c>
      <c r="F63" s="175"/>
      <c r="G63" s="175"/>
      <c r="H63" s="175">
        <f>'将来負担比率（分子）の構造'!K$44</f>
        <v>3603</v>
      </c>
      <c r="I63" s="175"/>
      <c r="J63" s="175"/>
      <c r="K63" s="175">
        <f>'将来負担比率（分子）の構造'!L$44</f>
        <v>4101</v>
      </c>
      <c r="L63" s="175"/>
      <c r="M63" s="175"/>
      <c r="N63" s="175">
        <f>'将来負担比率（分子）の構造'!M$44</f>
        <v>3966</v>
      </c>
      <c r="O63" s="175"/>
      <c r="P63" s="175"/>
    </row>
    <row r="64" spans="1:16" x14ac:dyDescent="0.2">
      <c r="A64" s="175" t="s">
        <v>33</v>
      </c>
      <c r="B64" s="175">
        <f>'将来負担比率（分子）の構造'!I$43</f>
        <v>22978</v>
      </c>
      <c r="C64" s="175"/>
      <c r="D64" s="175"/>
      <c r="E64" s="175">
        <f>'将来負担比率（分子）の構造'!J$43</f>
        <v>21661</v>
      </c>
      <c r="F64" s="175"/>
      <c r="G64" s="175"/>
      <c r="H64" s="175">
        <f>'将来負担比率（分子）の構造'!K$43</f>
        <v>20626</v>
      </c>
      <c r="I64" s="175"/>
      <c r="J64" s="175"/>
      <c r="K64" s="175">
        <f>'将来負担比率（分子）の構造'!L$43</f>
        <v>18815</v>
      </c>
      <c r="L64" s="175"/>
      <c r="M64" s="175"/>
      <c r="N64" s="175">
        <f>'将来負担比率（分子）の構造'!M$43</f>
        <v>17123</v>
      </c>
      <c r="O64" s="175"/>
      <c r="P64" s="175"/>
    </row>
    <row r="65" spans="1:16" x14ac:dyDescent="0.2">
      <c r="A65" s="175" t="s">
        <v>32</v>
      </c>
      <c r="B65" s="175">
        <f>'将来負担比率（分子）の構造'!I$42</f>
        <v>26</v>
      </c>
      <c r="C65" s="175"/>
      <c r="D65" s="175"/>
      <c r="E65" s="175">
        <f>'将来負担比率（分子）の構造'!J$42</f>
        <v>12</v>
      </c>
      <c r="F65" s="175"/>
      <c r="G65" s="175"/>
      <c r="H65" s="175">
        <f>'将来負担比率（分子）の構造'!K$42</f>
        <v>8</v>
      </c>
      <c r="I65" s="175"/>
      <c r="J65" s="175"/>
      <c r="K65" s="175">
        <f>'将来負担比率（分子）の構造'!L$42</f>
        <v>3</v>
      </c>
      <c r="L65" s="175"/>
      <c r="M65" s="175"/>
      <c r="N65" s="175" t="str">
        <f>'将来負担比率（分子）の構造'!M$42</f>
        <v>-</v>
      </c>
      <c r="O65" s="175"/>
      <c r="P65" s="175"/>
    </row>
    <row r="66" spans="1:16" x14ac:dyDescent="0.2">
      <c r="A66" s="175" t="s">
        <v>31</v>
      </c>
      <c r="B66" s="175">
        <f>'将来負担比率（分子）の構造'!I$41</f>
        <v>60561</v>
      </c>
      <c r="C66" s="175"/>
      <c r="D66" s="175"/>
      <c r="E66" s="175">
        <f>'将来負担比率（分子）の構造'!J$41</f>
        <v>59494</v>
      </c>
      <c r="F66" s="175"/>
      <c r="G66" s="175"/>
      <c r="H66" s="175">
        <f>'将来負担比率（分子）の構造'!K$41</f>
        <v>56642</v>
      </c>
      <c r="I66" s="175"/>
      <c r="J66" s="175"/>
      <c r="K66" s="175">
        <f>'将来負担比率（分子）の構造'!L$41</f>
        <v>52397</v>
      </c>
      <c r="L66" s="175"/>
      <c r="M66" s="175"/>
      <c r="N66" s="175">
        <f>'将来負担比率（分子）の構造'!M$41</f>
        <v>49094</v>
      </c>
      <c r="O66" s="175"/>
      <c r="P66" s="175"/>
    </row>
    <row r="67" spans="1:16" x14ac:dyDescent="0.2">
      <c r="A67" s="175" t="s">
        <v>71</v>
      </c>
      <c r="B67" s="175" t="e">
        <f>NA()</f>
        <v>#N/A</v>
      </c>
      <c r="C67" s="175">
        <f>IF(ISNUMBER('将来負担比率（分子）の構造'!I$53), IF('将来負担比率（分子）の構造'!I$53 &lt; 0, 0, '将来負担比率（分子）の構造'!I$53), NA())</f>
        <v>8646</v>
      </c>
      <c r="D67" s="175" t="e">
        <f>NA()</f>
        <v>#N/A</v>
      </c>
      <c r="E67" s="175" t="e">
        <f>NA()</f>
        <v>#N/A</v>
      </c>
      <c r="F67" s="175">
        <f>IF(ISNUMBER('将来負担比率（分子）の構造'!J$53), IF('将来負担比率（分子）の構造'!J$53 &lt; 0, 0, '将来負担比率（分子）の構造'!J$53), NA())</f>
        <v>9002</v>
      </c>
      <c r="G67" s="175" t="e">
        <f>NA()</f>
        <v>#N/A</v>
      </c>
      <c r="H67" s="175" t="e">
        <f>NA()</f>
        <v>#N/A</v>
      </c>
      <c r="I67" s="175">
        <f>IF(ISNUMBER('将来負担比率（分子）の構造'!K$53), IF('将来負担比率（分子）の構造'!K$53 &lt; 0, 0, '将来負担比率（分子）の構造'!K$53), NA())</f>
        <v>7027</v>
      </c>
      <c r="J67" s="175" t="e">
        <f>NA()</f>
        <v>#N/A</v>
      </c>
      <c r="K67" s="175" t="e">
        <f>NA()</f>
        <v>#N/A</v>
      </c>
      <c r="L67" s="175">
        <f>IF(ISNUMBER('将来負担比率（分子）の構造'!L$53), IF('将来負担比率（分子）の構造'!L$53 &lt; 0, 0, '将来負担比率（分子）の構造'!L$53), NA())</f>
        <v>3946</v>
      </c>
      <c r="M67" s="175" t="e">
        <f>NA()</f>
        <v>#N/A</v>
      </c>
      <c r="N67" s="175" t="e">
        <f>NA()</f>
        <v>#N/A</v>
      </c>
      <c r="O67" s="175">
        <f>IF(ISNUMBER('将来負担比率（分子）の構造'!M$53), IF('将来負担比率（分子）の構造'!M$53 &lt; 0, 0, '将来負担比率（分子）の構造'!M$53), NA())</f>
        <v>1564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3268</v>
      </c>
      <c r="C72" s="179">
        <f>基金残高に係る経年分析!G55</f>
        <v>3663</v>
      </c>
      <c r="D72" s="179">
        <f>基金残高に係る経年分析!H55</f>
        <v>3986</v>
      </c>
    </row>
    <row r="73" spans="1:16" x14ac:dyDescent="0.2">
      <c r="A73" s="178" t="s">
        <v>74</v>
      </c>
      <c r="B73" s="179">
        <f>基金残高に係る経年分析!F56</f>
        <v>1771</v>
      </c>
      <c r="C73" s="179">
        <f>基金残高に係る経年分析!G56</f>
        <v>1286</v>
      </c>
      <c r="D73" s="179">
        <f>基金残高に係る経年分析!H56</f>
        <v>2006</v>
      </c>
    </row>
    <row r="74" spans="1:16" x14ac:dyDescent="0.2">
      <c r="A74" s="178" t="s">
        <v>75</v>
      </c>
      <c r="B74" s="179">
        <f>基金残高に係る経年分析!F57</f>
        <v>5117</v>
      </c>
      <c r="C74" s="179">
        <f>基金残高に係る経年分析!G57</f>
        <v>5781</v>
      </c>
      <c r="D74" s="179">
        <f>基金残高に係る経年分析!H57</f>
        <v>5897</v>
      </c>
    </row>
  </sheetData>
  <sheetProtection algorithmName="SHA-512" hashValue="KzG8bgSE9NN7/nRFcGhfE23eTTK4nJBEBCexmsWIMr6s7BVAcURLnb9zwCQFFxtzEUjslrwh9FV1ulGdD78vkw==" saltValue="Wz9exxL6u0uo7nI2/V00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2025-03-14T05:14:16Z</cp:lastPrinted>
  <dcterms:created xsi:type="dcterms:W3CDTF">2025-02-19T00:48:46Z</dcterms:created>
  <dcterms:modified xsi:type="dcterms:W3CDTF">2025-03-17T05:00:30Z</dcterms:modified>
  <cp:category/>
</cp:coreProperties>
</file>