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9"/>
  <workbookPr/>
  <mc:AlternateContent xmlns:mc="http://schemas.openxmlformats.org/markup-compatibility/2006">
    <mc:Choice Requires="x15">
      <x15ac:absPath xmlns:x15ac="http://schemas.microsoft.com/office/spreadsheetml/2010/11/ac" url="\\nanyo-ad.ad.nanyo\Public\06(新)課別フォルダ\03財政課\02財政係\R06年度\21財務04財政公表01諸務\令和5年度財政状況資料集\"/>
    </mc:Choice>
  </mc:AlternateContent>
  <xr:revisionPtr revIDLastSave="0" documentId="13_ncr:1_{A23BFE69-BF09-4D1B-8E6F-EEFC0E28A38B}" xr6:coauthVersionLast="36" xr6:coauthVersionMax="36" xr10:uidLastSave="{00000000-0000-0000-0000-000000000000}"/>
  <bookViews>
    <workbookView xWindow="0" yWindow="0" windowWidth="17772" windowHeight="85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<sst xmlns="http://schemas.openxmlformats.org/spreadsheetml/2006/main" count="1075" uniqueCount="565">
  <si>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</si>
  <si>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</si>
  <si>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</si>
  <si>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</si>
  <si>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</si>
  <si>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</si>
  <si>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</si>
  <si>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</si>
  <si>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</si>
  <si>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</si>
  <si>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</si>
  <si>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</si>
  <si>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</si>
  <si>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</si>
  <si>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</si>
  <si>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</si>
  <si>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</si>
  <si>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</si>
  <si>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</si>
  <si>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</si>
  <si>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</si>
  <si>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</si>
  <si>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</si>
  <si>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</si>
  <si>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</si>
  <si>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</si>
  <si>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</si>
  <si>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</si>
  <si>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</si>
  <si>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</si>
  <si>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</si>
  <si>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</si>
  <si>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</si>
  <si>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</si>
  <si>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</si>
  <si>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</si>
  <si>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</si>
  <si>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</si>
  <si>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</si>
  <si>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</si>
  <si>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</si>
  <si>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</si>
  <si>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</si>
  <si>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</si>
  <si>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</si>
  <si>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</si>
  <si>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</si>
  <si>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</si>
  <si>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</si>
  <si>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</si>
  <si>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</si>
  <si>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</si>
  <si>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</si>
  <si>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</si>
  <si>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</si>
  <si>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</si>
  <si>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</si>
  <si>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</si>
  <si>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</si>
  <si>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</si>
  <si>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</si>
  <si>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</si>
  <si>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</si>
  <si>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</si>
  <si>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</si>
  <si>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</si>
  <si>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</si>
  <si>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</si>
  <si>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</si>
  <si>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</si>
  <si>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</si>
  <si>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</si>
  <si>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</si>
  <si>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</si>
  <si>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</si>
  <si>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</si>
  <si>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</si>
  <si>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</si>
  <si>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</si>
  <si>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</si>
  <si>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</si>
  <si>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Ⅰ－１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</si>
  <si>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</si>
  <si>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</si>
  <si>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</si>
  <si>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</si>
  <si>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</si>
  <si>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</si>
  <si>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</si>
  <si>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</si>
  <si>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</si>
  <si>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</si>
  <si>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</si>
  <si>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</si>
  <si>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南陽市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</si>
  <si>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</si>
  <si>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</si>
  <si>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</si>
  <si>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</si>
  <si>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</si>
  <si>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</si>
  <si>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</si>
  <si>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</si>
  <si>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</si>
  <si>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</si>
  <si>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</si>
  <si>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</si>
  <si>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</si>
  <si>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</si>
  <si>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</si>
  <si>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</si>
  <si>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</si>
  <si>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</si>
  <si>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</si>
  <si>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</si>
  <si>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</si>
  <si>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</si>
  <si>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</si>
  <si>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</si>
  <si>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</si>
  <si>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</si>
  <si>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</si>
  <si>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</si>
  <si>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</si>
  <si>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</si>
  <si>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</si>
  <si>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</si>
  <si>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</si>
  <si>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</si>
  <si>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</si>
  <si>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</si>
  <si>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</si>
  <si>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</si>
  <si>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</si>
  <si>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</si>
  <si>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</si>
  <si>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</si>
  <si>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</si>
  <si>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</si>
  <si>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</si>
  <si>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</si>
  <si>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</si>
  <si>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</si>
  <si>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</si>
  <si>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</si>
  <si>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</si>
  <si>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</si>
  <si>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</si>
  <si>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</si>
  <si>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</si>
  <si>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</si>
  <si>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</si>
  <si>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</si>
  <si>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</si>
  <si>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</si>
  <si>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</si>
  <si>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</si>
  <si>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</si>
  <si>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</si>
  <si>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</si>
  <si>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</si>
  <si>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</si>
  <si>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</si>
  <si>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</si>
  <si>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</si>
  <si>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</si>
  <si>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</si>
  <si>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</si>
  <si>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</si>
  <si>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</si>
  <si>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</si>
  <si>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</si>
  <si>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</si>
  <si>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</si>
  <si>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</si>
  <si>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</si>
  <si>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</si>
  <si>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</si>
  <si>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</si>
  <si>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</si>
  <si>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</si>
  <si>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</si>
  <si>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</si>
  <si>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</si>
  <si>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</si>
  <si>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</si>
  <si>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</si>
  <si>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</si>
  <si>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</si>
  <si>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</si>
  <si>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</si>
  <si>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</si>
  <si>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</si>
  <si>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</si>
  <si>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</si>
  <si>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</si>
  <si>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</si>
  <si>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</si>
  <si>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</si>
  <si>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</si>
  <si>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</si>
  <si>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</si>
  <si>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</si>
  <si>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山形県南陽市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</si>
  <si>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</si>
  <si>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</si>
  <si>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</si>
  <si>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</si>
  <si>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</si>
  <si>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</si>
  <si>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</si>
  <si>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</si>
  <si>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</si>
  <si>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</si>
  <si>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</si>
  <si>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</si>
  <si>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</si>
  <si>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</si>
  <si>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</si>
  <si>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</si>
  <si>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</si>
  <si>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</si>
  <si>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</si>
  <si>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</si>
  <si>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</si>
  <si>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</si>
  <si>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</si>
  <si>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</si>
  <si>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</si>
  <si>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</si>
  <si>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</si>
  <si>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</si>
  <si>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</si>
  <si>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</si>
  <si>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</si>
  <si>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</si>
  <si>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</si>
  <si>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</si>
  <si>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</si>
  <si>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</si>
  <si>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</si>
  <si>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</si>
  <si>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</si>
  <si>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</si>
  <si>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</si>
  <si>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</si>
  <si>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</si>
  <si>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</si>
  <si>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</si>
  <si>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</si>
  <si>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</si>
  <si>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</si>
  <si>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</si>
  <si>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</si>
  <si>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</si>
  <si>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</si>
  <si>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</si>
  <si>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</si>
  <si>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</si>
  <si>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</si>
  <si>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</si>
  <si>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</si>
  <si>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</si>
  <si>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</si>
  <si>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</si>
  <si>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</si>
  <si>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</si>
  <si>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</si>
  <si>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</si>
  <si>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</si>
  <si>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</si>
  <si>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</si>
  <si>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</si>
  <si>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</si>
  <si>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</si>
  <si>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</si>
  <si>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</si>
  <si>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</si>
  <si>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</si>
  <si>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</si>
  <si>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</si>
  <si>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</si>
  <si>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</si>
  <si>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</si>
  <si>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</si>
  <si>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</si>
  <si>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</si>
  <si>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</si>
  <si>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</si>
  <si>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</si>
  <si>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</si>
  <si>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</si>
  <si>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</si>
  <si>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</si>
  <si>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</si>
  <si>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</si>
  <si>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</si>
  <si>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</si>
  <si>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</si>
  <si>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</si>
  <si>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</si>
  <si>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</si>
  <si>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</si>
  <si>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</si>
  <si>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</si>
  <si>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</si>
  <si>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</si>
  <si>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</si>
  <si>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</si>
  <si>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</si>
  <si>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</si>
  <si>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</si>
  <si>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</si>
  <si>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</si>
  <si>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</si>
  <si>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</si>
  <si>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</si>
  <si>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</si>
  <si>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</si>
  <si>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</si>
  <si>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</si>
  <si>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</si>
  <si>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</si>
  <si>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</si>
  <si>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</si>
  <si>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</si>
  <si>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</si>
  <si>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</si>
  <si>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</si>
  <si>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</si>
  <si>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</si>
  <si>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</si>
  <si>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</si>
  <si>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</si>
  <si>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</si>
  <si>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</si>
  <si>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</si>
  <si>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</si>
  <si>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</si>
  <si>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</si>
  <si>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</si>
  <si>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</si>
  <si>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</si>
  <si>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</si>
  <si>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</si>
  <si>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</si>
  <si>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</si>
  <si>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</si>
  <si>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</si>
  <si>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</si>
  <si>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</si>
  <si>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</si>
  <si>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</si>
  <si>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</si>
  <si>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山形県南陽市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</si>
  <si>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</si>
  <si>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</si>
  <si>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</si>
  <si>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</si>
  <si>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</si>
  <si>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</si>
  <si>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</si>
  <si>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</si>
  <si>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</si>
  <si>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</si>
  <si>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</si>
  <si>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</si>
  <si>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</si>
  <si>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</si>
  <si>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</si>
  <si>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</si>
  <si>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</si>
  <si>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</si>
  <si>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</si>
  <si>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</si>
  <si>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</si>
  <si>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</si>
  <si>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</si>
  <si>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</si>
  <si>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</si>
  <si>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</si>
  <si>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</si>
  <si>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</si>
  <si>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</si>
  <si>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</si>
  <si>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</si>
  <si>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</si>
  <si>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</si>
  <si>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</si>
  <si>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</si>
  <si>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</si>
  <si>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</si>
  <si>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</si>
  <si>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</si>
  <si>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</si>
  <si>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</si>
  <si>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</si>
  <si>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</si>
  <si>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</si>
  <si>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</si>
  <si>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</si>
  <si>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</si>
  <si>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</si>
  <si>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</si>
  <si>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</si>
  <si>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</si>
  <si>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</si>
  <si>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</si>
  <si>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</si>
  <si>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</si>
  <si>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</si>
  <si>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</si>
  <si>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</si>
  <si>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</si>
  <si>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</si>
  <si>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</si>
  <si>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</si>
  <si>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</si>
  <si>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</si>
  <si>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</si>
  <si>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</si>
  <si>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</si>
  <si>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</si>
  <si>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</si>
  <si>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</si>
  <si>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</si>
  <si>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</si>
  <si>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</si>
  <si>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</si>
  <si>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</si>
  <si>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</si>
  <si>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</si>
  <si>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</si>
  <si>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</si>
  <si>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</si>
  <si>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</si>
  <si>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</si>
  <si>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</si>
  <si>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</si>
  <si>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</si>
  <si>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</si>
  <si>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</si>
  <si>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</si>
  <si>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</si>
  <si>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</si>
  <si>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</si>
  <si>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</si>
  <si>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</si>
  <si>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</si>
  <si>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</si>
  <si>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</si>
  <si>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</si>
  <si>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</si>
  <si>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</si>
  <si>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</si>
  <si>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</si>
  <si>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</si>
  <si>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</si>
  <si>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</si>
  <si>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</si>
  <si>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</si>
  <si>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</si>
  <si>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</si>
  <si>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</si>
  <si>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</si>
  <si>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</si>
  <si>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</si>
  <si>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</si>
  <si>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</si>
  <si>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</si>
  <si>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</si>
  <si>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</si>
  <si>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</si>
  <si>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</si>
  <si>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</si>
  <si>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</si>
  <si>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</si>
  <si>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</si>
  <si>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</si>
  <si>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</si>
  <si>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</si>
  <si>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</si>
  <si>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</si>
  <si>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</si>
  <si>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</si>
  <si>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</si>
  <si>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</si>
  <si>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</si>
  <si>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</si>
  <si>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</si>
  <si>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</si>
  <si>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</si>
  <si>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</si>
  <si>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</si>
  <si>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</si>
  <si>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</si>
  <si>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</si>
  <si>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</si>
  <si>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</si>
  <si>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</si>
  <si>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</si>
  <si>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</si>
  <si>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</si>
  <si>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</si>
  <si>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</si>
  <si>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</si>
  <si>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</si>
  <si>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</si>
  <si>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</si>
  <si>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</si>
  <si>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</si>
  <si>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</si>
  <si>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</si>
  <si>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</si>
  <si>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</si>
  <si>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</si>
  <si>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</si>
  <si>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</si>
  <si>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</si>
  <si>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</si>
  <si>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</si>
  <si>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</si>
  <si>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</si>
  <si>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</si>
  <si>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</si>
  <si>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</si>
  <si>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</si>
  <si>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</si>
  <si>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</si>
  <si>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</si>
  <si>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2.68</t>
  </si>
  <si>
    <t>▲ 3.12</t>
  </si>
  <si>
    <t>▲ 0.75</t>
  </si>
  <si>
    <t>一般会計</t>
  </si>
  <si>
    <t>水道事業会計</t>
  </si>
  <si>
    <t>介護保険特別会計</t>
  </si>
  <si>
    <t>下水道事業会計</t>
  </si>
  <si>
    <t>後期高齢者医療特別会計</t>
  </si>
  <si>
    <t>国民健康保険特別会計</t>
  </si>
  <si>
    <t>育英事業特別会計</t>
  </si>
  <si>
    <t>その他会計（赤字）</t>
  </si>
  <si>
    <t>その他会計（黒字）</t>
  </si>
  <si>
    <t>R01</t>
    <phoneticPr fontId="5"/>
  </si>
  <si>
    <t>R02</t>
    <phoneticPr fontId="5"/>
  </si>
  <si>
    <t>R03</t>
    <phoneticPr fontId="5"/>
  </si>
  <si>
    <t>R04</t>
    <phoneticPr fontId="5"/>
  </si>
  <si>
    <t>R05</t>
    <phoneticPr fontId="5"/>
  </si>
  <si>
    <t>-</t>
    <phoneticPr fontId="2"/>
  </si>
  <si>
    <t>置賜広域行政事務組合</t>
    <phoneticPr fontId="10"/>
  </si>
  <si>
    <t>置賜広域病院企業団</t>
    <phoneticPr fontId="10"/>
  </si>
  <si>
    <t>山形県市町村職員退職手当組合</t>
    <phoneticPr fontId="10"/>
  </si>
  <si>
    <t>山形県後期高齢者医療広域連合（普通会計分）</t>
    <rPh sb="15" eb="17">
      <t>フツウ</t>
    </rPh>
    <rPh sb="17" eb="19">
      <t>カイケイ</t>
    </rPh>
    <rPh sb="19" eb="20">
      <t>ブン</t>
    </rPh>
    <phoneticPr fontId="10"/>
  </si>
  <si>
    <t>山形県後期高齢者医療広域連合（事業会計分）</t>
    <rPh sb="15" eb="17">
      <t>ジギョウ</t>
    </rPh>
    <rPh sb="17" eb="19">
      <t>カイケイ</t>
    </rPh>
    <rPh sb="19" eb="20">
      <t>ブン</t>
    </rPh>
    <phoneticPr fontId="10"/>
  </si>
  <si>
    <t>山形県消防補償等組合</t>
    <phoneticPr fontId="10"/>
  </si>
  <si>
    <t>山形県自治会館管理組合</t>
    <phoneticPr fontId="10"/>
  </si>
  <si>
    <t>山形県市町村交通災害共済組合</t>
    <phoneticPr fontId="10"/>
  </si>
  <si>
    <t>松川堰組合</t>
    <phoneticPr fontId="10"/>
  </si>
  <si>
    <t>○</t>
    <phoneticPr fontId="2"/>
  </si>
  <si>
    <t>南陽市土地開発公社</t>
    <rPh sb="0" eb="3">
      <t>ナンヨウシ</t>
    </rPh>
    <rPh sb="3" eb="9">
      <t>トチカイハツコウシャ</t>
    </rPh>
    <phoneticPr fontId="10"/>
  </si>
  <si>
    <t>山形鉄道</t>
    <rPh sb="0" eb="4">
      <t>ヤマガタテツドウ</t>
    </rPh>
    <phoneticPr fontId="10"/>
  </si>
  <si>
    <t>地域振興基金</t>
    <rPh sb="0" eb="6">
      <t>チイキシンコウキキン</t>
    </rPh>
    <phoneticPr fontId="5"/>
  </si>
  <si>
    <t>公共施設維持管理基金</t>
    <rPh sb="0" eb="4">
      <t>コウキョウシセツ</t>
    </rPh>
    <rPh sb="4" eb="10">
      <t>イジカンリキキン</t>
    </rPh>
    <phoneticPr fontId="2"/>
  </si>
  <si>
    <t>中小企業緊急経済対策利子補給等基金</t>
    <rPh sb="0" eb="4">
      <t>チュウショウキギョウ</t>
    </rPh>
    <rPh sb="4" eb="10">
      <t>キンキュウケイザイタイサク</t>
    </rPh>
    <rPh sb="10" eb="15">
      <t>リシホキュウトウ</t>
    </rPh>
    <rPh sb="15" eb="17">
      <t>キキン</t>
    </rPh>
    <phoneticPr fontId="2"/>
  </si>
  <si>
    <t>川崎勇、艶香基金</t>
    <rPh sb="0" eb="2">
      <t>カワサキ</t>
    </rPh>
    <rPh sb="2" eb="3">
      <t>イサム</t>
    </rPh>
    <rPh sb="4" eb="5">
      <t>ツヤ</t>
    </rPh>
    <rPh sb="5" eb="6">
      <t>カオ</t>
    </rPh>
    <rPh sb="6" eb="8">
      <t>キキン</t>
    </rPh>
    <phoneticPr fontId="2"/>
  </si>
  <si>
    <t>皆川健次菊まつり振興基金</t>
    <rPh sb="0" eb="2">
      <t>ミナガワ</t>
    </rPh>
    <rPh sb="2" eb="4">
      <t>ケンジ</t>
    </rPh>
    <rPh sb="4" eb="5">
      <t>キク</t>
    </rPh>
    <rPh sb="8" eb="10">
      <t>シンコウ</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</si>
</sst>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94081</c:v>
                </c:pt>
                <c:pt idx="1">
                  <c:v>92632</c:v>
                </c:pt>
                <c:pt idx="2">
                  <c:v>96469</c:v>
                </c:pt>
                <c:pt idx="3">
                  <c:v>85743</c:v>
                </c:pt>
                <c:pt idx="4">
                  <c:v>92509</c:v>
                </c:pt>
              </c:numCache>
            </c:numRef>
          </c:val>
          <c:smooth val="0"/>
          <c:extLst>
            <c:ext xmlns:c16="http://schemas.microsoft.com/office/drawing/2014/chart" uri="{C3380CC4-5D6E-409C-BE32-E72D297353CC}">
              <c16:uniqueId val="{00000000-1068-4880-BCF3-C32F0FB3E30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49759</c:v>
                </c:pt>
                <c:pt idx="1">
                  <c:v>36389</c:v>
                </c:pt>
                <c:pt idx="2">
                  <c:v>64662</c:v>
                </c:pt>
                <c:pt idx="3">
                  <c:v>41998</c:v>
                </c:pt>
                <c:pt idx="4">
                  <c:v>68295</c:v>
                </c:pt>
              </c:numCache>
            </c:numRef>
          </c:val>
          <c:smooth val="0"/>
          <c:extLst>
            <c:ext xmlns:c16="http://schemas.microsoft.com/office/drawing/2014/chart" uri="{C3380CC4-5D6E-409C-BE32-E72D297353CC}">
              <c16:uniqueId val="{00000001-1068-4880-BCF3-C32F0FB3E30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11.98</c:v>
                </c:pt>
                <c:pt idx="1">
                  <c:v>9.64</c:v>
                </c:pt>
                <c:pt idx="2">
                  <c:v>13.86</c:v>
                </c:pt>
                <c:pt idx="3">
                  <c:v>14.02</c:v>
                </c:pt>
                <c:pt idx="4">
                  <c:v>11.93</c:v>
                </c:pt>
              </c:numCache>
            </c:numRef>
          </c:val>
          <c:extLst>
            <c:ext xmlns:c16="http://schemas.microsoft.com/office/drawing/2014/chart" uri="{C3380CC4-5D6E-409C-BE32-E72D297353CC}">
              <c16:uniqueId val="{00000000-F027-444D-879B-2C8B411DC7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9.83</c:v>
                </c:pt>
                <c:pt idx="1">
                  <c:v>7.98</c:v>
                </c:pt>
                <c:pt idx="2">
                  <c:v>8.2100000000000009</c:v>
                </c:pt>
                <c:pt idx="3">
                  <c:v>9.83</c:v>
                </c:pt>
                <c:pt idx="4">
                  <c:v>10.49</c:v>
                </c:pt>
              </c:numCache>
            </c:numRef>
          </c:val>
          <c:extLst>
            <c:ext xmlns:c16="http://schemas.microsoft.com/office/drawing/2014/chart" uri="{C3380CC4-5D6E-409C-BE32-E72D297353CC}">
              <c16:uniqueId val="{00000001-F027-444D-879B-2C8B411DC75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-2.68</c:v>
                </c:pt>
                <c:pt idx="1">
                  <c:v>-3.12</c:v>
                </c:pt>
                <c:pt idx="2">
                  <c:v>4.96</c:v>
                </c:pt>
                <c:pt idx="3">
                  <c:v>1.32</c:v>
                </c:pt>
                <c:pt idx="4">
                  <c:v>-0.75</c:v>
                </c:pt>
              </c:numCache>
            </c:numRef>
          </c:val>
          <c:smooth val="0"/>
          <c:extLst>
            <c:ext xmlns:c16="http://schemas.microsoft.com/office/drawing/2014/chart" uri="{C3380CC4-5D6E-409C-BE32-E72D297353CC}">
              <c16:uniqueId val="{00000002-F027-444D-879B-2C8B411DC75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22A-47CA-907B-511BE4E117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2A-47CA-907B-511BE4E1172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22A-47CA-907B-511BE4E1172A}"/>
            </c:ext>
          </c:extLst>
        </c:ser>
        <c:ser>
          <c:idx val="3"/>
          <c:order val="3"/>
          <c:tx>
            <c:strRef>
              <c:f>データシート!$A$30</c:f>
              <c:strCache>
                <c:ptCount val="1"/>
                <c:pt idx="0">
                  <c:v>育英事業特別会計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7.0000000000000007E-2</c:v>
                </c:pt>
                <c:pt idx="2">
                  <c:v>#N/A</c:v>
                </c:pt>
                <c:pt idx="3">
                  <c:v>0.03</c:v>
                </c:pt>
                <c:pt idx="4">
                  <c:v>#N/A</c:v>
                </c:pt>
                <c:pt idx="5">
                  <c:v>0.03</c:v>
                </c:pt>
                <c:pt idx="6">
                  <c:v>#N/A</c:v>
                </c:pt>
                <c:pt idx="7">
                  <c:v>0.05</c:v>
                </c:pt>
                <c:pt idx="8">
                  <c:v>#N/A</c:v>
                </c:pt>
                <c:pt idx="9">
                  <c:v>7.0000000000000007E-2</c:v>
                </c:pt>
              </c:numCache>
            </c:numRef>
          </c:val>
          <c:extLst>
            <c:ext xmlns:c16="http://schemas.microsoft.com/office/drawing/2014/chart" uri="{C3380CC4-5D6E-409C-BE32-E72D297353CC}">
              <c16:uniqueId val="{00000003-222A-47CA-907B-511BE4E1172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1.84</c:v>
                </c:pt>
                <c:pt idx="2">
                  <c:v>#N/A</c:v>
                </c:pt>
                <c:pt idx="3">
                  <c:v>0.89</c:v>
                </c:pt>
                <c:pt idx="4">
                  <c:v>#N/A</c:v>
                </c:pt>
                <c:pt idx="5">
                  <c:v>0.48</c:v>
                </c:pt>
                <c:pt idx="6">
                  <c:v>#N/A</c:v>
                </c:pt>
                <c:pt idx="7">
                  <c:v>0.08</c:v>
                </c:pt>
                <c:pt idx="8">
                  <c:v>#N/A</c:v>
                </c:pt>
                <c:pt idx="9">
                  <c:v>0.09</c:v>
                </c:pt>
              </c:numCache>
            </c:numRef>
          </c:val>
          <c:extLst>
            <c:ext xmlns:c16="http://schemas.microsoft.com/office/drawing/2014/chart" uri="{C3380CC4-5D6E-409C-BE32-E72D297353CC}">
              <c16:uniqueId val="{00000004-222A-47CA-907B-511BE4E1172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0.16</c:v>
                </c:pt>
                <c:pt idx="2">
                  <c:v>#N/A</c:v>
                </c:pt>
                <c:pt idx="3">
                  <c:v>0.13</c:v>
                </c:pt>
                <c:pt idx="4">
                  <c:v>#N/A</c:v>
                </c:pt>
                <c:pt idx="5">
                  <c:v>0.14000000000000001</c:v>
                </c:pt>
                <c:pt idx="6">
                  <c:v>#N/A</c:v>
                </c:pt>
                <c:pt idx="7">
                  <c:v>0.13</c:v>
                </c:pt>
                <c:pt idx="8">
                  <c:v>#N/A</c:v>
                </c:pt>
                <c:pt idx="9">
                  <c:v>0.17</c:v>
                </c:pt>
              </c:numCache>
            </c:numRef>
          </c:val>
          <c:extLst>
            <c:ext xmlns:c16="http://schemas.microsoft.com/office/drawing/2014/chart" uri="{C3380CC4-5D6E-409C-BE32-E72D297353CC}">
              <c16:uniqueId val="{00000005-222A-47CA-907B-511BE4E1172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3.05</c:v>
                </c:pt>
                <c:pt idx="2">
                  <c:v>#N/A</c:v>
                </c:pt>
                <c:pt idx="3">
                  <c:v>1.17</c:v>
                </c:pt>
                <c:pt idx="4">
                  <c:v>#N/A</c:v>
                </c:pt>
                <c:pt idx="5">
                  <c:v>1.06</c:v>
                </c:pt>
                <c:pt idx="6">
                  <c:v>#N/A</c:v>
                </c:pt>
                <c:pt idx="7">
                  <c:v>1.1200000000000001</c:v>
                </c:pt>
                <c:pt idx="8">
                  <c:v>#N/A</c:v>
                </c:pt>
                <c:pt idx="9">
                  <c:v>1.1100000000000001</c:v>
                </c:pt>
              </c:numCache>
            </c:numRef>
          </c:val>
          <c:extLst>
            <c:ext xmlns:c16="http://schemas.microsoft.com/office/drawing/2014/chart" uri="{C3380CC4-5D6E-409C-BE32-E72D297353CC}">
              <c16:uniqueId val="{00000006-222A-47CA-907B-511BE4E1172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1.77</c:v>
                </c:pt>
                <c:pt idx="2">
                  <c:v>#N/A</c:v>
                </c:pt>
                <c:pt idx="3">
                  <c:v>2.41</c:v>
                </c:pt>
                <c:pt idx="4">
                  <c:v>#N/A</c:v>
                </c:pt>
                <c:pt idx="5">
                  <c:v>2.08</c:v>
                </c:pt>
                <c:pt idx="6">
                  <c:v>#N/A</c:v>
                </c:pt>
                <c:pt idx="7">
                  <c:v>1.94</c:v>
                </c:pt>
                <c:pt idx="8">
                  <c:v>#N/A</c:v>
                </c:pt>
                <c:pt idx="9">
                  <c:v>2.48</c:v>
                </c:pt>
              </c:numCache>
            </c:numRef>
          </c:val>
          <c:extLst>
            <c:ext xmlns:c16="http://schemas.microsoft.com/office/drawing/2014/chart" uri="{C3380CC4-5D6E-409C-BE32-E72D297353CC}">
              <c16:uniqueId val="{00000007-222A-47CA-907B-511BE4E1172A}"/>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8.9600000000000009</c:v>
                </c:pt>
                <c:pt idx="2">
                  <c:v>#N/A</c:v>
                </c:pt>
                <c:pt idx="3">
                  <c:v>8.92</c:v>
                </c:pt>
                <c:pt idx="4">
                  <c:v>#N/A</c:v>
                </c:pt>
                <c:pt idx="5">
                  <c:v>9.25</c:v>
                </c:pt>
                <c:pt idx="6">
                  <c:v>#N/A</c:v>
                </c:pt>
                <c:pt idx="7">
                  <c:v>9.51</c:v>
                </c:pt>
                <c:pt idx="8">
                  <c:v>#N/A</c:v>
                </c:pt>
                <c:pt idx="9">
                  <c:v>8.4700000000000006</c:v>
                </c:pt>
              </c:numCache>
            </c:numRef>
          </c:val>
          <c:extLst>
            <c:ext xmlns:c16="http://schemas.microsoft.com/office/drawing/2014/chart" uri="{C3380CC4-5D6E-409C-BE32-E72D297353CC}">
              <c16:uniqueId val="{00000008-222A-47CA-907B-511BE4E1172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11.91</c:v>
                </c:pt>
                <c:pt idx="2">
                  <c:v>#N/A</c:v>
                </c:pt>
                <c:pt idx="3">
                  <c:v>9.6</c:v>
                </c:pt>
                <c:pt idx="4">
                  <c:v>#N/A</c:v>
                </c:pt>
                <c:pt idx="5">
                  <c:v>13.82</c:v>
                </c:pt>
                <c:pt idx="6">
                  <c:v>#N/A</c:v>
                </c:pt>
                <c:pt idx="7">
                  <c:v>13.96</c:v>
                </c:pt>
                <c:pt idx="8">
                  <c:v>#N/A</c:v>
                </c:pt>
                <c:pt idx="9">
                  <c:v>11.85</c:v>
                </c:pt>
              </c:numCache>
            </c:numRef>
          </c:val>
          <c:extLst>
            <c:ext xmlns:c16="http://schemas.microsoft.com/office/drawing/2014/chart" uri="{C3380CC4-5D6E-409C-BE32-E72D297353CC}">
              <c16:uniqueId val="{00000009-222A-47CA-907B-511BE4E117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1265</c:v>
                </c:pt>
                <c:pt idx="5">
                  <c:v>1236</c:v>
                </c:pt>
                <c:pt idx="8">
                  <c:v>1215</c:v>
                </c:pt>
                <c:pt idx="11">
                  <c:v>1213</c:v>
                </c:pt>
                <c:pt idx="14">
                  <c:v>1246</c:v>
                </c:pt>
              </c:numCache>
            </c:numRef>
          </c:val>
          <c:extLst>
            <c:ext xmlns:c16="http://schemas.microsoft.com/office/drawing/2014/chart" uri="{C3380CC4-5D6E-409C-BE32-E72D297353CC}">
              <c16:uniqueId val="{00000000-EC99-4432-8858-6D5B520CAA6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99-4432-8858-6D5B520CAA6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10</c:v>
                </c:pt>
                <c:pt idx="3">
                  <c:v>36</c:v>
                </c:pt>
                <c:pt idx="6">
                  <c:v>36</c:v>
                </c:pt>
                <c:pt idx="9">
                  <c:v>35</c:v>
                </c:pt>
                <c:pt idx="12">
                  <c:v>35</c:v>
                </c:pt>
              </c:numCache>
            </c:numRef>
          </c:val>
          <c:extLst>
            <c:ext xmlns:c16="http://schemas.microsoft.com/office/drawing/2014/chart" uri="{C3380CC4-5D6E-409C-BE32-E72D297353CC}">
              <c16:uniqueId val="{00000002-EC99-4432-8858-6D5B520CAA6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166</c:v>
                </c:pt>
                <c:pt idx="3">
                  <c:v>140</c:v>
                </c:pt>
                <c:pt idx="6">
                  <c:v>158</c:v>
                </c:pt>
                <c:pt idx="9">
                  <c:v>168</c:v>
                </c:pt>
                <c:pt idx="12">
                  <c:v>203</c:v>
                </c:pt>
              </c:numCache>
            </c:numRef>
          </c:val>
          <c:extLst>
            <c:ext xmlns:c16="http://schemas.microsoft.com/office/drawing/2014/chart" uri="{C3380CC4-5D6E-409C-BE32-E72D297353CC}">
              <c16:uniqueId val="{00000003-EC99-4432-8858-6D5B520CAA6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571</c:v>
                </c:pt>
                <c:pt idx="3">
                  <c:v>548</c:v>
                </c:pt>
                <c:pt idx="6">
                  <c:v>536</c:v>
                </c:pt>
                <c:pt idx="9">
                  <c:v>532</c:v>
                </c:pt>
                <c:pt idx="12">
                  <c:v>512</c:v>
                </c:pt>
              </c:numCache>
            </c:numRef>
          </c:val>
          <c:extLst>
            <c:ext xmlns:c16="http://schemas.microsoft.com/office/drawing/2014/chart" uri="{C3380CC4-5D6E-409C-BE32-E72D297353CC}">
              <c16:uniqueId val="{00000004-EC99-4432-8858-6D5B520CAA6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99-4432-8858-6D5B520CAA6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99-4432-8858-6D5B520CAA6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1362</c:v>
                </c:pt>
                <c:pt idx="3">
                  <c:v>1367</c:v>
                </c:pt>
                <c:pt idx="6">
                  <c:v>1380</c:v>
                </c:pt>
                <c:pt idx="9">
                  <c:v>1445</c:v>
                </c:pt>
                <c:pt idx="12">
                  <c:v>1469</c:v>
                </c:pt>
              </c:numCache>
            </c:numRef>
          </c:val>
          <c:extLst>
            <c:ext xmlns:c16="http://schemas.microsoft.com/office/drawing/2014/chart" uri="{C3380CC4-5D6E-409C-BE32-E72D297353CC}">
              <c16:uniqueId val="{00000007-EC99-4432-8858-6D5B520CAA6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844</c:v>
                </c:pt>
                <c:pt idx="2">
                  <c:v>#N/A</c:v>
                </c:pt>
                <c:pt idx="3">
                  <c:v>#N/A</c:v>
                </c:pt>
                <c:pt idx="4">
                  <c:v>855</c:v>
                </c:pt>
                <c:pt idx="5">
                  <c:v>#N/A</c:v>
                </c:pt>
                <c:pt idx="6">
                  <c:v>#N/A</c:v>
                </c:pt>
                <c:pt idx="7">
                  <c:v>895</c:v>
                </c:pt>
                <c:pt idx="8">
                  <c:v>#N/A</c:v>
                </c:pt>
                <c:pt idx="9">
                  <c:v>#N/A</c:v>
                </c:pt>
                <c:pt idx="10">
                  <c:v>967</c:v>
                </c:pt>
                <c:pt idx="11">
                  <c:v>#N/A</c:v>
                </c:pt>
                <c:pt idx="12">
                  <c:v>#N/A</c:v>
                </c:pt>
                <c:pt idx="13">
                  <c:v>973</c:v>
                </c:pt>
                <c:pt idx="14">
                  <c:v>#N/A</c:v>
                </c:pt>
              </c:numCache>
            </c:numRef>
          </c:val>
          <c:smooth val="0"/>
          <c:extLst>
            <c:ext xmlns:c16="http://schemas.microsoft.com/office/drawing/2014/chart" uri="{C3380CC4-5D6E-409C-BE32-E72D297353CC}">
              <c16:uniqueId val="{00000008-EC99-4432-8858-6D5B520CAA6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12635</c:v>
                </c:pt>
                <c:pt idx="5">
                  <c:v>12391</c:v>
                </c:pt>
                <c:pt idx="8">
                  <c:v>12027</c:v>
                </c:pt>
                <c:pt idx="11">
                  <c:v>11497</c:v>
                </c:pt>
                <c:pt idx="14">
                  <c:v>11151</c:v>
                </c:pt>
              </c:numCache>
            </c:numRef>
          </c:val>
          <c:extLst>
            <c:ext xmlns:c16="http://schemas.microsoft.com/office/drawing/2014/chart" uri="{C3380CC4-5D6E-409C-BE32-E72D297353CC}">
              <c16:uniqueId val="{00000000-F813-4565-921E-37568C3807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1723</c:v>
                </c:pt>
                <c:pt idx="5">
                  <c:v>1726</c:v>
                </c:pt>
                <c:pt idx="8">
                  <c:v>1750</c:v>
                </c:pt>
                <c:pt idx="11">
                  <c:v>1704</c:v>
                </c:pt>
                <c:pt idx="14">
                  <c:v>1830</c:v>
                </c:pt>
              </c:numCache>
            </c:numRef>
          </c:val>
          <c:extLst>
            <c:ext xmlns:c16="http://schemas.microsoft.com/office/drawing/2014/chart" uri="{C3380CC4-5D6E-409C-BE32-E72D297353CC}">
              <c16:uniqueId val="{00000001-F813-4565-921E-37568C3807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2769</c:v>
                </c:pt>
                <c:pt idx="5">
                  <c:v>2868</c:v>
                </c:pt>
                <c:pt idx="8">
                  <c:v>3157</c:v>
                </c:pt>
                <c:pt idx="11">
                  <c:v>3386</c:v>
                </c:pt>
                <c:pt idx="14">
                  <c:v>3744</c:v>
                </c:pt>
              </c:numCache>
            </c:numRef>
          </c:val>
          <c:extLst>
            <c:ext xmlns:c16="http://schemas.microsoft.com/office/drawing/2014/chart" uri="{C3380CC4-5D6E-409C-BE32-E72D297353CC}">
              <c16:uniqueId val="{00000002-F813-4565-921E-37568C3807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813-4565-921E-37568C3807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813-4565-921E-37568C3807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813-4565-921E-37568C3807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2108</c:v>
                </c:pt>
                <c:pt idx="3">
                  <c:v>2201</c:v>
                </c:pt>
                <c:pt idx="6">
                  <c:v>2159</c:v>
                </c:pt>
                <c:pt idx="9">
                  <c:v>2112</c:v>
                </c:pt>
                <c:pt idx="12">
                  <c:v>2059</c:v>
                </c:pt>
              </c:numCache>
            </c:numRef>
          </c:val>
          <c:extLst>
            <c:ext xmlns:c16="http://schemas.microsoft.com/office/drawing/2014/chart" uri="{C3380CC4-5D6E-409C-BE32-E72D297353CC}">
              <c16:uniqueId val="{00000006-F813-4565-921E-37568C3807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3108</c:v>
                </c:pt>
                <c:pt idx="3">
                  <c:v>3058</c:v>
                </c:pt>
                <c:pt idx="6">
                  <c:v>3087</c:v>
                </c:pt>
                <c:pt idx="9">
                  <c:v>2987</c:v>
                </c:pt>
                <c:pt idx="12">
                  <c:v>2895</c:v>
                </c:pt>
              </c:numCache>
            </c:numRef>
          </c:val>
          <c:extLst>
            <c:ext xmlns:c16="http://schemas.microsoft.com/office/drawing/2014/chart" uri="{C3380CC4-5D6E-409C-BE32-E72D297353CC}">
              <c16:uniqueId val="{00000007-F813-4565-921E-37568C3807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5968</c:v>
                </c:pt>
                <c:pt idx="3">
                  <c:v>5699</c:v>
                </c:pt>
                <c:pt idx="6">
                  <c:v>5341</c:v>
                </c:pt>
                <c:pt idx="9">
                  <c:v>5127</c:v>
                </c:pt>
                <c:pt idx="12">
                  <c:v>5320</c:v>
                </c:pt>
              </c:numCache>
            </c:numRef>
          </c:val>
          <c:extLst>
            <c:ext xmlns:c16="http://schemas.microsoft.com/office/drawing/2014/chart" uri="{C3380CC4-5D6E-409C-BE32-E72D297353CC}">
              <c16:uniqueId val="{00000008-F813-4565-921E-37568C3807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509</c:v>
                </c:pt>
                <c:pt idx="3">
                  <c:v>478</c:v>
                </c:pt>
                <c:pt idx="6">
                  <c:v>447</c:v>
                </c:pt>
                <c:pt idx="9">
                  <c:v>416</c:v>
                </c:pt>
                <c:pt idx="12">
                  <c:v>385</c:v>
                </c:pt>
              </c:numCache>
            </c:numRef>
          </c:val>
          <c:extLst>
            <c:ext xmlns:c16="http://schemas.microsoft.com/office/drawing/2014/chart" uri="{C3380CC4-5D6E-409C-BE32-E72D297353CC}">
              <c16:uniqueId val="{00000009-F813-4565-921E-37568C3807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15401</c:v>
                </c:pt>
                <c:pt idx="3">
                  <c:v>15090</c:v>
                </c:pt>
                <c:pt idx="6">
                  <c:v>15465</c:v>
                </c:pt>
                <c:pt idx="9">
                  <c:v>14955</c:v>
                </c:pt>
                <c:pt idx="12">
                  <c:v>14749</c:v>
                </c:pt>
              </c:numCache>
            </c:numRef>
          </c:val>
          <c:extLst>
            <c:ext xmlns:c16="http://schemas.microsoft.com/office/drawing/2014/chart" uri="{C3380CC4-5D6E-409C-BE32-E72D297353CC}">
              <c16:uniqueId val="{0000000A-F813-4565-921E-37568C38075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9966</c:v>
                </c:pt>
                <c:pt idx="2">
                  <c:v>#N/A</c:v>
                </c:pt>
                <c:pt idx="3">
                  <c:v>#N/A</c:v>
                </c:pt>
                <c:pt idx="4">
                  <c:v>9539</c:v>
                </c:pt>
                <c:pt idx="5">
                  <c:v>#N/A</c:v>
                </c:pt>
                <c:pt idx="6">
                  <c:v>#N/A</c:v>
                </c:pt>
                <c:pt idx="7">
                  <c:v>9565</c:v>
                </c:pt>
                <c:pt idx="8">
                  <c:v>#N/A</c:v>
                </c:pt>
                <c:pt idx="9">
                  <c:v>#N/A</c:v>
                </c:pt>
                <c:pt idx="10">
                  <c:v>9010</c:v>
                </c:pt>
                <c:pt idx="11">
                  <c:v>#N/A</c:v>
                </c:pt>
                <c:pt idx="12">
                  <c:v>#N/A</c:v>
                </c:pt>
                <c:pt idx="13">
                  <c:v>8684</c:v>
                </c:pt>
                <c:pt idx="14">
                  <c:v>#N/A</c:v>
                </c:pt>
              </c:numCache>
            </c:numRef>
          </c:val>
          <c:smooth val="0"/>
          <c:extLst>
            <c:ext xmlns:c16="http://schemas.microsoft.com/office/drawing/2014/chart" uri="{C3380CC4-5D6E-409C-BE32-E72D297353CC}">
              <c16:uniqueId val="{0000000B-F813-4565-921E-37568C38075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702</c:v>
                </c:pt>
                <c:pt idx="1">
                  <c:v>824</c:v>
                </c:pt>
                <c:pt idx="2">
                  <c:v>905</c:v>
                </c:pt>
              </c:numCache>
            </c:numRef>
          </c:val>
          <c:extLst>
            <c:ext xmlns:c16="http://schemas.microsoft.com/office/drawing/2014/chart" uri="{C3380CC4-5D6E-409C-BE32-E72D297353CC}">
              <c16:uniqueId val="{00000000-903A-405A-9C00-13686EE4BFA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111</c:v>
                </c:pt>
                <c:pt idx="1">
                  <c:v>111</c:v>
                </c:pt>
                <c:pt idx="2">
                  <c:v>111</c:v>
                </c:pt>
              </c:numCache>
            </c:numRef>
          </c:val>
          <c:extLst>
            <c:ext xmlns:c16="http://schemas.microsoft.com/office/drawing/2014/chart" uri="{C3380CC4-5D6E-409C-BE32-E72D297353CC}">
              <c16:uniqueId val="{00000001-903A-405A-9C00-13686EE4BFA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1653</c:v>
                </c:pt>
                <c:pt idx="1">
                  <c:v>1590</c:v>
                </c:pt>
                <c:pt idx="2">
                  <c:v>1746</c:v>
                </c:pt>
              </c:numCache>
            </c:numRef>
          </c:val>
          <c:extLst>
            <c:ext xmlns:c16="http://schemas.microsoft.com/office/drawing/2014/chart" uri="{C3380CC4-5D6E-409C-BE32-E72D297353CC}">
              <c16:uniqueId val="{00000002-903A-405A-9C00-13686EE4BFA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29,465
29,166
160.52
19,183,327
18,118,640
1,029,146
8,625,204
14,748,847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基準財政需要額の増などから財政力指数は</a:t>
          </a:r>
          <a:r>
            <a:rPr kumimoji="1" lang="en-US" altLang="ja-JP" sz="1100" b="0" i="0" baseline="0">
              <a:solidFill>
                <a:schemeClr val="dk1"/>
              </a:solidFill>
              <a:effectLst/>
              <a:latin typeface="+mn-lt"/>
              <a:ea typeface="+mn-ea"/>
              <a:cs typeface="+mn-cs"/>
            </a:rPr>
            <a:t>0.01</a:t>
          </a:r>
          <a:r>
            <a:rPr kumimoji="1" lang="ja-JP" altLang="ja-JP" sz="1100" b="0" i="0" baseline="0">
              <a:solidFill>
                <a:schemeClr val="dk1"/>
              </a:solidFill>
              <a:effectLst/>
              <a:latin typeface="+mn-lt"/>
              <a:ea typeface="+mn-ea"/>
              <a:cs typeface="+mn-cs"/>
            </a:rPr>
            <a:t>ポイント低下しているが、類似団体内平均値より</a:t>
          </a:r>
          <a:r>
            <a:rPr kumimoji="1" lang="en-US" altLang="ja-JP" sz="1100" b="0" i="0" baseline="0">
              <a:solidFill>
                <a:schemeClr val="dk1"/>
              </a:solidFill>
              <a:effectLst/>
              <a:latin typeface="+mn-lt"/>
              <a:ea typeface="+mn-ea"/>
              <a:cs typeface="+mn-cs"/>
            </a:rPr>
            <a:t>0.09</a:t>
          </a:r>
          <a:r>
            <a:rPr kumimoji="1" lang="ja-JP" altLang="ja-JP" sz="1100" b="0" i="0" baseline="0">
              <a:solidFill>
                <a:schemeClr val="dk1"/>
              </a:solidFill>
              <a:effectLst/>
              <a:latin typeface="+mn-lt"/>
              <a:ea typeface="+mn-ea"/>
              <a:cs typeface="+mn-cs"/>
            </a:rPr>
            <a:t>ポイント上回っている。今後も、補助金・負担金の見直しにより更なる歳出削減を推進するとともに、市税等の収納率</a:t>
          </a:r>
          <a:r>
            <a:rPr kumimoji="1" lang="en-US" altLang="ja-JP" sz="1100" b="0" i="0" baseline="0">
              <a:solidFill>
                <a:schemeClr val="dk1"/>
              </a:solidFill>
              <a:effectLst/>
              <a:latin typeface="+mn-lt"/>
              <a:ea typeface="+mn-ea"/>
              <a:cs typeface="+mn-cs"/>
            </a:rPr>
            <a:t>98.8</a:t>
          </a:r>
          <a:r>
            <a:rPr kumimoji="1" lang="ja-JP" altLang="ja-JP" sz="1100" b="0" i="0" baseline="0">
              <a:solidFill>
                <a:schemeClr val="dk1"/>
              </a:solidFill>
              <a:effectLst/>
              <a:latin typeface="+mn-lt"/>
              <a:ea typeface="+mn-ea"/>
              <a:cs typeface="+mn-cs"/>
            </a:rPr>
            <a:t>％を目標に取り組み、財政基盤の強化を図る。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62230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40588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148607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62230</xdr:rowOff>
    </xdr:from>
    <xdr:to>
      <xdr:col>24</xdr:col>
      <xdr:colOff>12700</xdr:colOff>
      <xdr:row>37</xdr:row>
      <xdr:rowOff>62230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27940</xdr:rowOff>
    </xdr:from>
    <xdr:to>
      <xdr:col>23</xdr:col>
      <xdr:colOff>133350</xdr:colOff>
      <xdr:row>41</xdr:row>
      <xdr:rowOff>52070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05739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19067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219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46990</xdr:rowOff>
    </xdr:from>
    <xdr:to>
      <xdr:col>23</xdr:col>
      <xdr:colOff>184150</xdr:colOff>
      <xdr:row>42</xdr:row>
      <xdr:rowOff>148590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3810</xdr:rowOff>
    </xdr:from>
    <xdr:to>
      <xdr:col>19</xdr:col>
      <xdr:colOff>133350</xdr:colOff>
      <xdr:row>41</xdr:row>
      <xdr:rowOff>27940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03326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22860</xdr:rowOff>
    </xdr:from>
    <xdr:to>
      <xdr:col>19</xdr:col>
      <xdr:colOff>184150</xdr:colOff>
      <xdr:row>42</xdr:row>
      <xdr:rowOff>124460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109237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151130</xdr:rowOff>
    </xdr:from>
    <xdr:to>
      <xdr:col>15</xdr:col>
      <xdr:colOff>82550</xdr:colOff>
      <xdr:row>41</xdr:row>
      <xdr:rowOff>3810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22860</xdr:rowOff>
    </xdr:from>
    <xdr:to>
      <xdr:col>15</xdr:col>
      <xdr:colOff>133350</xdr:colOff>
      <xdr:row>42</xdr:row>
      <xdr:rowOff>124460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151130</xdr:rowOff>
    </xdr:from>
    <xdr:to>
      <xdr:col>11</xdr:col>
      <xdr:colOff>31750</xdr:colOff>
      <xdr:row>41</xdr:row>
      <xdr:rowOff>3810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70091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17797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148590</xdr:rowOff>
    </xdr:from>
    <xdr:to>
      <xdr:col>19</xdr:col>
      <xdr:colOff>184150</xdr:colOff>
      <xdr:row>41</xdr:row>
      <xdr:rowOff>78740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124460</xdr:rowOff>
    </xdr:from>
    <xdr:to>
      <xdr:col>15</xdr:col>
      <xdr:colOff>133350</xdr:colOff>
      <xdr:row>41</xdr:row>
      <xdr:rowOff>54610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64787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100330</xdr:rowOff>
    </xdr:from>
    <xdr:to>
      <xdr:col>11</xdr:col>
      <xdr:colOff>82550</xdr:colOff>
      <xdr:row>41</xdr:row>
      <xdr:rowOff>30480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40657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124460</xdr:rowOff>
    </xdr:from>
    <xdr:to>
      <xdr:col>7</xdr:col>
      <xdr:colOff>31750</xdr:colOff>
      <xdr:row>41</xdr:row>
      <xdr:rowOff>54610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64787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地方交付税及び地方税の増により、前年度より</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ポイント減少し、類似団体平均より</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ポイント下回っている。今後も経常経費の削減と起債の抑制を図り、財政の健全化を図っていく。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91622</xdr:rowOff>
    </xdr:from>
    <xdr:to>
      <xdr:col>23</xdr:col>
      <xdr:colOff>133350</xdr:colOff>
      <xdr:row>66</xdr:row>
      <xdr:rowOff>161834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864272"/>
          <a:ext cx="0" cy="1613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133911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4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161834</xdr:rowOff>
    </xdr:from>
    <xdr:to>
      <xdr:col>24</xdr:col>
      <xdr:colOff>12700</xdr:colOff>
      <xdr:row>66</xdr:row>
      <xdr:rowOff>161834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6549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0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91622</xdr:rowOff>
    </xdr:from>
    <xdr:to>
      <xdr:col>24</xdr:col>
      <xdr:colOff>12700</xdr:colOff>
      <xdr:row>57</xdr:row>
      <xdr:rowOff>91622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86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59872</xdr:rowOff>
    </xdr:from>
    <xdr:to>
      <xdr:col>23</xdr:col>
      <xdr:colOff>133350</xdr:colOff>
      <xdr:row>60</xdr:row>
      <xdr:rowOff>97790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46872"/>
          <a:ext cx="8382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100330</xdr:rowOff>
    </xdr:from>
    <xdr:to>
      <xdr:col>19</xdr:col>
      <xdr:colOff>133350</xdr:colOff>
      <xdr:row>60</xdr:row>
      <xdr:rowOff>97790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21588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19413</xdr:rowOff>
    </xdr:from>
    <xdr:to>
      <xdr:col>19</xdr:col>
      <xdr:colOff>184150</xdr:colOff>
      <xdr:row>60</xdr:row>
      <xdr:rowOff>121013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0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131190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075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100330</xdr:rowOff>
    </xdr:from>
    <xdr:to>
      <xdr:col>15</xdr:col>
      <xdr:colOff>82550</xdr:colOff>
      <xdr:row>60</xdr:row>
      <xdr:rowOff>121920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21588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59872</xdr:rowOff>
    </xdr:from>
    <xdr:to>
      <xdr:col>15</xdr:col>
      <xdr:colOff>133350</xdr:colOff>
      <xdr:row>59</xdr:row>
      <xdr:rowOff>161472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146249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118473</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4054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26307</xdr:rowOff>
    </xdr:from>
    <xdr:to>
      <xdr:col>11</xdr:col>
      <xdr:colOff>82550</xdr:colOff>
      <xdr:row>60</xdr:row>
      <xdr:rowOff>127907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138084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08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8000</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9072</xdr:rowOff>
    </xdr:from>
    <xdr:to>
      <xdr:col>23</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25599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4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46990</xdr:rowOff>
    </xdr:from>
    <xdr:to>
      <xdr:col>19</xdr:col>
      <xdr:colOff>184150</xdr:colOff>
      <xdr:row>60</xdr:row>
      <xdr:rowOff>148590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133367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420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71120</xdr:rowOff>
    </xdr:from>
    <xdr:to>
      <xdr:col>11</xdr:col>
      <xdr:colOff>82550</xdr:colOff>
      <xdr:row>61</xdr:row>
      <xdr:rowOff>1270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67673</xdr:rowOff>
    </xdr:from>
    <xdr:to>
      <xdr:col>7</xdr:col>
      <xdr:colOff>31750</xdr:colOff>
      <xdr:row>60</xdr:row>
      <xdr:rowOff>169273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3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154050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昨年度と比較して</a:t>
          </a:r>
          <a:r>
            <a:rPr kumimoji="1" lang="en-US" altLang="ja-JP" sz="1100" b="0" i="0" baseline="0">
              <a:solidFill>
                <a:schemeClr val="dk1"/>
              </a:solidFill>
              <a:effectLst/>
              <a:latin typeface="+mn-lt"/>
              <a:ea typeface="+mn-ea"/>
              <a:cs typeface="+mn-cs"/>
            </a:rPr>
            <a:t>6,394</a:t>
          </a:r>
          <a:r>
            <a:rPr kumimoji="1" lang="ja-JP" altLang="ja-JP" sz="1100" b="0" i="0" baseline="0">
              <a:solidFill>
                <a:schemeClr val="dk1"/>
              </a:solidFill>
              <a:effectLst/>
              <a:latin typeface="+mn-lt"/>
              <a:ea typeface="+mn-ea"/>
              <a:cs typeface="+mn-cs"/>
            </a:rPr>
            <a:t>円増加したものの、類似団体平均と比較して</a:t>
          </a:r>
          <a:r>
            <a:rPr kumimoji="1" lang="en-US" altLang="ja-JP" sz="1100" b="0" i="0" baseline="0">
              <a:solidFill>
                <a:schemeClr val="dk1"/>
              </a:solidFill>
              <a:effectLst/>
              <a:latin typeface="+mn-lt"/>
              <a:ea typeface="+mn-ea"/>
              <a:cs typeface="+mn-cs"/>
            </a:rPr>
            <a:t>58,335</a:t>
          </a:r>
          <a:r>
            <a:rPr kumimoji="1" lang="ja-JP" altLang="ja-JP" sz="1100" b="0" i="0" baseline="0">
              <a:solidFill>
                <a:schemeClr val="dk1"/>
              </a:solidFill>
              <a:effectLst/>
              <a:latin typeface="+mn-lt"/>
              <a:ea typeface="+mn-ea"/>
              <a:cs typeface="+mn-cs"/>
            </a:rPr>
            <a:t>円少ない。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人件費は減となったが、物件費は物価高騰対策に係る手数料、各種委託料やシステム導入委託料の増により増加となった。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今後も、定員適正化やコスト削減に取り組み、人件費・物件費等の歳出削減を図る。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60316</xdr:rowOff>
    </xdr:from>
    <xdr:to>
      <xdr:col>23</xdr:col>
      <xdr:colOff>133350</xdr:colOff>
      <xdr:row>88</xdr:row>
      <xdr:rowOff>166706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947766"/>
          <a:ext cx="0" cy="1306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138783</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2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166706</xdr:rowOff>
    </xdr:from>
    <xdr:to>
      <xdr:col>24</xdr:col>
      <xdr:colOff>12700</xdr:colOff>
      <xdr:row>88</xdr:row>
      <xdr:rowOff>166706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254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146693</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9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60316</xdr:rowOff>
    </xdr:from>
    <xdr:to>
      <xdr:col>24</xdr:col>
      <xdr:colOff>12700</xdr:colOff>
      <xdr:row>81</xdr:row>
      <xdr:rowOff>60316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9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120448</xdr:rowOff>
    </xdr:from>
    <xdr:to>
      <xdr:col>23</xdr:col>
      <xdr:colOff>133350</xdr:colOff>
      <xdr:row>81</xdr:row>
      <xdr:rowOff>131468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07898"/>
          <a:ext cx="838200" cy="1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153291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4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9764</xdr:rowOff>
    </xdr:from>
    <xdr:to>
      <xdr:col>23</xdr:col>
      <xdr:colOff>184150</xdr:colOff>
      <xdr:row>82</xdr:row>
      <xdr:rowOff>111364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116122</xdr:rowOff>
    </xdr:from>
    <xdr:to>
      <xdr:col>19</xdr:col>
      <xdr:colOff>133350</xdr:colOff>
      <xdr:row>81</xdr:row>
      <xdr:rowOff>120448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3572"/>
          <a:ext cx="889000" cy="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1339</xdr:rowOff>
    </xdr:from>
    <xdr:to>
      <xdr:col>19</xdr:col>
      <xdr:colOff>184150</xdr:colOff>
      <xdr:row>82</xdr:row>
      <xdr:rowOff>102939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6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87716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4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104310</xdr:rowOff>
    </xdr:from>
    <xdr:to>
      <xdr:col>15</xdr:col>
      <xdr:colOff>82550</xdr:colOff>
      <xdr:row>81</xdr:row>
      <xdr:rowOff>116122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91760"/>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161255</xdr:rowOff>
    </xdr:from>
    <xdr:to>
      <xdr:col>15</xdr:col>
      <xdr:colOff>133350</xdr:colOff>
      <xdr:row>82</xdr:row>
      <xdr:rowOff>91405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4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68670</xdr:rowOff>
    </xdr:from>
    <xdr:to>
      <xdr:col>11</xdr:col>
      <xdr:colOff>31750</xdr:colOff>
      <xdr:row>81</xdr:row>
      <xdr:rowOff>104310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56120"/>
          <a:ext cx="889000" cy="3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141128</xdr:rowOff>
    </xdr:from>
    <xdr:to>
      <xdr:col>11</xdr:col>
      <xdr:colOff>82550</xdr:colOff>
      <xdr:row>82</xdr:row>
      <xdr:rowOff>71278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2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56055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1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113015</xdr:rowOff>
    </xdr:from>
    <xdr:to>
      <xdr:col>7</xdr:col>
      <xdr:colOff>31750</xdr:colOff>
      <xdr:row>82</xdr:row>
      <xdr:rowOff>43165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00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27942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6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80668</xdr:rowOff>
    </xdr:from>
    <xdr:to>
      <xdr:col>23</xdr:col>
      <xdr:colOff>184150</xdr:colOff>
      <xdr:row>82</xdr:row>
      <xdr:rowOff>10818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1945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8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69648</xdr:rowOff>
    </xdr:from>
    <xdr:to>
      <xdr:col>19</xdr:col>
      <xdr:colOff>184150</xdr:colOff>
      <xdr:row>81</xdr:row>
      <xdr:rowOff>171248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5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9975</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25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65322</xdr:rowOff>
    </xdr:from>
    <xdr:to>
      <xdr:col>15</xdr:col>
      <xdr:colOff>133350</xdr:colOff>
      <xdr:row>81</xdr:row>
      <xdr:rowOff>166922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5649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2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53510</xdr:rowOff>
    </xdr:from>
    <xdr:to>
      <xdr:col>11</xdr:col>
      <xdr:colOff>82550</xdr:colOff>
      <xdr:row>81</xdr:row>
      <xdr:rowOff>155110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4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165287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0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17870</xdr:rowOff>
    </xdr:from>
    <xdr:to>
      <xdr:col>7</xdr:col>
      <xdr:colOff>31750</xdr:colOff>
      <xdr:row>81</xdr:row>
      <xdr:rowOff>119470</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9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129647</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前年度と比較して</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ポイント低下したが、類似団体内平均値を</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ポイント、全国市平均も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ポイント上回っている。今後も地域の民間給与の状況を踏まえながら住民サービスを低下させることなく、計画的に採用することで給与の適正化に努めていく。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163689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34722"/>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53622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5007166"/>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299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73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53622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168628</xdr:rowOff>
    </xdr:from>
    <xdr:to>
      <xdr:col>77</xdr:col>
      <xdr:colOff>95250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108955</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10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40216</xdr:rowOff>
    </xdr:from>
    <xdr:to>
      <xdr:col>72</xdr:col>
      <xdr:colOff>203200</xdr:colOff>
      <xdr:row>88</xdr:row>
      <xdr:rowOff>53622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512781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10584</xdr:rowOff>
    </xdr:from>
    <xdr:to>
      <xdr:col>73</xdr:col>
      <xdr:colOff>44450</xdr:colOff>
      <xdr:row>86</xdr:row>
      <xdr:rowOff>112184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122361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24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53622</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11441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37395</xdr:rowOff>
    </xdr:from>
    <xdr:to>
      <xdr:col>68</xdr:col>
      <xdr:colOff>203200</xdr:colOff>
      <xdr:row>86</xdr:row>
      <xdr:rowOff>138995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149172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23989</xdr:rowOff>
    </xdr:from>
    <xdr:to>
      <xdr:col>64</xdr:col>
      <xdr:colOff>152400</xdr:colOff>
      <xdr:row>86</xdr:row>
      <xdr:rowOff>125589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135766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2822</xdr:rowOff>
    </xdr:from>
    <xdr:to>
      <xdr:col>77</xdr:col>
      <xdr:colOff>95250</xdr:colOff>
      <xdr:row>88</xdr:row>
      <xdr:rowOff>104422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89199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17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147461</xdr:rowOff>
    </xdr:from>
    <xdr:to>
      <xdr:col>64</xdr:col>
      <xdr:colOff>152400</xdr:colOff>
      <xdr:row>88</xdr:row>
      <xdr:rowOff>77611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62388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0.10</a:t>
          </a:r>
          <a:r>
            <a:rPr kumimoji="1" lang="ja-JP" altLang="ja-JP" sz="1100">
              <a:solidFill>
                <a:schemeClr val="dk1"/>
              </a:solidFill>
              <a:effectLst/>
              <a:latin typeface="+mn-lt"/>
              <a:ea typeface="+mn-ea"/>
              <a:cs typeface="+mn-cs"/>
            </a:rPr>
            <a:t>ポイント増加したが、これは人口の減少によるもので、これまでの行財政改革により、全国類似団体と比較しても少ない職員数で業務を効率的に執行しており、定員適正化は行われている。</a:t>
          </a:r>
          <a:endParaRPr lang="ja-JP" altLang="ja-JP" sz="1400">
            <a:effectLst/>
          </a:endParaRPr>
        </a:p>
        <a:p>
          <a:r>
            <a:rPr kumimoji="1" lang="ja-JP" altLang="ja-JP" sz="1100">
              <a:solidFill>
                <a:schemeClr val="dk1"/>
              </a:solidFill>
              <a:effectLst/>
              <a:latin typeface="+mn-lt"/>
              <a:ea typeface="+mn-ea"/>
              <a:cs typeface="+mn-cs"/>
            </a:rPr>
            <a:t>今後も引き続き、社会情勢の変化や住民ニーズに即して、事務事業の見直しや効率的な組織運営を行い、適切な定員管理に努める。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163999</xdr:rowOff>
    </xdr:from>
    <xdr:to>
      <xdr:col>81</xdr:col>
      <xdr:colOff>44450</xdr:colOff>
      <xdr:row>66</xdr:row>
      <xdr:rowOff>16594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108099"/>
          <a:ext cx="0" cy="122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160121</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0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16594</xdr:rowOff>
    </xdr:from>
    <xdr:to>
      <xdr:col>81</xdr:col>
      <xdr:colOff>133350</xdr:colOff>
      <xdr:row>66</xdr:row>
      <xdr:rowOff>16594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32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78926</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5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163999</xdr:rowOff>
    </xdr:from>
    <xdr:to>
      <xdr:col>81</xdr:col>
      <xdr:colOff>133350</xdr:colOff>
      <xdr:row>58</xdr:row>
      <xdr:rowOff>163999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10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133307</xdr:rowOff>
    </xdr:from>
    <xdr:to>
      <xdr:col>81</xdr:col>
      <xdr:colOff>44450</xdr:colOff>
      <xdr:row>59</xdr:row>
      <xdr:rowOff>141351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48857"/>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96283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383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124206</xdr:rowOff>
    </xdr:from>
    <xdr:to>
      <xdr:col>81</xdr:col>
      <xdr:colOff>95250</xdr:colOff>
      <xdr:row>61</xdr:row>
      <xdr:rowOff>54356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11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131699</xdr:rowOff>
    </xdr:from>
    <xdr:to>
      <xdr:col>77</xdr:col>
      <xdr:colOff>44450</xdr:colOff>
      <xdr:row>59</xdr:row>
      <xdr:rowOff>133307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24724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110532</xdr:rowOff>
    </xdr:from>
    <xdr:to>
      <xdr:col>77</xdr:col>
      <xdr:colOff>95250</xdr:colOff>
      <xdr:row>61</xdr:row>
      <xdr:rowOff>40682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25459</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83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122047</xdr:rowOff>
    </xdr:from>
    <xdr:to>
      <xdr:col>72</xdr:col>
      <xdr:colOff>203200</xdr:colOff>
      <xdr:row>59</xdr:row>
      <xdr:rowOff>131699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3759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110786</xdr:rowOff>
    </xdr:from>
    <xdr:to>
      <xdr:col>68</xdr:col>
      <xdr:colOff>152400</xdr:colOff>
      <xdr:row>59</xdr:row>
      <xdr:rowOff>122047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26336"/>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75946</xdr:rowOff>
    </xdr:from>
    <xdr:to>
      <xdr:col>68</xdr:col>
      <xdr:colOff>203200</xdr:colOff>
      <xdr:row>61</xdr:row>
      <xdr:rowOff>6096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162323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69511</xdr:rowOff>
    </xdr:from>
    <xdr:to>
      <xdr:col>64</xdr:col>
      <xdr:colOff>152400</xdr:colOff>
      <xdr:row>60</xdr:row>
      <xdr:rowOff>171111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155888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90551</xdr:rowOff>
    </xdr:from>
    <xdr:to>
      <xdr:col>81</xdr:col>
      <xdr:colOff>95250</xdr:colOff>
      <xdr:row>60</xdr:row>
      <xdr:rowOff>20701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0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107078</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051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82507</xdr:rowOff>
    </xdr:from>
    <xdr:to>
      <xdr:col>77</xdr:col>
      <xdr:colOff>95250</xdr:colOff>
      <xdr:row>60</xdr:row>
      <xdr:rowOff>12657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19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22834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6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80899</xdr:rowOff>
    </xdr:from>
    <xdr:to>
      <xdr:col>73</xdr:col>
      <xdr:colOff>44450</xdr:colOff>
      <xdr:row>60</xdr:row>
      <xdr:rowOff>11049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19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21226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6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71247</xdr:rowOff>
    </xdr:from>
    <xdr:to>
      <xdr:col>68</xdr:col>
      <xdr:colOff>203200</xdr:colOff>
      <xdr:row>60</xdr:row>
      <xdr:rowOff>1397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1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11574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5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59986</xdr:rowOff>
    </xdr:from>
    <xdr:to>
      <xdr:col>64</xdr:col>
      <xdr:colOff>152400</xdr:colOff>
      <xdr:row>59</xdr:row>
      <xdr:rowOff>161586</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17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313</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44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年度小中学校改築整備事業、平成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年度新文化会館整備事業、平成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～令和元年度学校教育施設等冷房設備設置事業等の大規模公共事業の償還により、元利償還金の額が高い状態で推移している。新たに学校教育施設等整備事業債等の償還開始により、前年度より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ポイント上昇し類似団体内平均値と比べて</a:t>
          </a:r>
          <a:r>
            <a:rPr kumimoji="1" lang="en-US" altLang="ja-JP" sz="1100">
              <a:solidFill>
                <a:schemeClr val="dk1"/>
              </a:solidFill>
              <a:effectLst/>
              <a:latin typeface="+mn-lt"/>
              <a:ea typeface="+mn-ea"/>
              <a:cs typeface="+mn-cs"/>
            </a:rPr>
            <a:t>3.6</a:t>
          </a:r>
          <a:r>
            <a:rPr kumimoji="1" lang="ja-JP" altLang="ja-JP" sz="1100">
              <a:solidFill>
                <a:schemeClr val="dk1"/>
              </a:solidFill>
              <a:effectLst/>
              <a:latin typeface="+mn-lt"/>
              <a:ea typeface="+mn-ea"/>
              <a:cs typeface="+mn-cs"/>
            </a:rPr>
            <a:t>ポイント高くなっている。引き続き繰上償還や減債基金への積立を行い、健全な財政運営を図っていく。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75353</xdr:rowOff>
    </xdr:from>
    <xdr:to>
      <xdr:col>81</xdr:col>
      <xdr:colOff>44450</xdr:colOff>
      <xdr:row>43</xdr:row>
      <xdr:rowOff>159596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076103"/>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131673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5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159596</xdr:rowOff>
    </xdr:from>
    <xdr:to>
      <xdr:col>81</xdr:col>
      <xdr:colOff>133350</xdr:colOff>
      <xdr:row>43</xdr:row>
      <xdr:rowOff>159596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3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161730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81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75353</xdr:rowOff>
    </xdr:from>
    <xdr:to>
      <xdr:col>81</xdr:col>
      <xdr:colOff>133350</xdr:colOff>
      <xdr:row>35</xdr:row>
      <xdr:rowOff>75353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07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82338</xdr:rowOff>
    </xdr:from>
    <xdr:to>
      <xdr:col>81</xdr:col>
      <xdr:colOff>44450</xdr:colOff>
      <xdr:row>37</xdr:row>
      <xdr:rowOff>90382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425988"/>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155169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155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138642</xdr:rowOff>
    </xdr:from>
    <xdr:to>
      <xdr:col>81</xdr:col>
      <xdr:colOff>95250</xdr:colOff>
      <xdr:row>37</xdr:row>
      <xdr:rowOff>68792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31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82338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2196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136631</xdr:rowOff>
    </xdr:from>
    <xdr:to>
      <xdr:col>77</xdr:col>
      <xdr:colOff>95250</xdr:colOff>
      <xdr:row>37</xdr:row>
      <xdr:rowOff>66781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76958</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077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76306</xdr:rowOff>
    </xdr:from>
    <xdr:to>
      <xdr:col>72</xdr:col>
      <xdr:colOff>203200</xdr:colOff>
      <xdr:row>37</xdr:row>
      <xdr:rowOff>78317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41995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136631</xdr:rowOff>
    </xdr:from>
    <xdr:to>
      <xdr:col>73</xdr:col>
      <xdr:colOff>44450</xdr:colOff>
      <xdr:row>37</xdr:row>
      <xdr:rowOff>66781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76958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07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76306</xdr:rowOff>
    </xdr:from>
    <xdr:to>
      <xdr:col>68</xdr:col>
      <xdr:colOff>152400</xdr:colOff>
      <xdr:row>37</xdr:row>
      <xdr:rowOff>76306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19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142663</xdr:rowOff>
    </xdr:from>
    <xdr:to>
      <xdr:col>68</xdr:col>
      <xdr:colOff>203200</xdr:colOff>
      <xdr:row>37</xdr:row>
      <xdr:rowOff>72813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82990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89023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39582</xdr:rowOff>
    </xdr:from>
    <xdr:to>
      <xdr:col>81</xdr:col>
      <xdr:colOff>95250</xdr:colOff>
      <xdr:row>37</xdr:row>
      <xdr:rowOff>141182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11659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113894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25506</xdr:rowOff>
    </xdr:from>
    <xdr:to>
      <xdr:col>68</xdr:col>
      <xdr:colOff>203200</xdr:colOff>
      <xdr:row>37</xdr:row>
      <xdr:rowOff>127106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111883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25506</xdr:rowOff>
    </xdr:from>
    <xdr:to>
      <xdr:col>64</xdr:col>
      <xdr:colOff>152400</xdr:colOff>
      <xdr:row>37</xdr:row>
      <xdr:rowOff>127106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36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111883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5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地方債残高の減少、充当可能基金の増などにより前年度より</a:t>
          </a:r>
          <a:r>
            <a:rPr kumimoji="1" lang="en-US" altLang="ja-JP" sz="1100">
              <a:solidFill>
                <a:schemeClr val="dk1"/>
              </a:solidFill>
              <a:effectLst/>
              <a:latin typeface="+mn-lt"/>
              <a:ea typeface="+mn-ea"/>
              <a:cs typeface="+mn-cs"/>
            </a:rPr>
            <a:t>7.8</a:t>
          </a:r>
          <a:r>
            <a:rPr kumimoji="1" lang="ja-JP" altLang="ja-JP" sz="1100">
              <a:solidFill>
                <a:schemeClr val="dk1"/>
              </a:solidFill>
              <a:effectLst/>
              <a:latin typeface="+mn-lt"/>
              <a:ea typeface="+mn-ea"/>
              <a:cs typeface="+mn-cs"/>
            </a:rPr>
            <a:t>ポイント回復しているが、依然として類似団体内平均値より大幅に上回っている。</a:t>
          </a:r>
          <a:endParaRPr lang="ja-JP" altLang="ja-JP" sz="1400">
            <a:effectLst/>
          </a:endParaRPr>
        </a:p>
        <a:p>
          <a:r>
            <a:rPr kumimoji="1" lang="ja-JP" altLang="ja-JP" sz="1100">
              <a:solidFill>
                <a:schemeClr val="dk1"/>
              </a:solidFill>
              <a:effectLst/>
              <a:latin typeface="+mn-lt"/>
              <a:ea typeface="+mn-ea"/>
              <a:cs typeface="+mn-cs"/>
            </a:rPr>
            <a:t>今後も、事業実施の適正化を図り、財政の健全化に努める。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151257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81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123334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2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151257</xdr:rowOff>
    </xdr:from>
    <xdr:to>
      <xdr:col>81</xdr:col>
      <xdr:colOff>133350</xdr:colOff>
      <xdr:row>21</xdr:row>
      <xdr:rowOff>151257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5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35687</xdr:rowOff>
    </xdr:from>
    <xdr:to>
      <xdr:col>81</xdr:col>
      <xdr:colOff>44450</xdr:colOff>
      <xdr:row>19</xdr:row>
      <xdr:rowOff>98425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293237"/>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18136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469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1609</xdr:rowOff>
    </xdr:from>
    <xdr:to>
      <xdr:col>81</xdr:col>
      <xdr:colOff>95250</xdr:colOff>
      <xdr:row>14</xdr:row>
      <xdr:rowOff>103209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19</xdr:row>
      <xdr:rowOff>135424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355975"/>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45847</xdr:rowOff>
    </xdr:from>
    <xdr:to>
      <xdr:col>77</xdr:col>
      <xdr:colOff>95250</xdr:colOff>
      <xdr:row>14</xdr:row>
      <xdr:rowOff>147447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4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157624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1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135424</xdr:rowOff>
    </xdr:from>
    <xdr:to>
      <xdr:col>72</xdr:col>
      <xdr:colOff>203200</xdr:colOff>
      <xdr:row>19</xdr:row>
      <xdr:rowOff>170815</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392974"/>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122259</xdr:rowOff>
    </xdr:from>
    <xdr:to>
      <xdr:col>73</xdr:col>
      <xdr:colOff>44450</xdr:colOff>
      <xdr:row>15</xdr:row>
      <xdr:rowOff>52409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62586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170815</xdr:rowOff>
    </xdr:from>
    <xdr:to>
      <xdr:col>68</xdr:col>
      <xdr:colOff>152400</xdr:colOff>
      <xdr:row>20</xdr:row>
      <xdr:rowOff>117602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428365"/>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81915</xdr:rowOff>
    </xdr:from>
    <xdr:to>
      <xdr:col>68</xdr:col>
      <xdr:colOff>203200</xdr:colOff>
      <xdr:row>16</xdr:row>
      <xdr:rowOff>12065</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22242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2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143044</xdr:rowOff>
    </xdr:from>
    <xdr:to>
      <xdr:col>64</xdr:col>
      <xdr:colOff>152400</xdr:colOff>
      <xdr:row>16</xdr:row>
      <xdr:rowOff>73194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83371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156337</xdr:rowOff>
    </xdr:from>
    <xdr:to>
      <xdr:col>81</xdr:col>
      <xdr:colOff>95250</xdr:colOff>
      <xdr:row>19</xdr:row>
      <xdr:rowOff>86487</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128414</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1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47625</xdr:rowOff>
    </xdr:from>
    <xdr:to>
      <xdr:col>77</xdr:col>
      <xdr:colOff>95250</xdr:colOff>
      <xdr:row>19</xdr:row>
      <xdr:rowOff>149225</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134002</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84624</xdr:rowOff>
    </xdr:from>
    <xdr:to>
      <xdr:col>73</xdr:col>
      <xdr:colOff>44450</xdr:colOff>
      <xdr:row>20</xdr:row>
      <xdr:rowOff>14774</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34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171001</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42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120015</xdr:rowOff>
    </xdr:from>
    <xdr:to>
      <xdr:col>68</xdr:col>
      <xdr:colOff>203200</xdr:colOff>
      <xdr:row>20</xdr:row>
      <xdr:rowOff>50165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34942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6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66802</xdr:rowOff>
    </xdr:from>
    <xdr:to>
      <xdr:col>64</xdr:col>
      <xdr:colOff>152400</xdr:colOff>
      <xdr:row>20</xdr:row>
      <xdr:rowOff>168402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49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153179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58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29,465
29,166
160.52
19,183,327
18,118,640
1,029,146
8,625,204
14,748,847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時間外勤務手当の減などにより前年度より</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ポイント減少した。類似団体内平均値より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ポイント上回っているため、今後もより適正な人員配置と人件費管理に努める。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85090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429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85090</xdr:rowOff>
    </xdr:from>
    <xdr:to>
      <xdr:col>24</xdr:col>
      <xdr:colOff>114300</xdr:colOff>
      <xdr:row>33</xdr:row>
      <xdr:rowOff>85090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38</xdr:row>
      <xdr:rowOff>27940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2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50817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3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34290</xdr:rowOff>
    </xdr:from>
    <xdr:to>
      <xdr:col>24</xdr:col>
      <xdr:colOff>76200</xdr:colOff>
      <xdr:row>37</xdr:row>
      <xdr:rowOff>135890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38</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130827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38</xdr:row>
      <xdr:rowOff>104140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38</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72390</xdr:rowOff>
    </xdr:from>
    <xdr:to>
      <xdr:col>11</xdr:col>
      <xdr:colOff>60325</xdr:colOff>
      <xdr:row>38</xdr:row>
      <xdr:rowOff>2540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12717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53340</xdr:rowOff>
    </xdr:from>
    <xdr:to>
      <xdr:col>11</xdr:col>
      <xdr:colOff>60325</xdr:colOff>
      <xdr:row>38</xdr:row>
      <xdr:rowOff>154940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139717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や令和元年度の学校施設整備事業などの償還により、高い状態で推移しておりほぼ横ばいとなっている。今後予想される上昇に対応するため、計画的に繰上償還するなど、より一層の公債費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22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77470</xdr:rowOff>
    </xdr:from>
    <xdr:to>
      <xdr:col>82</xdr:col>
      <xdr:colOff>107950</xdr:colOff>
      <xdr:row>15</xdr:row>
      <xdr:rowOff>85090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92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55897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9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77470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146050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882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148590</xdr:rowOff>
    </xdr:from>
    <xdr:to>
      <xdr:col>74</xdr:col>
      <xdr:colOff>31750</xdr:colOff>
      <xdr:row>16</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63517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146050</xdr:rowOff>
    </xdr:from>
    <xdr:to>
      <xdr:col>69</xdr:col>
      <xdr:colOff>92075</xdr:colOff>
      <xdr:row>16</xdr:row>
      <xdr:rowOff>73660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17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34290</xdr:rowOff>
    </xdr:from>
    <xdr:to>
      <xdr:col>82</xdr:col>
      <xdr:colOff>158750</xdr:colOff>
      <xdr:row>15</xdr:row>
      <xdr:rowOff>135890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50817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26670</xdr:rowOff>
    </xdr:from>
    <xdr:to>
      <xdr:col>78</xdr:col>
      <xdr:colOff>120650</xdr:colOff>
      <xdr:row>15</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138447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6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22860</xdr:rowOff>
    </xdr:from>
    <xdr:to>
      <xdr:col>65</xdr:col>
      <xdr:colOff>53975</xdr:colOff>
      <xdr:row>16</xdr:row>
      <xdr:rowOff>124460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134637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社会福祉費、児童福祉費の増により昨年度と比較して</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ポイント増加しており、類似団体内平均値より</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ポイント上回っている。社会福祉費、児童福祉費等の増加により今後もこの傾向は続くと見込まれる。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18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76200</xdr:rowOff>
    </xdr:from>
    <xdr:to>
      <xdr:col>24</xdr:col>
      <xdr:colOff>25400</xdr:colOff>
      <xdr:row>58</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0203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143527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127000</xdr:rowOff>
    </xdr:from>
    <xdr:to>
      <xdr:col>24</xdr:col>
      <xdr:colOff>76200</xdr:colOff>
      <xdr:row>57</xdr:row>
      <xdr:rowOff>57150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58</xdr:row>
      <xdr:rowOff>76200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994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38100</xdr:rowOff>
    </xdr:from>
    <xdr:to>
      <xdr:col>15</xdr:col>
      <xdr:colOff>98425</xdr:colOff>
      <xdr:row>58</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982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50800</xdr:rowOff>
    </xdr:from>
    <xdr:to>
      <xdr:col>15</xdr:col>
      <xdr:colOff>149225</xdr:colOff>
      <xdr:row>56</xdr:row>
      <xdr:rowOff>152400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38100</xdr:rowOff>
    </xdr:from>
    <xdr:to>
      <xdr:col>11</xdr:col>
      <xdr:colOff>9525</xdr:colOff>
      <xdr:row>58</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982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50800</xdr:rowOff>
    </xdr:from>
    <xdr:to>
      <xdr:col>24</xdr:col>
      <xdr:colOff>76200</xdr:colOff>
      <xdr:row>58</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25400</xdr:rowOff>
    </xdr:from>
    <xdr:to>
      <xdr:col>20</xdr:col>
      <xdr:colOff>38100</xdr:colOff>
      <xdr:row>58</xdr:row>
      <xdr:rowOff>127000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111777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158750</xdr:rowOff>
    </xdr:from>
    <xdr:to>
      <xdr:col>11</xdr:col>
      <xdr:colOff>60325</xdr:colOff>
      <xdr:row>58</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88900</xdr:rowOff>
    </xdr:from>
    <xdr:to>
      <xdr:col>6</xdr:col>
      <xdr:colOff>171450</xdr:colOff>
      <xdr:row>59</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3827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特別会計繰出金の減により昨年度と比較して</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ポイント減少し、類似団体内平均値より</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ポイント上回っている。ここ数年横ばいで推移しているが、引き続き経常経費の削減に努めていく。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62</xdr:row>
      <xdr:rowOff>18143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6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161670</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20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18143</xdr:rowOff>
    </xdr:from>
    <xdr:to>
      <xdr:col>82</xdr:col>
      <xdr:colOff>196850</xdr:colOff>
      <xdr:row>62</xdr:row>
      <xdr:rowOff>18143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57</xdr:row>
      <xdr:rowOff>124278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04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69850</xdr:rowOff>
    </xdr:from>
    <xdr:to>
      <xdr:col>78</xdr:col>
      <xdr:colOff>69850</xdr:colOff>
      <xdr:row>57</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842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69850</xdr:rowOff>
    </xdr:from>
    <xdr:to>
      <xdr:col>73</xdr:col>
      <xdr:colOff>180975</xdr:colOff>
      <xdr:row>58</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42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xdr:rowOff>
    </xdr:from>
    <xdr:to>
      <xdr:col>69</xdr:col>
      <xdr:colOff>92075</xdr:colOff>
      <xdr:row>58</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73478</xdr:rowOff>
    </xdr:from>
    <xdr:to>
      <xdr:col>78</xdr:col>
      <xdr:colOff>120650</xdr:colOff>
      <xdr:row>58</xdr:row>
      <xdr:rowOff>3628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127907</xdr:rowOff>
    </xdr:from>
    <xdr:to>
      <xdr:col>69</xdr:col>
      <xdr:colOff>142875</xdr:colOff>
      <xdr:row>58</xdr:row>
      <xdr:rowOff>58057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138793</xdr:rowOff>
    </xdr:from>
    <xdr:to>
      <xdr:col>65</xdr:col>
      <xdr:colOff>53975</xdr:colOff>
      <xdr:row>58</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79120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ポイント増加し、類似団体内平均値より</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ポイント上回っている。 病院企業団への負担額は、病院改築整備の償還分により今後増加する見込みであるため、引き続き各種団体に対する補助金等について適正な執行に努めていく。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28702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42000"/>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779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28702</xdr:rowOff>
    </xdr:from>
    <xdr:to>
      <xdr:col>82</xdr:col>
      <xdr:colOff>196850</xdr:colOff>
      <xdr:row>41</xdr:row>
      <xdr:rowOff>28702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56134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5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168148</xdr:rowOff>
    </xdr:from>
    <xdr:to>
      <xdr:col>78</xdr:col>
      <xdr:colOff>69850</xdr:colOff>
      <xdr:row>37</xdr:row>
      <xdr:rowOff>51562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99060</xdr:rowOff>
    </xdr:from>
    <xdr:to>
      <xdr:col>78</xdr:col>
      <xdr:colOff>120650</xdr:colOff>
      <xdr:row>37</xdr:row>
      <xdr:rowOff>29210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80772</xdr:rowOff>
    </xdr:from>
    <xdr:to>
      <xdr:col>74</xdr:col>
      <xdr:colOff>31750</xdr:colOff>
      <xdr:row>37</xdr:row>
      <xdr:rowOff>10922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21099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1270</xdr:rowOff>
    </xdr:from>
    <xdr:to>
      <xdr:col>69</xdr:col>
      <xdr:colOff>92075</xdr:colOff>
      <xdr:row>37</xdr:row>
      <xdr:rowOff>5842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160545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117348</xdr:rowOff>
    </xdr:from>
    <xdr:to>
      <xdr:col>74</xdr:col>
      <xdr:colOff>31750</xdr:colOff>
      <xdr:row>37</xdr:row>
      <xdr:rowOff>47498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ポイント下回っているが、平成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年度から平成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大規模公共事業や令和元年度の学校施設整備事業などの償還により、高い状態で推移しておりほぼ横ばいとなっている。今後予想される上昇に対応するため、計画的に繰上償還するなど、より一層の公債費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41275</xdr:rowOff>
    </xdr:from>
    <xdr:to>
      <xdr:col>24</xdr:col>
      <xdr:colOff>25400</xdr:colOff>
      <xdr:row>80</xdr:row>
      <xdr:rowOff>43180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8575"/>
          <a:ext cx="0" cy="103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15257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43180</xdr:rowOff>
    </xdr:from>
    <xdr:to>
      <xdr:col>24</xdr:col>
      <xdr:colOff>114300</xdr:colOff>
      <xdr:row>80</xdr:row>
      <xdr:rowOff>43180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127652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7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41275</xdr:rowOff>
    </xdr:from>
    <xdr:to>
      <xdr:col>24</xdr:col>
      <xdr:colOff>114300</xdr:colOff>
      <xdr:row>74</xdr:row>
      <xdr:rowOff>41275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134620</xdr:rowOff>
    </xdr:from>
    <xdr:to>
      <xdr:col>24</xdr:col>
      <xdr:colOff>25400</xdr:colOff>
      <xdr:row>74</xdr:row>
      <xdr:rowOff>142240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2821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8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139065</xdr:rowOff>
    </xdr:from>
    <xdr:to>
      <xdr:col>24</xdr:col>
      <xdr:colOff>76200</xdr:colOff>
      <xdr:row>75</xdr:row>
      <xdr:rowOff>69215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142240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806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144780</xdr:rowOff>
    </xdr:from>
    <xdr:to>
      <xdr:col>20</xdr:col>
      <xdr:colOff>38100</xdr:colOff>
      <xdr:row>75</xdr:row>
      <xdr:rowOff>74930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59707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8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119380</xdr:rowOff>
    </xdr:from>
    <xdr:to>
      <xdr:col>15</xdr:col>
      <xdr:colOff>98425</xdr:colOff>
      <xdr:row>74</xdr:row>
      <xdr:rowOff>136525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280668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123825</xdr:rowOff>
    </xdr:from>
    <xdr:to>
      <xdr:col>15</xdr:col>
      <xdr:colOff>149225</xdr:colOff>
      <xdr:row>75</xdr:row>
      <xdr:rowOff>53975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38752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89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136525</xdr:rowOff>
    </xdr:from>
    <xdr:to>
      <xdr:col>11</xdr:col>
      <xdr:colOff>9525</xdr:colOff>
      <xdr:row>74</xdr:row>
      <xdr:rowOff>136525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8238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135255</xdr:rowOff>
    </xdr:from>
    <xdr:to>
      <xdr:col>11</xdr:col>
      <xdr:colOff>60325</xdr:colOff>
      <xdr:row>75</xdr:row>
      <xdr:rowOff>65405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50182</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0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52087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83820</xdr:rowOff>
    </xdr:from>
    <xdr:to>
      <xdr:col>24</xdr:col>
      <xdr:colOff>76200</xdr:colOff>
      <xdr:row>75</xdr:row>
      <xdr:rowOff>13970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163847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7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91440</xdr:rowOff>
    </xdr:from>
    <xdr:to>
      <xdr:col>20</xdr:col>
      <xdr:colOff>38100</xdr:colOff>
      <xdr:row>75</xdr:row>
      <xdr:rowOff>21590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31767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4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68580</xdr:rowOff>
    </xdr:from>
    <xdr:to>
      <xdr:col>15</xdr:col>
      <xdr:colOff>149225</xdr:colOff>
      <xdr:row>74</xdr:row>
      <xdr:rowOff>170180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8907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85725</xdr:rowOff>
    </xdr:from>
    <xdr:to>
      <xdr:col>11</xdr:col>
      <xdr:colOff>60325</xdr:colOff>
      <xdr:row>75</xdr:row>
      <xdr:rowOff>15875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26052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85725</xdr:rowOff>
    </xdr:from>
    <xdr:to>
      <xdr:col>6</xdr:col>
      <xdr:colOff>171450</xdr:colOff>
      <xdr:row>75</xdr:row>
      <xdr:rowOff>15875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7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26052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54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人件費、繰出金の減により、昨年度より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ポイント減となった。類しかし似団体内平均値と比較し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ポイント上回っているため、今後より一層の歳出削減に努めていく。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79</xdr:row>
      <xdr:rowOff>156718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448540"/>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128795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156718</xdr:rowOff>
    </xdr:from>
    <xdr:to>
      <xdr:col>82</xdr:col>
      <xdr:colOff>196850</xdr:colOff>
      <xdr:row>79</xdr:row>
      <xdr:rowOff>156718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77</xdr:row>
      <xdr:rowOff>129287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9893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147590</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063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131063</xdr:rowOff>
    </xdr:from>
    <xdr:to>
      <xdr:col>82</xdr:col>
      <xdr:colOff>158750</xdr:colOff>
      <xdr:row>77</xdr:row>
      <xdr:rowOff>61213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129287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161772"/>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25671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84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78</xdr:row>
      <xdr:rowOff>3556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161772"/>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133350</xdr:rowOff>
    </xdr:from>
    <xdr:to>
      <xdr:col>74</xdr:col>
      <xdr:colOff>31750</xdr:colOff>
      <xdr:row>76</xdr:row>
      <xdr:rowOff>63500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3556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3720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18559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124206</xdr:rowOff>
    </xdr:from>
    <xdr:to>
      <xdr:col>69</xdr:col>
      <xdr:colOff>142875</xdr:colOff>
      <xdr:row>78</xdr:row>
      <xdr:rowOff>54356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162988</xdr:rowOff>
    </xdr:from>
    <xdr:to>
      <xdr:col>29</xdr:col>
      <xdr:colOff>127000</xdr:colOff>
      <xdr:row>20</xdr:row>
      <xdr:rowOff>34537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6563"/>
          <a:ext cx="0" cy="14145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6614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3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34537</xdr:rowOff>
    </xdr:from>
    <xdr:to>
      <xdr:col>30</xdr:col>
      <xdr:colOff>25400</xdr:colOff>
      <xdr:row>20</xdr:row>
      <xdr:rowOff>34537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111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77915</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40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162988</xdr:rowOff>
    </xdr:from>
    <xdr:to>
      <xdr:col>30</xdr:col>
      <xdr:colOff>25400</xdr:colOff>
      <xdr:row>11</xdr:row>
      <xdr:rowOff>162988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19275</xdr:rowOff>
    </xdr:from>
    <xdr:to>
      <xdr:col>29</xdr:col>
      <xdr:colOff>127000</xdr:colOff>
      <xdr:row>18</xdr:row>
      <xdr:rowOff>24511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153000"/>
          <a:ext cx="647700" cy="5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136716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6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120189</xdr:rowOff>
    </xdr:from>
    <xdr:to>
      <xdr:col>29</xdr:col>
      <xdr:colOff>177800</xdr:colOff>
      <xdr:row>17</xdr:row>
      <xdr:rowOff>50339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11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19275</xdr:rowOff>
    </xdr:from>
    <xdr:to>
      <xdr:col>26</xdr:col>
      <xdr:colOff>50800</xdr:colOff>
      <xdr:row>18</xdr:row>
      <xdr:rowOff>51312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53000"/>
          <a:ext cx="698500" cy="32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164483</xdr:rowOff>
    </xdr:from>
    <xdr:to>
      <xdr:col>26</xdr:col>
      <xdr:colOff>101600</xdr:colOff>
      <xdr:row>17</xdr:row>
      <xdr:rowOff>94633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55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104810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24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51312</xdr:rowOff>
    </xdr:from>
    <xdr:to>
      <xdr:col>22</xdr:col>
      <xdr:colOff>114300</xdr:colOff>
      <xdr:row>18</xdr:row>
      <xdr:rowOff>73921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185037"/>
          <a:ext cx="698500" cy="226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4692</xdr:rowOff>
    </xdr:from>
    <xdr:to>
      <xdr:col>22</xdr:col>
      <xdr:colOff>165100</xdr:colOff>
      <xdr:row>17</xdr:row>
      <xdr:rowOff>106292</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66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116469</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73921</xdr:rowOff>
    </xdr:from>
    <xdr:to>
      <xdr:col>18</xdr:col>
      <xdr:colOff>177800</xdr:colOff>
      <xdr:row>18</xdr:row>
      <xdr:rowOff>150469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07646"/>
          <a:ext cx="698500" cy="76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49933</xdr:rowOff>
    </xdr:from>
    <xdr:to>
      <xdr:col>19</xdr:col>
      <xdr:colOff>38100</xdr:colOff>
      <xdr:row>17</xdr:row>
      <xdr:rowOff>151533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161710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8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82220</xdr:rowOff>
    </xdr:from>
    <xdr:to>
      <xdr:col>15</xdr:col>
      <xdr:colOff>101600</xdr:colOff>
      <xdr:row>18</xdr:row>
      <xdr:rowOff>12370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22547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1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145161</xdr:rowOff>
    </xdr:from>
    <xdr:to>
      <xdr:col>29</xdr:col>
      <xdr:colOff>177800</xdr:colOff>
      <xdr:row>18</xdr:row>
      <xdr:rowOff>75311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07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117238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139925</xdr:rowOff>
    </xdr:from>
    <xdr:to>
      <xdr:col>26</xdr:col>
      <xdr:colOff>101600</xdr:colOff>
      <xdr:row>18</xdr:row>
      <xdr:rowOff>70075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02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54852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18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512</xdr:rowOff>
    </xdr:from>
    <xdr:to>
      <xdr:col>22</xdr:col>
      <xdr:colOff>165100</xdr:colOff>
      <xdr:row>18</xdr:row>
      <xdr:rowOff>102112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34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86889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2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23121</xdr:rowOff>
    </xdr:from>
    <xdr:to>
      <xdr:col>19</xdr:col>
      <xdr:colOff>38100</xdr:colOff>
      <xdr:row>18</xdr:row>
      <xdr:rowOff>124721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56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4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99670</xdr:rowOff>
    </xdr:from>
    <xdr:to>
      <xdr:col>15</xdr:col>
      <xdr:colOff>101600</xdr:colOff>
      <xdr:row>19</xdr:row>
      <xdr:rowOff>29820</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33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14596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1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0" name="人口1人当たり決算額の推移グラフ枠445">
          <a:extLst>
            <a:ext uri="{FF2B5EF4-FFF2-40B4-BE49-F238E27FC236}">
              <a16:creationId xmlns:a16="http://schemas.microsoft.com/office/drawing/2014/main" id="{00000000-0008-0000-0500-00006E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249196</xdr:rowOff>
    </xdr:from>
    <xdr:to>
      <xdr:col>29</xdr:col>
      <xdr:colOff>127000</xdr:colOff>
      <xdr:row>39</xdr:row>
      <xdr:rowOff>40037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651500" y="6173746"/>
          <a:ext cx="0" cy="15053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39</xdr:row>
      <xdr:rowOff>12114</xdr:rowOff>
    </xdr:from>
    <xdr:ext cx="762000" cy="259045"/>
    <xdr:sp macro="" textlink="">
      <xdr:nvSpPr>
        <xdr:cNvPr id="112" name="人口1人当たり決算額の推移最小値テキスト445">
          <a:extLst>
            <a:ext uri="{FF2B5EF4-FFF2-40B4-BE49-F238E27FC236}">
              <a16:creationId xmlns:a16="http://schemas.microsoft.com/office/drawing/2014/main" id="{00000000-0008-0000-0500-000070000000}"/>
            </a:ext>
          </a:extLst>
        </xdr:cNvPr>
        <xdr:cNvSpPr txBox="1"/>
      </xdr:nvSpPr>
      <xdr:spPr>
        <a:xfrm>
          <a:off x="5740400" y="765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40037</xdr:rowOff>
    </xdr:from>
    <xdr:to>
      <xdr:col>30</xdr:col>
      <xdr:colOff>25400</xdr:colOff>
      <xdr:row>39</xdr:row>
      <xdr:rowOff>40037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7679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164123</xdr:rowOff>
    </xdr:from>
    <xdr:ext cx="762000" cy="259045"/>
    <xdr:sp macro="" textlink="">
      <xdr:nvSpPr>
        <xdr:cNvPr id="114" name="人口1人当たり決算額の推移最大値テキスト445">
          <a:extLst>
            <a:ext uri="{FF2B5EF4-FFF2-40B4-BE49-F238E27FC236}">
              <a16:creationId xmlns:a16="http://schemas.microsoft.com/office/drawing/2014/main" id="{00000000-0008-0000-0500-000072000000}"/>
            </a:ext>
          </a:extLst>
        </xdr:cNvPr>
        <xdr:cNvSpPr txBox="1"/>
      </xdr:nvSpPr>
      <xdr:spPr>
        <a:xfrm>
          <a:off x="5740400" y="5917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249196</xdr:rowOff>
    </xdr:from>
    <xdr:to>
      <xdr:col>30</xdr:col>
      <xdr:colOff>25400</xdr:colOff>
      <xdr:row>33</xdr:row>
      <xdr:rowOff>249196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61737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35452</xdr:rowOff>
    </xdr:from>
    <xdr:to>
      <xdr:col>29</xdr:col>
      <xdr:colOff>127000</xdr:colOff>
      <xdr:row>38</xdr:row>
      <xdr:rowOff>37571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5003800" y="7503052"/>
          <a:ext cx="647700" cy="2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38</xdr:row>
      <xdr:rowOff>20229</xdr:rowOff>
    </xdr:from>
    <xdr:ext cx="762000" cy="259045"/>
    <xdr:sp macro="" textlink="">
      <xdr:nvSpPr>
        <xdr:cNvPr id="117" name="人口1人当たり決算額の推移平均値テキスト445">
          <a:extLst>
            <a:ext uri="{FF2B5EF4-FFF2-40B4-BE49-F238E27FC236}">
              <a16:creationId xmlns:a16="http://schemas.microsoft.com/office/drawing/2014/main" id="{00000000-0008-0000-0500-000075000000}"/>
            </a:ext>
          </a:extLst>
        </xdr:cNvPr>
        <xdr:cNvSpPr txBox="1"/>
      </xdr:nvSpPr>
      <xdr:spPr>
        <a:xfrm>
          <a:off x="5740400" y="7487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38</xdr:row>
      <xdr:rowOff>484</xdr:rowOff>
    </xdr:from>
    <xdr:to>
      <xdr:col>29</xdr:col>
      <xdr:colOff>177800</xdr:colOff>
      <xdr:row>38</xdr:row>
      <xdr:rowOff>102084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5600700" y="74680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37571</xdr:rowOff>
    </xdr:from>
    <xdr:to>
      <xdr:col>26</xdr:col>
      <xdr:colOff>50800</xdr:colOff>
      <xdr:row>38</xdr:row>
      <xdr:rowOff>46993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4305300" y="7505171"/>
          <a:ext cx="698500" cy="9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38</xdr:row>
      <xdr:rowOff>1536</xdr:rowOff>
    </xdr:from>
    <xdr:to>
      <xdr:col>26</xdr:col>
      <xdr:colOff>101600</xdr:colOff>
      <xdr:row>38</xdr:row>
      <xdr:rowOff>103136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953000" y="74691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87913</xdr:rowOff>
    </xdr:from>
    <xdr:ext cx="7366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622800" y="755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46993</xdr:rowOff>
    </xdr:from>
    <xdr:to>
      <xdr:col>22</xdr:col>
      <xdr:colOff>114300</xdr:colOff>
      <xdr:row>38</xdr:row>
      <xdr:rowOff>52486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3606800" y="7514593"/>
          <a:ext cx="698500" cy="5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38</xdr:row>
      <xdr:rowOff>5034</xdr:rowOff>
    </xdr:from>
    <xdr:to>
      <xdr:col>22</xdr:col>
      <xdr:colOff>165100</xdr:colOff>
      <xdr:row>38</xdr:row>
      <xdr:rowOff>106634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4254500" y="7472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91411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924300" y="7559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52486</xdr:rowOff>
    </xdr:from>
    <xdr:to>
      <xdr:col>18</xdr:col>
      <xdr:colOff>177800</xdr:colOff>
      <xdr:row>38</xdr:row>
      <xdr:rowOff>54962</xdr:rowOff>
    </xdr:to>
    <xdr:cxnSp macro="">
      <xdr:nvCxnSpPr>
        <xdr:cNvPr id="125" name="直線コネクタ 124">
          <a:extLst>
            <a:ext uri="{FF2B5EF4-FFF2-40B4-BE49-F238E27FC236}">
              <a16:creationId xmlns:a16="http://schemas.microsoft.com/office/drawing/2014/main" id="{00000000-0008-0000-0500-00007D000000}"/>
            </a:ext>
          </a:extLst>
        </xdr:cNvPr>
        <xdr:cNvCxnSpPr/>
      </xdr:nvCxnSpPr>
      <xdr:spPr bwMode="auto">
        <a:xfrm flipV="1">
          <a:off x="2908300" y="7520086"/>
          <a:ext cx="698500" cy="2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38</xdr:row>
      <xdr:rowOff>10699</xdr:rowOff>
    </xdr:from>
    <xdr:to>
      <xdr:col>19</xdr:col>
      <xdr:colOff>38100</xdr:colOff>
      <xdr:row>38</xdr:row>
      <xdr:rowOff>112299</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3556000" y="7478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97076</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225800" y="7564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8466</xdr:rowOff>
    </xdr:from>
    <xdr:to>
      <xdr:col>15</xdr:col>
      <xdr:colOff>101600</xdr:colOff>
      <xdr:row>38</xdr:row>
      <xdr:rowOff>110066</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2857500" y="7476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94843</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27300" y="756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327552</xdr:rowOff>
    </xdr:from>
    <xdr:to>
      <xdr:col>29</xdr:col>
      <xdr:colOff>177800</xdr:colOff>
      <xdr:row>38</xdr:row>
      <xdr:rowOff>86252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5600700" y="745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172629</xdr:rowOff>
    </xdr:from>
    <xdr:ext cx="762000" cy="259045"/>
    <xdr:sp macro="" textlink="">
      <xdr:nvSpPr>
        <xdr:cNvPr id="136" name="人口1人当たり決算額の推移該当値テキスト445">
          <a:extLst>
            <a:ext uri="{FF2B5EF4-FFF2-40B4-BE49-F238E27FC236}">
              <a16:creationId xmlns:a16="http://schemas.microsoft.com/office/drawing/2014/main" id="{00000000-0008-0000-0500-000088000000}"/>
            </a:ext>
          </a:extLst>
        </xdr:cNvPr>
        <xdr:cNvSpPr txBox="1"/>
      </xdr:nvSpPr>
      <xdr:spPr>
        <a:xfrm>
          <a:off x="5740400" y="729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329671</xdr:rowOff>
    </xdr:from>
    <xdr:to>
      <xdr:col>26</xdr:col>
      <xdr:colOff>101600</xdr:colOff>
      <xdr:row>38</xdr:row>
      <xdr:rowOff>88371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953000" y="7454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98548</xdr:rowOff>
    </xdr:from>
    <xdr:ext cx="7366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4622800" y="722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339093</xdr:rowOff>
    </xdr:from>
    <xdr:to>
      <xdr:col>22</xdr:col>
      <xdr:colOff>165100</xdr:colOff>
      <xdr:row>38</xdr:row>
      <xdr:rowOff>97793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254500" y="746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107970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924300" y="723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38</xdr:row>
      <xdr:rowOff>1686</xdr:rowOff>
    </xdr:from>
    <xdr:to>
      <xdr:col>19</xdr:col>
      <xdr:colOff>38100</xdr:colOff>
      <xdr:row>38</xdr:row>
      <xdr:rowOff>103286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3556000" y="7469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113463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225800" y="7238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4162</xdr:rowOff>
    </xdr:from>
    <xdr:to>
      <xdr:col>15</xdr:col>
      <xdr:colOff>101600</xdr:colOff>
      <xdr:row>38</xdr:row>
      <xdr:rowOff>105762</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2857500" y="7471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115939</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2527300" y="724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29,465
29,166
160.52
19,183,327
18,118,640
1,029,146
8,625,204
14,748,847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30516</xdr:rowOff>
    </xdr:from>
    <xdr:to>
      <xdr:col>24</xdr:col>
      <xdr:colOff>62865</xdr:colOff>
      <xdr:row>39</xdr:row>
      <xdr:rowOff>84227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5466"/>
          <a:ext cx="1270" cy="142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88054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7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84227</xdr:rowOff>
    </xdr:from>
    <xdr:to>
      <xdr:col>24</xdr:col>
      <xdr:colOff>152400</xdr:colOff>
      <xdr:row>39</xdr:row>
      <xdr:rowOff>84227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148643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30516</xdr:rowOff>
    </xdr:from>
    <xdr:to>
      <xdr:col>24</xdr:col>
      <xdr:colOff>152400</xdr:colOff>
      <xdr:row>31</xdr:row>
      <xdr:rowOff>30516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134758</xdr:rowOff>
    </xdr:from>
    <xdr:to>
      <xdr:col>24</xdr:col>
      <xdr:colOff>63500</xdr:colOff>
      <xdr:row>37</xdr:row>
      <xdr:rowOff>142073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78408"/>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66971</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67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44094</xdr:rowOff>
    </xdr:from>
    <xdr:to>
      <xdr:col>24</xdr:col>
      <xdr:colOff>114300</xdr:colOff>
      <xdr:row>36</xdr:row>
      <xdr:rowOff>145694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142073</xdr:rowOff>
    </xdr:from>
    <xdr:to>
      <xdr:col>19</xdr:col>
      <xdr:colOff>177800</xdr:colOff>
      <xdr:row>38</xdr:row>
      <xdr:rowOff>1321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485723"/>
          <a:ext cx="8890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69099</xdr:rowOff>
    </xdr:from>
    <xdr:to>
      <xdr:col>20</xdr:col>
      <xdr:colOff>38100</xdr:colOff>
      <xdr:row>36</xdr:row>
      <xdr:rowOff>170699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4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15776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497795" y="60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1321</xdr:rowOff>
    </xdr:from>
    <xdr:to>
      <xdr:col>15</xdr:col>
      <xdr:colOff>50800</xdr:colOff>
      <xdr:row>38</xdr:row>
      <xdr:rowOff>10116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516421"/>
          <a:ext cx="889000" cy="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76653</xdr:rowOff>
    </xdr:from>
    <xdr:to>
      <xdr:col>15</xdr:col>
      <xdr:colOff>101600</xdr:colOff>
      <xdr:row>37</xdr:row>
      <xdr:rowOff>6803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4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23330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602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10116</xdr:rowOff>
    </xdr:from>
    <xdr:to>
      <xdr:col>10</xdr:col>
      <xdr:colOff>114300</xdr:colOff>
      <xdr:row>38</xdr:row>
      <xdr:rowOff>154243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525216"/>
          <a:ext cx="889000" cy="14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125073</xdr:rowOff>
    </xdr:from>
    <xdr:to>
      <xdr:col>10</xdr:col>
      <xdr:colOff>165100</xdr:colOff>
      <xdr:row>37</xdr:row>
      <xdr:rowOff>55223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9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71750</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19795" y="607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57734</xdr:rowOff>
    </xdr:from>
    <xdr:to>
      <xdr:col>6</xdr:col>
      <xdr:colOff>38100</xdr:colOff>
      <xdr:row>37</xdr:row>
      <xdr:rowOff>159334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4411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83958</xdr:rowOff>
    </xdr:from>
    <xdr:to>
      <xdr:col>24</xdr:col>
      <xdr:colOff>114300</xdr:colOff>
      <xdr:row>38</xdr:row>
      <xdr:rowOff>14108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4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62385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91273</xdr:rowOff>
    </xdr:from>
    <xdr:to>
      <xdr:col>20</xdr:col>
      <xdr:colOff>38100</xdr:colOff>
      <xdr:row>38</xdr:row>
      <xdr:rowOff>21423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43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121971</xdr:rowOff>
    </xdr:from>
    <xdr:to>
      <xdr:col>15</xdr:col>
      <xdr:colOff>101600</xdr:colOff>
      <xdr:row>38</xdr:row>
      <xdr:rowOff>52121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4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43248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5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130766</xdr:rowOff>
    </xdr:from>
    <xdr:to>
      <xdr:col>10</xdr:col>
      <xdr:colOff>165100</xdr:colOff>
      <xdr:row>38</xdr:row>
      <xdr:rowOff>60916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47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52043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6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103443</xdr:rowOff>
    </xdr:from>
    <xdr:to>
      <xdr:col>6</xdr:col>
      <xdr:colOff>38100</xdr:colOff>
      <xdr:row>39</xdr:row>
      <xdr:rowOff>33593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1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24720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7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13433</xdr:rowOff>
    </xdr:from>
    <xdr:to>
      <xdr:col>24</xdr:col>
      <xdr:colOff>62865</xdr:colOff>
      <xdr:row>58</xdr:row>
      <xdr:rowOff>123521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757383"/>
          <a:ext cx="1270" cy="1310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127348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7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123521</xdr:rowOff>
    </xdr:from>
    <xdr:to>
      <xdr:col>24</xdr:col>
      <xdr:colOff>152400</xdr:colOff>
      <xdr:row>58</xdr:row>
      <xdr:rowOff>123521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67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131560</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53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13433</xdr:rowOff>
    </xdr:from>
    <xdr:to>
      <xdr:col>24</xdr:col>
      <xdr:colOff>152400</xdr:colOff>
      <xdr:row>51</xdr:row>
      <xdr:rowOff>13433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757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85710</xdr:rowOff>
    </xdr:from>
    <xdr:to>
      <xdr:col>24</xdr:col>
      <xdr:colOff>63500</xdr:colOff>
      <xdr:row>58</xdr:row>
      <xdr:rowOff>95104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10029810"/>
          <a:ext cx="838200" cy="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160497</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761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137620</xdr:rowOff>
    </xdr:from>
    <xdr:to>
      <xdr:col>24</xdr:col>
      <xdr:colOff>114300</xdr:colOff>
      <xdr:row>58</xdr:row>
      <xdr:rowOff>67770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91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95104</xdr:rowOff>
    </xdr:from>
    <xdr:to>
      <xdr:col>19</xdr:col>
      <xdr:colOff>177800</xdr:colOff>
      <xdr:row>58</xdr:row>
      <xdr:rowOff>103840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10039204"/>
          <a:ext cx="889000" cy="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140884</xdr:rowOff>
    </xdr:from>
    <xdr:to>
      <xdr:col>20</xdr:col>
      <xdr:colOff>38100</xdr:colOff>
      <xdr:row>58</xdr:row>
      <xdr:rowOff>71034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91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87561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68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103840</xdr:rowOff>
    </xdr:from>
    <xdr:to>
      <xdr:col>15</xdr:col>
      <xdr:colOff>50800</xdr:colOff>
      <xdr:row>58</xdr:row>
      <xdr:rowOff>106880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10047940"/>
          <a:ext cx="889000" cy="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151940</xdr:rowOff>
    </xdr:from>
    <xdr:to>
      <xdr:col>15</xdr:col>
      <xdr:colOff>101600</xdr:colOff>
      <xdr:row>58</xdr:row>
      <xdr:rowOff>82090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92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98617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9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106880</xdr:rowOff>
    </xdr:from>
    <xdr:to>
      <xdr:col>10</xdr:col>
      <xdr:colOff>114300</xdr:colOff>
      <xdr:row>58</xdr:row>
      <xdr:rowOff>117596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10050980"/>
          <a:ext cx="889000" cy="1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163686</xdr:rowOff>
    </xdr:from>
    <xdr:to>
      <xdr:col>10</xdr:col>
      <xdr:colOff>165100</xdr:colOff>
      <xdr:row>58</xdr:row>
      <xdr:rowOff>93836</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93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110363</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71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170125</xdr:rowOff>
    </xdr:from>
    <xdr:to>
      <xdr:col>6</xdr:col>
      <xdr:colOff>38100</xdr:colOff>
      <xdr:row>58</xdr:row>
      <xdr:rowOff>100275</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94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116802</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71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34910</xdr:rowOff>
    </xdr:from>
    <xdr:to>
      <xdr:col>24</xdr:col>
      <xdr:colOff>114300</xdr:colOff>
      <xdr:row>58</xdr:row>
      <xdr:rowOff>136510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121287</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9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44304</xdr:rowOff>
    </xdr:from>
    <xdr:to>
      <xdr:col>20</xdr:col>
      <xdr:colOff>38100</xdr:colOff>
      <xdr:row>58</xdr:row>
      <xdr:rowOff>145904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137031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53040</xdr:rowOff>
    </xdr:from>
    <xdr:to>
      <xdr:col>15</xdr:col>
      <xdr:colOff>101600</xdr:colOff>
      <xdr:row>58</xdr:row>
      <xdr:rowOff>154640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9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145767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56080</xdr:rowOff>
    </xdr:from>
    <xdr:to>
      <xdr:col>10</xdr:col>
      <xdr:colOff>165100</xdr:colOff>
      <xdr:row>58</xdr:row>
      <xdr:rowOff>157680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100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148807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92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66796</xdr:rowOff>
    </xdr:from>
    <xdr:to>
      <xdr:col>6</xdr:col>
      <xdr:colOff>38100</xdr:colOff>
      <xdr:row>58</xdr:row>
      <xdr:rowOff>168396</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100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159523</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10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101753</xdr:rowOff>
    </xdr:from>
    <xdr:to>
      <xdr:col>24</xdr:col>
      <xdr:colOff>62865</xdr:colOff>
      <xdr:row>79</xdr:row>
      <xdr:rowOff>33306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03253"/>
          <a:ext cx="1270" cy="147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37133</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8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33306</xdr:rowOff>
    </xdr:from>
    <xdr:to>
      <xdr:col>24</xdr:col>
      <xdr:colOff>152400</xdr:colOff>
      <xdr:row>79</xdr:row>
      <xdr:rowOff>33306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7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48430</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7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101753</xdr:rowOff>
    </xdr:from>
    <xdr:to>
      <xdr:col>24</xdr:col>
      <xdr:colOff>152400</xdr:colOff>
      <xdr:row>70</xdr:row>
      <xdr:rowOff>101753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0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55594</xdr:rowOff>
    </xdr:from>
    <xdr:to>
      <xdr:col>24</xdr:col>
      <xdr:colOff>63500</xdr:colOff>
      <xdr:row>78</xdr:row>
      <xdr:rowOff>56280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428694"/>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165061</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19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142184</xdr:rowOff>
    </xdr:from>
    <xdr:to>
      <xdr:col>24</xdr:col>
      <xdr:colOff>114300</xdr:colOff>
      <xdr:row>78</xdr:row>
      <xdr:rowOff>72334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343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141757</xdr:rowOff>
    </xdr:from>
    <xdr:to>
      <xdr:col>19</xdr:col>
      <xdr:colOff>177800</xdr:colOff>
      <xdr:row>78</xdr:row>
      <xdr:rowOff>55594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3343407"/>
          <a:ext cx="889000" cy="85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131629</xdr:rowOff>
    </xdr:from>
    <xdr:to>
      <xdr:col>20</xdr:col>
      <xdr:colOff>38100</xdr:colOff>
      <xdr:row>78</xdr:row>
      <xdr:rowOff>61779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33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78306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141757</xdr:rowOff>
    </xdr:from>
    <xdr:to>
      <xdr:col>15</xdr:col>
      <xdr:colOff>50800</xdr:colOff>
      <xdr:row>78</xdr:row>
      <xdr:rowOff>44889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343407"/>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128829</xdr:rowOff>
    </xdr:from>
    <xdr:to>
      <xdr:col>15</xdr:col>
      <xdr:colOff>101600</xdr:colOff>
      <xdr:row>78</xdr:row>
      <xdr:rowOff>58979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33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50106</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42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44889</xdr:rowOff>
    </xdr:from>
    <xdr:to>
      <xdr:col>10</xdr:col>
      <xdr:colOff>114300</xdr:colOff>
      <xdr:row>78</xdr:row>
      <xdr:rowOff>86664</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417989"/>
          <a:ext cx="889000" cy="4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155823</xdr:rowOff>
    </xdr:from>
    <xdr:to>
      <xdr:col>10</xdr:col>
      <xdr:colOff>165100</xdr:colOff>
      <xdr:row>78</xdr:row>
      <xdr:rowOff>85973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102500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313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37636</xdr:rowOff>
    </xdr:from>
    <xdr:to>
      <xdr:col>6</xdr:col>
      <xdr:colOff>38100</xdr:colOff>
      <xdr:row>78</xdr:row>
      <xdr:rowOff>139236</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130363</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5480</xdr:rowOff>
    </xdr:from>
    <xdr:to>
      <xdr:col>24</xdr:col>
      <xdr:colOff>114300</xdr:colOff>
      <xdr:row>78</xdr:row>
      <xdr:rowOff>107080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155357</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5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4794</xdr:rowOff>
    </xdr:from>
    <xdr:to>
      <xdr:col>20</xdr:col>
      <xdr:colOff>38100</xdr:colOff>
      <xdr:row>78</xdr:row>
      <xdr:rowOff>106394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97521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7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90957</xdr:rowOff>
    </xdr:from>
    <xdr:to>
      <xdr:col>15</xdr:col>
      <xdr:colOff>101600</xdr:colOff>
      <xdr:row>78</xdr:row>
      <xdr:rowOff>21107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9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37634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306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165539</xdr:rowOff>
    </xdr:from>
    <xdr:to>
      <xdr:col>10</xdr:col>
      <xdr:colOff>165100</xdr:colOff>
      <xdr:row>78</xdr:row>
      <xdr:rowOff>95689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36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86816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45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35864</xdr:rowOff>
    </xdr:from>
    <xdr:to>
      <xdr:col>6</xdr:col>
      <xdr:colOff>38100</xdr:colOff>
      <xdr:row>78</xdr:row>
      <xdr:rowOff>137464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40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153991</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184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114790</xdr:rowOff>
    </xdr:from>
    <xdr:to>
      <xdr:col>24</xdr:col>
      <xdr:colOff>62865</xdr:colOff>
      <xdr:row>98</xdr:row>
      <xdr:rowOff>44777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45290"/>
          <a:ext cx="1270" cy="1301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61467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32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114790</xdr:rowOff>
    </xdr:from>
    <xdr:to>
      <xdr:col>24</xdr:col>
      <xdr:colOff>152400</xdr:colOff>
      <xdr:row>90</xdr:row>
      <xdr:rowOff>114790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45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51064</xdr:rowOff>
    </xdr:from>
    <xdr:to>
      <xdr:col>24</xdr:col>
      <xdr:colOff>63500</xdr:colOff>
      <xdr:row>96</xdr:row>
      <xdr:rowOff>95580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10264"/>
          <a:ext cx="838200" cy="4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135346</xdr:rowOff>
    </xdr:from>
    <xdr:ext cx="599010"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51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112469</xdr:rowOff>
    </xdr:from>
    <xdr:to>
      <xdr:col>24</xdr:col>
      <xdr:colOff>114300</xdr:colOff>
      <xdr:row>96</xdr:row>
      <xdr:rowOff>42619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0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162399</xdr:rowOff>
    </xdr:from>
    <xdr:to>
      <xdr:col>19</xdr:col>
      <xdr:colOff>177800</xdr:colOff>
      <xdr:row>96</xdr:row>
      <xdr:rowOff>95580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908300" y="16450149"/>
          <a:ext cx="889000" cy="10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10544</xdr:rowOff>
    </xdr:from>
    <xdr:to>
      <xdr:col>20</xdr:col>
      <xdr:colOff>38100</xdr:colOff>
      <xdr:row>96</xdr:row>
      <xdr:rowOff>112144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6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128671</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6244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162399</xdr:rowOff>
    </xdr:from>
    <xdr:to>
      <xdr:col>15</xdr:col>
      <xdr:colOff>50800</xdr:colOff>
      <xdr:row>97</xdr:row>
      <xdr:rowOff>5673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450149"/>
          <a:ext cx="889000" cy="1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102053</xdr:rowOff>
    </xdr:from>
    <xdr:to>
      <xdr:col>15</xdr:col>
      <xdr:colOff>101600</xdr:colOff>
      <xdr:row>96</xdr:row>
      <xdr:rowOff>32203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48730</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08795" y="16165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5673</xdr:rowOff>
    </xdr:from>
    <xdr:to>
      <xdr:col>10</xdr:col>
      <xdr:colOff>114300</xdr:colOff>
      <xdr:row>97</xdr:row>
      <xdr:rowOff>30756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36323"/>
          <a:ext cx="889000" cy="2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108156</xdr:rowOff>
    </xdr:from>
    <xdr:to>
      <xdr:col>10</xdr:col>
      <xdr:colOff>165100</xdr:colOff>
      <xdr:row>97</xdr:row>
      <xdr:rowOff>38306</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54833</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19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107668</xdr:rowOff>
    </xdr:from>
    <xdr:to>
      <xdr:col>6</xdr:col>
      <xdr:colOff>38100</xdr:colOff>
      <xdr:row>97</xdr:row>
      <xdr:rowOff>37818</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54345</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30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264</xdr:rowOff>
    </xdr:from>
    <xdr:to>
      <xdr:col>24</xdr:col>
      <xdr:colOff>114300</xdr:colOff>
      <xdr:row>96</xdr:row>
      <xdr:rowOff>101864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150141</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43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44780</xdr:rowOff>
    </xdr:from>
    <xdr:to>
      <xdr:col>20</xdr:col>
      <xdr:colOff>38100</xdr:colOff>
      <xdr:row>96</xdr:row>
      <xdr:rowOff>146380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0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137507</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497795" y="1659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111599</xdr:rowOff>
    </xdr:from>
    <xdr:to>
      <xdr:col>15</xdr:col>
      <xdr:colOff>101600</xdr:colOff>
      <xdr:row>96</xdr:row>
      <xdr:rowOff>41749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39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32876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08795" y="1649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126323</xdr:rowOff>
    </xdr:from>
    <xdr:to>
      <xdr:col>10</xdr:col>
      <xdr:colOff>165100</xdr:colOff>
      <xdr:row>97</xdr:row>
      <xdr:rowOff>56473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58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47600</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19795" y="1667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151406</xdr:rowOff>
    </xdr:from>
    <xdr:to>
      <xdr:col>6</xdr:col>
      <xdr:colOff>38100</xdr:colOff>
      <xdr:row>97</xdr:row>
      <xdr:rowOff>81556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1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72683</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03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18523</xdr:rowOff>
    </xdr:from>
    <xdr:to>
      <xdr:col>54</xdr:col>
      <xdr:colOff>189865</xdr:colOff>
      <xdr:row>38</xdr:row>
      <xdr:rowOff>106400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33473"/>
          <a:ext cx="1270" cy="128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110227</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2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106400</xdr:rowOff>
    </xdr:from>
    <xdr:to>
      <xdr:col>55</xdr:col>
      <xdr:colOff>88900</xdr:colOff>
      <xdr:row>38</xdr:row>
      <xdr:rowOff>106400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2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136650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18523</xdr:rowOff>
    </xdr:from>
    <xdr:to>
      <xdr:col>55</xdr:col>
      <xdr:colOff>88900</xdr:colOff>
      <xdr:row>31</xdr:row>
      <xdr:rowOff>18523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3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113609</xdr:rowOff>
    </xdr:from>
    <xdr:to>
      <xdr:col>55</xdr:col>
      <xdr:colOff>0</xdr:colOff>
      <xdr:row>36</xdr:row>
      <xdr:rowOff>145426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285809"/>
          <a:ext cx="838200" cy="3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84320</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56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105893</xdr:rowOff>
    </xdr:from>
    <xdr:to>
      <xdr:col>55</xdr:col>
      <xdr:colOff>50800</xdr:colOff>
      <xdr:row>37</xdr:row>
      <xdr:rowOff>36043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7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92803</xdr:rowOff>
    </xdr:from>
    <xdr:to>
      <xdr:col>50</xdr:col>
      <xdr:colOff>114300</xdr:colOff>
      <xdr:row>36</xdr:row>
      <xdr:rowOff>145426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750300" y="6265003"/>
          <a:ext cx="889000" cy="5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111151</xdr:rowOff>
    </xdr:from>
    <xdr:to>
      <xdr:col>50</xdr:col>
      <xdr:colOff>165100</xdr:colOff>
      <xdr:row>37</xdr:row>
      <xdr:rowOff>41301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2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32428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37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132080</xdr:rowOff>
    </xdr:from>
    <xdr:to>
      <xdr:col>45</xdr:col>
      <xdr:colOff>177800</xdr:colOff>
      <xdr:row>36</xdr:row>
      <xdr:rowOff>92803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5961380"/>
          <a:ext cx="889000" cy="30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122181</xdr:rowOff>
    </xdr:from>
    <xdr:to>
      <xdr:col>46</xdr:col>
      <xdr:colOff>38100</xdr:colOff>
      <xdr:row>37</xdr:row>
      <xdr:rowOff>52331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43458</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38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132080</xdr:rowOff>
    </xdr:from>
    <xdr:to>
      <xdr:col>41</xdr:col>
      <xdr:colOff>50800</xdr:colOff>
      <xdr:row>37</xdr:row>
      <xdr:rowOff>63645</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5961380"/>
          <a:ext cx="889000" cy="44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88458</xdr:rowOff>
    </xdr:from>
    <xdr:to>
      <xdr:col>41</xdr:col>
      <xdr:colOff>101600</xdr:colOff>
      <xdr:row>35</xdr:row>
      <xdr:rowOff>18608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9735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47032</xdr:rowOff>
    </xdr:from>
    <xdr:to>
      <xdr:col>36</xdr:col>
      <xdr:colOff>165100</xdr:colOff>
      <xdr:row>37</xdr:row>
      <xdr:rowOff>148632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139759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62809</xdr:rowOff>
    </xdr:from>
    <xdr:to>
      <xdr:col>55</xdr:col>
      <xdr:colOff>50800</xdr:colOff>
      <xdr:row>36</xdr:row>
      <xdr:rowOff>164409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3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85686</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8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94626</xdr:rowOff>
    </xdr:from>
    <xdr:to>
      <xdr:col>50</xdr:col>
      <xdr:colOff>165100</xdr:colOff>
      <xdr:row>37</xdr:row>
      <xdr:rowOff>24776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26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41303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4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42003</xdr:rowOff>
    </xdr:from>
    <xdr:to>
      <xdr:col>46</xdr:col>
      <xdr:colOff>38100</xdr:colOff>
      <xdr:row>36</xdr:row>
      <xdr:rowOff>143603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21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160130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598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81280</xdr:rowOff>
    </xdr:from>
    <xdr:to>
      <xdr:col>41</xdr:col>
      <xdr:colOff>101600</xdr:colOff>
      <xdr:row>35</xdr:row>
      <xdr:rowOff>11430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59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27957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56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12845</xdr:rowOff>
    </xdr:from>
    <xdr:to>
      <xdr:col>36</xdr:col>
      <xdr:colOff>165100</xdr:colOff>
      <xdr:row>37</xdr:row>
      <xdr:rowOff>114445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130972</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13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45391</xdr:rowOff>
    </xdr:from>
    <xdr:to>
      <xdr:col>54</xdr:col>
      <xdr:colOff>189865</xdr:colOff>
      <xdr:row>58</xdr:row>
      <xdr:rowOff>102342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789341"/>
          <a:ext cx="1270" cy="1257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106169</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5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102342</xdr:rowOff>
    </xdr:from>
    <xdr:to>
      <xdr:col>55</xdr:col>
      <xdr:colOff>88900</xdr:colOff>
      <xdr:row>58</xdr:row>
      <xdr:rowOff>102342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4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163518</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6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45391</xdr:rowOff>
    </xdr:from>
    <xdr:to>
      <xdr:col>55</xdr:col>
      <xdr:colOff>88900</xdr:colOff>
      <xdr:row>51</xdr:row>
      <xdr:rowOff>45391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78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155028</xdr:rowOff>
    </xdr:from>
    <xdr:to>
      <xdr:col>55</xdr:col>
      <xdr:colOff>0</xdr:colOff>
      <xdr:row>58</xdr:row>
      <xdr:rowOff>43693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927678"/>
          <a:ext cx="838200" cy="6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71752</xdr:rowOff>
    </xdr:from>
    <xdr:ext cx="534377"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6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48875</xdr:rowOff>
    </xdr:from>
    <xdr:to>
      <xdr:col>55</xdr:col>
      <xdr:colOff>50800</xdr:colOff>
      <xdr:row>57</xdr:row>
      <xdr:rowOff>150475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8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163333</xdr:rowOff>
    </xdr:from>
    <xdr:to>
      <xdr:col>50</xdr:col>
      <xdr:colOff>114300</xdr:colOff>
      <xdr:row>58</xdr:row>
      <xdr:rowOff>43693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9935983"/>
          <a:ext cx="889000" cy="5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64342</xdr:rowOff>
    </xdr:from>
    <xdr:to>
      <xdr:col>50</xdr:col>
      <xdr:colOff>165100</xdr:colOff>
      <xdr:row>57</xdr:row>
      <xdr:rowOff>165942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3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11019</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72111" y="961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163333</xdr:rowOff>
    </xdr:from>
    <xdr:to>
      <xdr:col>45</xdr:col>
      <xdr:colOff>177800</xdr:colOff>
      <xdr:row>58</xdr:row>
      <xdr:rowOff>56514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9935983"/>
          <a:ext cx="889000" cy="6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39822</xdr:rowOff>
    </xdr:from>
    <xdr:to>
      <xdr:col>46</xdr:col>
      <xdr:colOff>38100</xdr:colOff>
      <xdr:row>57</xdr:row>
      <xdr:rowOff>141422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1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157949</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83111" y="958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25951</xdr:rowOff>
    </xdr:from>
    <xdr:to>
      <xdr:col>41</xdr:col>
      <xdr:colOff>50800</xdr:colOff>
      <xdr:row>58</xdr:row>
      <xdr:rowOff>56514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9970051"/>
          <a:ext cx="889000" cy="3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48593</xdr:rowOff>
    </xdr:from>
    <xdr:to>
      <xdr:col>41</xdr:col>
      <xdr:colOff>101600</xdr:colOff>
      <xdr:row>57</xdr:row>
      <xdr:rowOff>150193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82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166720</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959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45281</xdr:rowOff>
    </xdr:from>
    <xdr:to>
      <xdr:col>36</xdr:col>
      <xdr:colOff>165100</xdr:colOff>
      <xdr:row>57</xdr:row>
      <xdr:rowOff>146881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17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163408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95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104228</xdr:rowOff>
    </xdr:from>
    <xdr:to>
      <xdr:col>55</xdr:col>
      <xdr:colOff>50800</xdr:colOff>
      <xdr:row>58</xdr:row>
      <xdr:rowOff>34378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87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27302</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79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164343</xdr:rowOff>
    </xdr:from>
    <xdr:to>
      <xdr:col>50</xdr:col>
      <xdr:colOff>165100</xdr:colOff>
      <xdr:row>58</xdr:row>
      <xdr:rowOff>94493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93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85620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0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112533</xdr:rowOff>
    </xdr:from>
    <xdr:to>
      <xdr:col>46</xdr:col>
      <xdr:colOff>38100</xdr:colOff>
      <xdr:row>58</xdr:row>
      <xdr:rowOff>42683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8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33810</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83111" y="997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5714</xdr:rowOff>
    </xdr:from>
    <xdr:to>
      <xdr:col>41</xdr:col>
      <xdr:colOff>101600</xdr:colOff>
      <xdr:row>58</xdr:row>
      <xdr:rowOff>107314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9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98441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04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146601</xdr:rowOff>
    </xdr:from>
    <xdr:to>
      <xdr:col>36</xdr:col>
      <xdr:colOff>165100</xdr:colOff>
      <xdr:row>58</xdr:row>
      <xdr:rowOff>76751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1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67878</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01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58598</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31548"/>
          <a:ext cx="1270" cy="1357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5275</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6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58598</xdr:rowOff>
    </xdr:from>
    <xdr:to>
      <xdr:col>55</xdr:col>
      <xdr:colOff>88900</xdr:colOff>
      <xdr:row>71</xdr:row>
      <xdr:rowOff>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3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140373</xdr:rowOff>
    </xdr:from>
    <xdr:to>
      <xdr:col>55</xdr:col>
      <xdr:colOff>0</xdr:colOff>
      <xdr:row>78</xdr:row>
      <xdr:rowOff>171425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513473"/>
          <a:ext cx="8382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117746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14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94869</xdr:rowOff>
    </xdr:from>
    <xdr:to>
      <xdr:col>55</xdr:col>
      <xdr:colOff>50800</xdr:colOff>
      <xdr:row>78</xdr:row>
      <xdr:rowOff>25019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29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140373</xdr:rowOff>
    </xdr:from>
    <xdr:to>
      <xdr:col>50</xdr:col>
      <xdr:colOff>114300</xdr:colOff>
      <xdr:row>79</xdr:row>
      <xdr:rowOff>11748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13473"/>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101612</xdr:rowOff>
    </xdr:from>
    <xdr:to>
      <xdr:col>50</xdr:col>
      <xdr:colOff>165100</xdr:colOff>
      <xdr:row>78</xdr:row>
      <xdr:rowOff>31762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3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48289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0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11748</xdr:rowOff>
    </xdr:from>
    <xdr:to>
      <xdr:col>45</xdr:col>
      <xdr:colOff>177800</xdr:colOff>
      <xdr:row>79</xdr:row>
      <xdr:rowOff>20486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56298"/>
          <a:ext cx="889000" cy="8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23292</xdr:rowOff>
    </xdr:from>
    <xdr:to>
      <xdr:col>46</xdr:col>
      <xdr:colOff>38100</xdr:colOff>
      <xdr:row>77</xdr:row>
      <xdr:rowOff>124892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22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141419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00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26288</xdr:rowOff>
    </xdr:from>
    <xdr:to>
      <xdr:col>41</xdr:col>
      <xdr:colOff>50800</xdr:colOff>
      <xdr:row>79</xdr:row>
      <xdr:rowOff>20486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399388"/>
          <a:ext cx="889000" cy="16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168123</xdr:rowOff>
    </xdr:from>
    <xdr:to>
      <xdr:col>41</xdr:col>
      <xdr:colOff>101600</xdr:colOff>
      <xdr:row>77</xdr:row>
      <xdr:rowOff>98273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1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297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6198</xdr:rowOff>
    </xdr:from>
    <xdr:to>
      <xdr:col>36</xdr:col>
      <xdr:colOff>165100</xdr:colOff>
      <xdr:row>77</xdr:row>
      <xdr:rowOff>107798</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20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124325</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298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120625</xdr:rowOff>
    </xdr:from>
    <xdr:to>
      <xdr:col>55</xdr:col>
      <xdr:colOff>50800</xdr:colOff>
      <xdr:row>79</xdr:row>
      <xdr:rowOff>50775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35552</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0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89573</xdr:rowOff>
    </xdr:from>
    <xdr:to>
      <xdr:col>50</xdr:col>
      <xdr:colOff>165100</xdr:colOff>
      <xdr:row>79</xdr:row>
      <xdr:rowOff>19723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4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10850</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55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132398</xdr:rowOff>
    </xdr:from>
    <xdr:to>
      <xdr:col>46</xdr:col>
      <xdr:colOff>38100</xdr:colOff>
      <xdr:row>79</xdr:row>
      <xdr:rowOff>62548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53675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5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141136</xdr:rowOff>
    </xdr:from>
    <xdr:to>
      <xdr:col>41</xdr:col>
      <xdr:colOff>101600</xdr:colOff>
      <xdr:row>79</xdr:row>
      <xdr:rowOff>71286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62413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146938</xdr:rowOff>
    </xdr:from>
    <xdr:to>
      <xdr:col>36</xdr:col>
      <xdr:colOff>165100</xdr:colOff>
      <xdr:row>78</xdr:row>
      <xdr:rowOff>77088</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3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68215</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441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3040</xdr:rowOff>
    </xdr:from>
    <xdr:to>
      <xdr:col>54</xdr:col>
      <xdr:colOff>189865</xdr:colOff>
      <xdr:row>98</xdr:row>
      <xdr:rowOff>126222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776440"/>
          <a:ext cx="1270" cy="115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130049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3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126222</xdr:rowOff>
    </xdr:from>
    <xdr:to>
      <xdr:col>55</xdr:col>
      <xdr:colOff>88900</xdr:colOff>
      <xdr:row>98</xdr:row>
      <xdr:rowOff>126222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121167</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55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509,781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3040</xdr:rowOff>
    </xdr:from>
    <xdr:to>
      <xdr:col>55</xdr:col>
      <xdr:colOff>88900</xdr:colOff>
      <xdr:row>92</xdr:row>
      <xdr:rowOff>3040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7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13373</xdr:rowOff>
    </xdr:from>
    <xdr:to>
      <xdr:col>55</xdr:col>
      <xdr:colOff>0</xdr:colOff>
      <xdr:row>98</xdr:row>
      <xdr:rowOff>77034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15473"/>
          <a:ext cx="838200" cy="6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149962</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0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127085</xdr:rowOff>
    </xdr:from>
    <xdr:to>
      <xdr:col>55</xdr:col>
      <xdr:colOff>50800</xdr:colOff>
      <xdr:row>98</xdr:row>
      <xdr:rowOff>57235</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5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37381</xdr:rowOff>
    </xdr:from>
    <xdr:to>
      <xdr:col>50</xdr:col>
      <xdr:colOff>114300</xdr:colOff>
      <xdr:row>98</xdr:row>
      <xdr:rowOff>77034</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39481"/>
          <a:ext cx="8890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140360</xdr:rowOff>
    </xdr:from>
    <xdr:to>
      <xdr:col>50</xdr:col>
      <xdr:colOff>165100</xdr:colOff>
      <xdr:row>98</xdr:row>
      <xdr:rowOff>70510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7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54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37381</xdr:rowOff>
    </xdr:from>
    <xdr:to>
      <xdr:col>45</xdr:col>
      <xdr:colOff>177800</xdr:colOff>
      <xdr:row>98</xdr:row>
      <xdr:rowOff>80676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39481"/>
          <a:ext cx="889000" cy="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134119</xdr:rowOff>
    </xdr:from>
    <xdr:to>
      <xdr:col>46</xdr:col>
      <xdr:colOff>38100</xdr:colOff>
      <xdr:row>98</xdr:row>
      <xdr:rowOff>64269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6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80796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53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80676</xdr:rowOff>
    </xdr:from>
    <xdr:to>
      <xdr:col>41</xdr:col>
      <xdr:colOff>50800</xdr:colOff>
      <xdr:row>98</xdr:row>
      <xdr:rowOff>92227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82776"/>
          <a:ext cx="889000" cy="1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144157</xdr:rowOff>
    </xdr:from>
    <xdr:to>
      <xdr:col>41</xdr:col>
      <xdr:colOff>101600</xdr:colOff>
      <xdr:row>98</xdr:row>
      <xdr:rowOff>74307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7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90834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5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140466</xdr:rowOff>
    </xdr:from>
    <xdr:to>
      <xdr:col>36</xdr:col>
      <xdr:colOff>165100</xdr:colOff>
      <xdr:row>98</xdr:row>
      <xdr:rowOff>70616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7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87143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4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134023</xdr:rowOff>
    </xdr:from>
    <xdr:to>
      <xdr:col>55</xdr:col>
      <xdr:colOff>50800</xdr:colOff>
      <xdr:row>98</xdr:row>
      <xdr:rowOff>64173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7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105512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36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26234</xdr:rowOff>
    </xdr:from>
    <xdr:to>
      <xdr:col>50</xdr:col>
      <xdr:colOff>165100</xdr:colOff>
      <xdr:row>98</xdr:row>
      <xdr:rowOff>127834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2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118961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21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158031</xdr:rowOff>
    </xdr:from>
    <xdr:to>
      <xdr:col>46</xdr:col>
      <xdr:colOff>38100</xdr:colOff>
      <xdr:row>98</xdr:row>
      <xdr:rowOff>88181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8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79308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88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29876</xdr:rowOff>
    </xdr:from>
    <xdr:to>
      <xdr:col>41</xdr:col>
      <xdr:colOff>101600</xdr:colOff>
      <xdr:row>98</xdr:row>
      <xdr:rowOff>131476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3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122603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2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41427</xdr:rowOff>
    </xdr:from>
    <xdr:to>
      <xdr:col>36</xdr:col>
      <xdr:colOff>165100</xdr:colOff>
      <xdr:row>98</xdr:row>
      <xdr:rowOff>143027</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4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134154</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151168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4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97845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9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151168</xdr:rowOff>
    </xdr:from>
    <xdr:to>
      <xdr:col>86</xdr:col>
      <xdr:colOff>25400</xdr:colOff>
      <xdr:row>30</xdr:row>
      <xdr:rowOff>151168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38405</xdr:rowOff>
    </xdr:from>
    <xdr:to>
      <xdr:col>85</xdr:col>
      <xdr:colOff>127000</xdr:colOff>
      <xdr:row>39</xdr:row>
      <xdr:rowOff>43002</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2495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89095</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32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66218</xdr:rowOff>
    </xdr:from>
    <xdr:to>
      <xdr:col>85</xdr:col>
      <xdr:colOff>177800</xdr:colOff>
      <xdr:row>38</xdr:row>
      <xdr:rowOff>167818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148984</xdr:rowOff>
    </xdr:from>
    <xdr:to>
      <xdr:col>81</xdr:col>
      <xdr:colOff>50800</xdr:colOff>
      <xdr:row>39</xdr:row>
      <xdr:rowOff>38405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664084"/>
          <a:ext cx="889000" cy="6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52756</xdr:rowOff>
    </xdr:from>
    <xdr:to>
      <xdr:col>81</xdr:col>
      <xdr:colOff>101600</xdr:colOff>
      <xdr:row>38</xdr:row>
      <xdr:rowOff>154356</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6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170883</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3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148298</xdr:rowOff>
    </xdr:from>
    <xdr:to>
      <xdr:col>76</xdr:col>
      <xdr:colOff>114300</xdr:colOff>
      <xdr:row>38</xdr:row>
      <xdr:rowOff>148984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63398"/>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37287</xdr:rowOff>
    </xdr:from>
    <xdr:to>
      <xdr:col>76</xdr:col>
      <xdr:colOff>165100</xdr:colOff>
      <xdr:row>38</xdr:row>
      <xdr:rowOff>138887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155414</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148298</xdr:rowOff>
    </xdr:from>
    <xdr:to>
      <xdr:col>71</xdr:col>
      <xdr:colOff>177800</xdr:colOff>
      <xdr:row>39</xdr:row>
      <xdr:rowOff>39801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63398"/>
          <a:ext cx="889000" cy="6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48133</xdr:rowOff>
    </xdr:from>
    <xdr:to>
      <xdr:col>72</xdr:col>
      <xdr:colOff>38100</xdr:colOff>
      <xdr:row>38</xdr:row>
      <xdr:rowOff>149733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166260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33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36614</xdr:rowOff>
    </xdr:from>
    <xdr:to>
      <xdr:col>67</xdr:col>
      <xdr:colOff>101600</xdr:colOff>
      <xdr:row>38</xdr:row>
      <xdr:rowOff>138214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154741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3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163652</xdr:rowOff>
    </xdr:from>
    <xdr:to>
      <xdr:col>85</xdr:col>
      <xdr:colOff>177800</xdr:colOff>
      <xdr:row>39</xdr:row>
      <xdr:rowOff>93802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78579</xdr:rowOff>
    </xdr:from>
    <xdr:ext cx="378565"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93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159055</xdr:rowOff>
    </xdr:from>
    <xdr:to>
      <xdr:col>81</xdr:col>
      <xdr:colOff>101600</xdr:colOff>
      <xdr:row>39</xdr:row>
      <xdr:rowOff>89205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7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80332</xdr:rowOff>
    </xdr:from>
    <xdr:ext cx="378565"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2017" y="676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98184</xdr:rowOff>
    </xdr:from>
    <xdr:to>
      <xdr:col>76</xdr:col>
      <xdr:colOff>165100</xdr:colOff>
      <xdr:row>39</xdr:row>
      <xdr:rowOff>28334</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1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19461</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06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97498</xdr:rowOff>
    </xdr:from>
    <xdr:to>
      <xdr:col>72</xdr:col>
      <xdr:colOff>38100</xdr:colOff>
      <xdr:row>39</xdr:row>
      <xdr:rowOff>27648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18775</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160451</xdr:rowOff>
    </xdr:from>
    <xdr:to>
      <xdr:col>67</xdr:col>
      <xdr:colOff>101600</xdr:colOff>
      <xdr:row>39</xdr:row>
      <xdr:rowOff>90601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81728</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768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103917</xdr:rowOff>
    </xdr:from>
    <xdr:to>
      <xdr:col>85</xdr:col>
      <xdr:colOff>126364</xdr:colOff>
      <xdr:row>78</xdr:row>
      <xdr:rowOff>64548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76867"/>
          <a:ext cx="1269"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68375</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4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64548</xdr:rowOff>
    </xdr:from>
    <xdr:to>
      <xdr:col>86</xdr:col>
      <xdr:colOff>25400</xdr:colOff>
      <xdr:row>78</xdr:row>
      <xdr:rowOff>64548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437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50594</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52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103917</xdr:rowOff>
    </xdr:from>
    <xdr:to>
      <xdr:col>86</xdr:col>
      <xdr:colOff>25400</xdr:colOff>
      <xdr:row>71</xdr:row>
      <xdr:rowOff>103917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76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25738</xdr:rowOff>
    </xdr:from>
    <xdr:to>
      <xdr:col>85</xdr:col>
      <xdr:colOff>127000</xdr:colOff>
      <xdr:row>78</xdr:row>
      <xdr:rowOff>29008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98838"/>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106459</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36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83582</xdr:rowOff>
    </xdr:from>
    <xdr:to>
      <xdr:col>85</xdr:col>
      <xdr:colOff>177800</xdr:colOff>
      <xdr:row>78</xdr:row>
      <xdr:rowOff>13732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8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29008</xdr:rowOff>
    </xdr:from>
    <xdr:to>
      <xdr:col>81</xdr:col>
      <xdr:colOff>50800</xdr:colOff>
      <xdr:row>78</xdr:row>
      <xdr:rowOff>35602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02108"/>
          <a:ext cx="889000" cy="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83063</xdr:rowOff>
    </xdr:from>
    <xdr:to>
      <xdr:col>81</xdr:col>
      <xdr:colOff>101600</xdr:colOff>
      <xdr:row>78</xdr:row>
      <xdr:rowOff>13213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29740</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305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35602</xdr:rowOff>
    </xdr:from>
    <xdr:to>
      <xdr:col>76</xdr:col>
      <xdr:colOff>114300</xdr:colOff>
      <xdr:row>78</xdr:row>
      <xdr:rowOff>38015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4087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88832</xdr:rowOff>
    </xdr:from>
    <xdr:to>
      <xdr:col>76</xdr:col>
      <xdr:colOff>165100</xdr:colOff>
      <xdr:row>78</xdr:row>
      <xdr:rowOff>18982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9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35509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06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38015</xdr:rowOff>
    </xdr:from>
    <xdr:to>
      <xdr:col>71</xdr:col>
      <xdr:colOff>177800</xdr:colOff>
      <xdr:row>78</xdr:row>
      <xdr:rowOff>39591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411115"/>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99155</xdr:rowOff>
    </xdr:from>
    <xdr:to>
      <xdr:col>72</xdr:col>
      <xdr:colOff>38100</xdr:colOff>
      <xdr:row>78</xdr:row>
      <xdr:rowOff>29305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3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45832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07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102211</xdr:rowOff>
    </xdr:from>
    <xdr:to>
      <xdr:col>67</xdr:col>
      <xdr:colOff>101600</xdr:colOff>
      <xdr:row>78</xdr:row>
      <xdr:rowOff>32361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30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48888</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07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146388</xdr:rowOff>
    </xdr:from>
    <xdr:to>
      <xdr:col>85</xdr:col>
      <xdr:colOff>177800</xdr:colOff>
      <xdr:row>78</xdr:row>
      <xdr:rowOff>76538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3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62009</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6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149658</xdr:rowOff>
    </xdr:from>
    <xdr:to>
      <xdr:col>81</xdr:col>
      <xdr:colOff>101600</xdr:colOff>
      <xdr:row>78</xdr:row>
      <xdr:rowOff>79808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35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70935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4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156252</xdr:rowOff>
    </xdr:from>
    <xdr:to>
      <xdr:col>76</xdr:col>
      <xdr:colOff>165100</xdr:colOff>
      <xdr:row>78</xdr:row>
      <xdr:rowOff>86402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35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77529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4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158665</xdr:rowOff>
    </xdr:from>
    <xdr:to>
      <xdr:col>72</xdr:col>
      <xdr:colOff>38100</xdr:colOff>
      <xdr:row>78</xdr:row>
      <xdr:rowOff>88815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3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79942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45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160241</xdr:rowOff>
    </xdr:from>
    <xdr:to>
      <xdr:col>67</xdr:col>
      <xdr:colOff>101600</xdr:colOff>
      <xdr:row>78</xdr:row>
      <xdr:rowOff>90391</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6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81518</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45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163598</xdr:rowOff>
    </xdr:from>
    <xdr:to>
      <xdr:col>85</xdr:col>
      <xdr:colOff>126364</xdr:colOff>
      <xdr:row>98</xdr:row>
      <xdr:rowOff>138312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94098"/>
          <a:ext cx="1269" cy="134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142139</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4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138312</xdr:rowOff>
    </xdr:from>
    <xdr:to>
      <xdr:col>86</xdr:col>
      <xdr:colOff>25400</xdr:colOff>
      <xdr:row>98</xdr:row>
      <xdr:rowOff>138312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0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110275</xdr:rowOff>
    </xdr:from>
    <xdr:ext cx="599010"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163598</xdr:rowOff>
    </xdr:from>
    <xdr:to>
      <xdr:col>86</xdr:col>
      <xdr:colOff>25400</xdr:colOff>
      <xdr:row>90</xdr:row>
      <xdr:rowOff>163598</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17582</xdr:rowOff>
    </xdr:from>
    <xdr:to>
      <xdr:col>85</xdr:col>
      <xdr:colOff>127000</xdr:colOff>
      <xdr:row>98</xdr:row>
      <xdr:rowOff>45772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5481300" y="16819682"/>
          <a:ext cx="838200" cy="2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135996</xdr:rowOff>
    </xdr:from>
    <xdr:ext cx="534377"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766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157569</xdr:rowOff>
    </xdr:from>
    <xdr:to>
      <xdr:col>85</xdr:col>
      <xdr:colOff>177800</xdr:colOff>
      <xdr:row>98</xdr:row>
      <xdr:rowOff>87719</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8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45772</xdr:rowOff>
    </xdr:from>
    <xdr:to>
      <xdr:col>81</xdr:col>
      <xdr:colOff>50800</xdr:colOff>
      <xdr:row>98</xdr:row>
      <xdr:rowOff>49684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47872"/>
          <a:ext cx="889000" cy="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159846</xdr:rowOff>
    </xdr:from>
    <xdr:to>
      <xdr:col>81</xdr:col>
      <xdr:colOff>101600</xdr:colOff>
      <xdr:row>98</xdr:row>
      <xdr:rowOff>89996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79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106523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14111" y="1656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49684</xdr:rowOff>
    </xdr:from>
    <xdr:to>
      <xdr:col>76</xdr:col>
      <xdr:colOff>114300</xdr:colOff>
      <xdr:row>98</xdr:row>
      <xdr:rowOff>52645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3703300" y="16851784"/>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149320</xdr:rowOff>
    </xdr:from>
    <xdr:to>
      <xdr:col>76</xdr:col>
      <xdr:colOff>165100</xdr:colOff>
      <xdr:row>98</xdr:row>
      <xdr:rowOff>79470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95997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5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52645</xdr:rowOff>
    </xdr:from>
    <xdr:to>
      <xdr:col>71</xdr:col>
      <xdr:colOff>177800</xdr:colOff>
      <xdr:row>98</xdr:row>
      <xdr:rowOff>58561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54745"/>
          <a:ext cx="889000" cy="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16365</xdr:rowOff>
    </xdr:from>
    <xdr:to>
      <xdr:col>72</xdr:col>
      <xdr:colOff>38100</xdr:colOff>
      <xdr:row>98</xdr:row>
      <xdr:rowOff>117965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109092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9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30578</xdr:rowOff>
    </xdr:from>
    <xdr:to>
      <xdr:col>67</xdr:col>
      <xdr:colOff>101600</xdr:colOff>
      <xdr:row>98</xdr:row>
      <xdr:rowOff>132178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123305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138232</xdr:rowOff>
    </xdr:from>
    <xdr:to>
      <xdr:col>85</xdr:col>
      <xdr:colOff>177800</xdr:colOff>
      <xdr:row>98</xdr:row>
      <xdr:rowOff>68382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6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97609</xdr:rowOff>
    </xdr:from>
    <xdr:ext cx="534377"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55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166422</xdr:rowOff>
    </xdr:from>
    <xdr:to>
      <xdr:col>81</xdr:col>
      <xdr:colOff>101600</xdr:colOff>
      <xdr:row>98</xdr:row>
      <xdr:rowOff>96572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9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87699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8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170334</xdr:rowOff>
    </xdr:from>
    <xdr:to>
      <xdr:col>76</xdr:col>
      <xdr:colOff>165100</xdr:colOff>
      <xdr:row>98</xdr:row>
      <xdr:rowOff>100484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0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91611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893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1845</xdr:rowOff>
    </xdr:from>
    <xdr:to>
      <xdr:col>72</xdr:col>
      <xdr:colOff>38100</xdr:colOff>
      <xdr:row>98</xdr:row>
      <xdr:rowOff>103445</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119972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7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7761</xdr:rowOff>
    </xdr:from>
    <xdr:to>
      <xdr:col>67</xdr:col>
      <xdr:colOff>101600</xdr:colOff>
      <xdr:row>98</xdr:row>
      <xdr:rowOff>109361</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0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125888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8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96190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411140"/>
          <a:ext cx="1269" cy="1319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42867</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18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96190</xdr:rowOff>
    </xdr:from>
    <xdr:to>
      <xdr:col>116</xdr:col>
      <xdr:colOff>152400</xdr:colOff>
      <xdr:row>31</xdr:row>
      <xdr:rowOff>96190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41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101871</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45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78994</xdr:rowOff>
    </xdr:from>
    <xdr:to>
      <xdr:col>116</xdr:col>
      <xdr:colOff>114300</xdr:colOff>
      <xdr:row>39</xdr:row>
      <xdr:rowOff>9144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91834</xdr:rowOff>
    </xdr:from>
    <xdr:to>
      <xdr:col>112</xdr:col>
      <xdr:colOff>38100</xdr:colOff>
      <xdr:row>39</xdr:row>
      <xdr:rowOff>21984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6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38511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38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95968</xdr:rowOff>
    </xdr:from>
    <xdr:to>
      <xdr:col>107</xdr:col>
      <xdr:colOff>101600</xdr:colOff>
      <xdr:row>39</xdr:row>
      <xdr:rowOff>26118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61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42644</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3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90539</xdr:rowOff>
    </xdr:from>
    <xdr:to>
      <xdr:col>102</xdr:col>
      <xdr:colOff>165100</xdr:colOff>
      <xdr:row>39</xdr:row>
      <xdr:rowOff>20689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60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37215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3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116808</xdr:rowOff>
    </xdr:from>
    <xdr:to>
      <xdr:col>98</xdr:col>
      <xdr:colOff>38100</xdr:colOff>
      <xdr:row>39</xdr:row>
      <xdr:rowOff>46958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6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63485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4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143106</xdr:rowOff>
    </xdr:from>
    <xdr:to>
      <xdr:col>116</xdr:col>
      <xdr:colOff>62864</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15606"/>
          <a:ext cx="1269" cy="1368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89783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49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143106</xdr:rowOff>
    </xdr:from>
    <xdr:to>
      <xdr:col>116</xdr:col>
      <xdr:colOff>152400</xdr:colOff>
      <xdr:row>50</xdr:row>
      <xdr:rowOff>143106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15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108107</xdr:rowOff>
    </xdr:from>
    <xdr:to>
      <xdr:col>116</xdr:col>
      <xdr:colOff>63500</xdr:colOff>
      <xdr:row>58</xdr:row>
      <xdr:rowOff>115812</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052207"/>
          <a:ext cx="838200" cy="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145496</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74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122619</xdr:rowOff>
    </xdr:from>
    <xdr:to>
      <xdr:col>116</xdr:col>
      <xdr:colOff>114300</xdr:colOff>
      <xdr:row>58</xdr:row>
      <xdr:rowOff>52769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98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108107</xdr:rowOff>
    </xdr:from>
    <xdr:to>
      <xdr:col>111</xdr:col>
      <xdr:colOff>177800</xdr:colOff>
      <xdr:row>58</xdr:row>
      <xdr:rowOff>108610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10052207"/>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125042</xdr:rowOff>
    </xdr:from>
    <xdr:to>
      <xdr:col>112</xdr:col>
      <xdr:colOff>38100</xdr:colOff>
      <xdr:row>58</xdr:row>
      <xdr:rowOff>55192</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71719</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6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108565</xdr:rowOff>
    </xdr:from>
    <xdr:to>
      <xdr:col>107</xdr:col>
      <xdr:colOff>50800</xdr:colOff>
      <xdr:row>58</xdr:row>
      <xdr:rowOff>108610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052665"/>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132083</xdr:rowOff>
    </xdr:from>
    <xdr:to>
      <xdr:col>107</xdr:col>
      <xdr:colOff>101600</xdr:colOff>
      <xdr:row>58</xdr:row>
      <xdr:rowOff>62233</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78760</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67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100884</xdr:rowOff>
    </xdr:from>
    <xdr:to>
      <xdr:col>102</xdr:col>
      <xdr:colOff>114300</xdr:colOff>
      <xdr:row>58</xdr:row>
      <xdr:rowOff>108565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044984"/>
          <a:ext cx="889000" cy="7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116606</xdr:rowOff>
    </xdr:from>
    <xdr:to>
      <xdr:col>102</xdr:col>
      <xdr:colOff>165100</xdr:colOff>
      <xdr:row>58</xdr:row>
      <xdr:rowOff>46756</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988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63283</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664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135192</xdr:rowOff>
    </xdr:from>
    <xdr:to>
      <xdr:col>98</xdr:col>
      <xdr:colOff>38100</xdr:colOff>
      <xdr:row>58</xdr:row>
      <xdr:rowOff>65342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99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81869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68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65012</xdr:rowOff>
    </xdr:from>
    <xdr:to>
      <xdr:col>116</xdr:col>
      <xdr:colOff>114300</xdr:colOff>
      <xdr:row>58</xdr:row>
      <xdr:rowOff>166612</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151389</xdr:rowOff>
    </xdr:from>
    <xdr:ext cx="469744"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924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57307</xdr:rowOff>
    </xdr:from>
    <xdr:to>
      <xdr:col>112</xdr:col>
      <xdr:colOff>38100</xdr:colOff>
      <xdr:row>58</xdr:row>
      <xdr:rowOff>158907</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0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150034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1009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57810</xdr:rowOff>
    </xdr:from>
    <xdr:to>
      <xdr:col>107</xdr:col>
      <xdr:colOff>101600</xdr:colOff>
      <xdr:row>58</xdr:row>
      <xdr:rowOff>159410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150537</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100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57765</xdr:rowOff>
    </xdr:from>
    <xdr:to>
      <xdr:col>102</xdr:col>
      <xdr:colOff>165100</xdr:colOff>
      <xdr:row>58</xdr:row>
      <xdr:rowOff>159365</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0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150492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0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50084</xdr:rowOff>
    </xdr:from>
    <xdr:to>
      <xdr:col>98</xdr:col>
      <xdr:colOff>38100</xdr:colOff>
      <xdr:row>58</xdr:row>
      <xdr:rowOff>151684</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99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142811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08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39598</xdr:rowOff>
    </xdr:from>
    <xdr:to>
      <xdr:col>116</xdr:col>
      <xdr:colOff>62864</xdr:colOff>
      <xdr:row>79</xdr:row>
      <xdr:rowOff>43548</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41098"/>
          <a:ext cx="1269" cy="154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47375</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43548</xdr:rowOff>
    </xdr:from>
    <xdr:to>
      <xdr:col>116</xdr:col>
      <xdr:colOff>152400</xdr:colOff>
      <xdr:row>79</xdr:row>
      <xdr:rowOff>43548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157725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1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39598</xdr:rowOff>
    </xdr:from>
    <xdr:to>
      <xdr:col>116</xdr:col>
      <xdr:colOff>152400</xdr:colOff>
      <xdr:row>70</xdr:row>
      <xdr:rowOff>39598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4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40780</xdr:rowOff>
    </xdr:from>
    <xdr:to>
      <xdr:col>116</xdr:col>
      <xdr:colOff>63500</xdr:colOff>
      <xdr:row>78</xdr:row>
      <xdr:rowOff>51219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13880"/>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10253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040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158826</xdr:rowOff>
    </xdr:from>
    <xdr:to>
      <xdr:col>116</xdr:col>
      <xdr:colOff>114300</xdr:colOff>
      <xdr:row>77</xdr:row>
      <xdr:rowOff>88976</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8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51219</xdr:rowOff>
    </xdr:from>
    <xdr:to>
      <xdr:col>111</xdr:col>
      <xdr:colOff>177800</xdr:colOff>
      <xdr:row>78</xdr:row>
      <xdr:rowOff>63843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24319"/>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9716</xdr:rowOff>
    </xdr:from>
    <xdr:to>
      <xdr:col>112</xdr:col>
      <xdr:colOff>38100</xdr:colOff>
      <xdr:row>77</xdr:row>
      <xdr:rowOff>111316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127843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98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62534</xdr:rowOff>
    </xdr:from>
    <xdr:to>
      <xdr:col>107</xdr:col>
      <xdr:colOff>50800</xdr:colOff>
      <xdr:row>78</xdr:row>
      <xdr:rowOff>63843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3435634"/>
          <a:ext cx="889000" cy="1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16396</xdr:rowOff>
    </xdr:from>
    <xdr:to>
      <xdr:col>107</xdr:col>
      <xdr:colOff>101600</xdr:colOff>
      <xdr:row>77</xdr:row>
      <xdr:rowOff>117996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1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134523</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60528</xdr:rowOff>
    </xdr:from>
    <xdr:to>
      <xdr:col>102</xdr:col>
      <xdr:colOff>114300</xdr:colOff>
      <xdr:row>78</xdr:row>
      <xdr:rowOff>62534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433628"/>
          <a:ext cx="889000" cy="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40742</xdr:rowOff>
    </xdr:from>
    <xdr:to>
      <xdr:col>102</xdr:col>
      <xdr:colOff>165100</xdr:colOff>
      <xdr:row>77</xdr:row>
      <xdr:rowOff>142342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158869</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0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115596</xdr:rowOff>
    </xdr:from>
    <xdr:to>
      <xdr:col>98</xdr:col>
      <xdr:colOff>38100</xdr:colOff>
      <xdr:row>77</xdr:row>
      <xdr:rowOff>45746</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62272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161430</xdr:rowOff>
    </xdr:from>
    <xdr:to>
      <xdr:col>116</xdr:col>
      <xdr:colOff>114300</xdr:colOff>
      <xdr:row>78</xdr:row>
      <xdr:rowOff>91580</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6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139857</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419</xdr:rowOff>
    </xdr:from>
    <xdr:to>
      <xdr:col>112</xdr:col>
      <xdr:colOff>38100</xdr:colOff>
      <xdr:row>78</xdr:row>
      <xdr:rowOff>102019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7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93146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6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13043</xdr:rowOff>
    </xdr:from>
    <xdr:to>
      <xdr:col>107</xdr:col>
      <xdr:colOff>101600</xdr:colOff>
      <xdr:row>78</xdr:row>
      <xdr:rowOff>114643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105770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7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11734</xdr:rowOff>
    </xdr:from>
    <xdr:to>
      <xdr:col>102</xdr:col>
      <xdr:colOff>165100</xdr:colOff>
      <xdr:row>78</xdr:row>
      <xdr:rowOff>113334</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8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104461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77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9728</xdr:rowOff>
    </xdr:from>
    <xdr:to>
      <xdr:col>98</xdr:col>
      <xdr:colOff>38100</xdr:colOff>
      <xdr:row>78</xdr:row>
      <xdr:rowOff>111328</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102455</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7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98879</xdr:rowOff>
    </xdr:from>
    <xdr:to>
      <xdr:col>120</xdr:col>
      <xdr:colOff>114300</xdr:colOff>
      <xdr:row>99</xdr:row>
      <xdr:rowOff>98879</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128106</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115207</xdr:rowOff>
    </xdr:from>
    <xdr:to>
      <xdr:col>120</xdr:col>
      <xdr:colOff>114300</xdr:colOff>
      <xdr:row>97</xdr:row>
      <xdr:rowOff>115207</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144434</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95</xdr:row>
      <xdr:rowOff>131536</xdr:rowOff>
    </xdr:from>
    <xdr:to>
      <xdr:col>120</xdr:col>
      <xdr:colOff>114300</xdr:colOff>
      <xdr:row>95</xdr:row>
      <xdr:rowOff>131536</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94</xdr:row>
      <xdr:rowOff>160763</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147864</xdr:rowOff>
    </xdr:from>
    <xdr:to>
      <xdr:col>120</xdr:col>
      <xdr:colOff>114300</xdr:colOff>
      <xdr:row>93</xdr:row>
      <xdr:rowOff>147864</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5641</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164193</xdr:rowOff>
    </xdr:from>
    <xdr:to>
      <xdr:col>120</xdr:col>
      <xdr:colOff>114300</xdr:colOff>
      <xdr:row>91</xdr:row>
      <xdr:rowOff>164193</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21970</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9071</xdr:rowOff>
    </xdr:from>
    <xdr:to>
      <xdr:col>120</xdr:col>
      <xdr:colOff>114300</xdr:colOff>
      <xdr:row>90</xdr:row>
      <xdr:rowOff>9071</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38298</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153580</xdr:rowOff>
    </xdr:from>
    <xdr:to>
      <xdr:col>116</xdr:col>
      <xdr:colOff>62864</xdr:colOff>
      <xdr:row>99</xdr:row>
      <xdr:rowOff>98879</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flipV="1">
          <a:off x="22159595" y="15584080"/>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146158</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7119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98879</xdr:rowOff>
    </xdr:from>
    <xdr:to>
      <xdr:col>116</xdr:col>
      <xdr:colOff>152400</xdr:colOff>
      <xdr:row>99</xdr:row>
      <xdr:rowOff>98879</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100257</xdr:rowOff>
    </xdr:from>
    <xdr:ext cx="469744"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3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153580</xdr:rowOff>
    </xdr:from>
    <xdr:to>
      <xdr:col>116</xdr:col>
      <xdr:colOff>152400</xdr:colOff>
      <xdr:row>90</xdr:row>
      <xdr:rowOff>153580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55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98879</xdr:rowOff>
    </xdr:from>
    <xdr:to>
      <xdr:col>116</xdr:col>
      <xdr:colOff>63500</xdr:colOff>
      <xdr:row>99</xdr:row>
      <xdr:rowOff>98879</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63608</xdr:rowOff>
    </xdr:from>
    <xdr:ext cx="313932"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865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40731</xdr:rowOff>
    </xdr:from>
    <xdr:to>
      <xdr:col>116</xdr:col>
      <xdr:colOff>114300</xdr:colOff>
      <xdr:row>99</xdr:row>
      <xdr:rowOff>142331</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701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98879</xdr:rowOff>
    </xdr:from>
    <xdr:to>
      <xdr:col>111</xdr:col>
      <xdr:colOff>177800</xdr:colOff>
      <xdr:row>99</xdr:row>
      <xdr:rowOff>98879</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99</xdr:row>
      <xdr:rowOff>40404</xdr:rowOff>
    </xdr:from>
    <xdr:to>
      <xdr:col>112</xdr:col>
      <xdr:colOff>38100</xdr:colOff>
      <xdr:row>99</xdr:row>
      <xdr:rowOff>142004</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701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158531</xdr:rowOff>
    </xdr:from>
    <xdr:ext cx="313932"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66333" y="167891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98879</xdr:rowOff>
    </xdr:from>
    <xdr:to>
      <xdr:col>107</xdr:col>
      <xdr:colOff>50800</xdr:colOff>
      <xdr:row>99</xdr:row>
      <xdr:rowOff>98879</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39914</xdr:rowOff>
    </xdr:from>
    <xdr:to>
      <xdr:col>107</xdr:col>
      <xdr:colOff>101600</xdr:colOff>
      <xdr:row>99</xdr:row>
      <xdr:rowOff>141514</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701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158041</xdr:rowOff>
    </xdr:from>
    <xdr:ext cx="313932"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77333" y="167886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98879</xdr:rowOff>
    </xdr:from>
    <xdr:to>
      <xdr:col>102</xdr:col>
      <xdr:colOff>114300</xdr:colOff>
      <xdr:row>99</xdr:row>
      <xdr:rowOff>98879</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39261</xdr:rowOff>
    </xdr:from>
    <xdr:to>
      <xdr:col>102</xdr:col>
      <xdr:colOff>165100</xdr:colOff>
      <xdr:row>99</xdr:row>
      <xdr:rowOff>140861</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701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157388</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388333" y="16788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37629</xdr:rowOff>
    </xdr:from>
    <xdr:to>
      <xdr:col>98</xdr:col>
      <xdr:colOff>38100</xdr:colOff>
      <xdr:row>99</xdr:row>
      <xdr:rowOff>139229</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701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155756</xdr:rowOff>
    </xdr:from>
    <xdr:ext cx="313932"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499333" y="1678640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48079</xdr:rowOff>
    </xdr:from>
    <xdr:to>
      <xdr:col>116</xdr:col>
      <xdr:colOff>114300</xdr:colOff>
      <xdr:row>99</xdr:row>
      <xdr:rowOff>149679</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99</xdr:row>
      <xdr:rowOff>19158</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9927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48079</xdr:rowOff>
    </xdr:from>
    <xdr:to>
      <xdr:col>112</xdr:col>
      <xdr:colOff>38100</xdr:colOff>
      <xdr:row>99</xdr:row>
      <xdr:rowOff>149679</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140806</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99</xdr:row>
      <xdr:rowOff>48079</xdr:rowOff>
    </xdr:from>
    <xdr:to>
      <xdr:col>107</xdr:col>
      <xdr:colOff>101600</xdr:colOff>
      <xdr:row>99</xdr:row>
      <xdr:rowOff>149679</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140806</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99</xdr:row>
      <xdr:rowOff>48079</xdr:rowOff>
    </xdr:from>
    <xdr:to>
      <xdr:col>102</xdr:col>
      <xdr:colOff>165100</xdr:colOff>
      <xdr:row>99</xdr:row>
      <xdr:rowOff>149679</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140806</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99</xdr:row>
      <xdr:rowOff>48079</xdr:rowOff>
    </xdr:from>
    <xdr:to>
      <xdr:col>98</xdr:col>
      <xdr:colOff>38100</xdr:colOff>
      <xdr:row>99</xdr:row>
      <xdr:rowOff>149679</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140806</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614,921</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扶助費は、住民一人当たり</a:t>
          </a:r>
          <a:r>
            <a:rPr kumimoji="1" lang="en-US" altLang="ja-JP" sz="1100">
              <a:solidFill>
                <a:schemeClr val="dk1"/>
              </a:solidFill>
              <a:effectLst/>
              <a:latin typeface="+mn-lt"/>
              <a:ea typeface="+mn-ea"/>
              <a:cs typeface="+mn-cs"/>
            </a:rPr>
            <a:t>116,632</a:t>
          </a:r>
          <a:r>
            <a:rPr kumimoji="1" lang="ja-JP" altLang="ja-JP" sz="1100">
              <a:solidFill>
                <a:schemeClr val="dk1"/>
              </a:solidFill>
              <a:effectLst/>
              <a:latin typeface="+mn-lt"/>
              <a:ea typeface="+mn-ea"/>
              <a:cs typeface="+mn-cs"/>
            </a:rPr>
            <a:t>円で、類似団体内平均値を下回っているが、物価高騰対応生活支援給付事業により令和４年度と比べて増加している。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116,848</a:t>
          </a:r>
          <a:r>
            <a:rPr kumimoji="1" lang="ja-JP" altLang="ja-JP" sz="1100">
              <a:solidFill>
                <a:schemeClr val="dk1"/>
              </a:solidFill>
              <a:effectLst/>
              <a:latin typeface="+mn-lt"/>
              <a:ea typeface="+mn-ea"/>
              <a:cs typeface="+mn-cs"/>
            </a:rPr>
            <a:t>円で、置賜広域病院企業団負担金の増などにより類似団体内平均値を上回っている。</a:t>
          </a:r>
          <a:endParaRPr lang="ja-JP" altLang="ja-JP" sz="1400">
            <a:effectLst/>
          </a:endParaRPr>
        </a:p>
        <a:p>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68,295</a:t>
          </a:r>
          <a:r>
            <a:rPr kumimoji="1" lang="ja-JP" altLang="ja-JP" sz="1100">
              <a:solidFill>
                <a:schemeClr val="dk1"/>
              </a:solidFill>
              <a:effectLst/>
              <a:latin typeface="+mn-lt"/>
              <a:ea typeface="+mn-ea"/>
              <a:cs typeface="+mn-cs"/>
            </a:rPr>
            <a:t>円で、類似団体内平均値を下回っているが、宮内地区交流センター整備事業、庁舎省エネ設備等導入事業により令和４年度と比べて増加している。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山形県南陽市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29,465
29,166
160.52
19,183,327
18,118,640
1,029,146
8,625,204
14,748,847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12.6
114.7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9970</xdr:rowOff>
    </xdr:from>
    <xdr:to>
      <xdr:col>24</xdr:col>
      <xdr:colOff>62865</xdr:colOff>
      <xdr:row>37</xdr:row>
      <xdr:rowOff>120650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3470"/>
          <a:ext cx="1270" cy="131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124477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120650</xdr:rowOff>
    </xdr:from>
    <xdr:to>
      <xdr:col>24</xdr:col>
      <xdr:colOff>152400</xdr:colOff>
      <xdr:row>37</xdr:row>
      <xdr:rowOff>120650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128097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9970</xdr:rowOff>
    </xdr:from>
    <xdr:to>
      <xdr:col>24</xdr:col>
      <xdr:colOff>152400</xdr:colOff>
      <xdr:row>30</xdr:row>
      <xdr:rowOff>9970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151511</xdr:rowOff>
    </xdr:from>
    <xdr:to>
      <xdr:col>24</xdr:col>
      <xdr:colOff>63500</xdr:colOff>
      <xdr:row>35</xdr:row>
      <xdr:rowOff>38164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80811"/>
          <a:ext cx="838200" cy="5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45038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4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66611</xdr:rowOff>
    </xdr:from>
    <xdr:to>
      <xdr:col>24</xdr:col>
      <xdr:colOff>114300</xdr:colOff>
      <xdr:row>35</xdr:row>
      <xdr:rowOff>168211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38164</xdr:rowOff>
    </xdr:from>
    <xdr:to>
      <xdr:col>19</xdr:col>
      <xdr:colOff>177800</xdr:colOff>
      <xdr:row>35</xdr:row>
      <xdr:rowOff>91884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38914"/>
          <a:ext cx="889000" cy="5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89853</xdr:rowOff>
    </xdr:from>
    <xdr:to>
      <xdr:col>20</xdr:col>
      <xdr:colOff>38100</xdr:colOff>
      <xdr:row>36</xdr:row>
      <xdr:rowOff>20003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11130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8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91884</xdr:rowOff>
    </xdr:from>
    <xdr:to>
      <xdr:col>15</xdr:col>
      <xdr:colOff>50800</xdr:colOff>
      <xdr:row>35</xdr:row>
      <xdr:rowOff>96838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92634"/>
          <a:ext cx="8890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100521</xdr:rowOff>
    </xdr:from>
    <xdr:to>
      <xdr:col>15</xdr:col>
      <xdr:colOff>101600</xdr:colOff>
      <xdr:row>36</xdr:row>
      <xdr:rowOff>30671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21798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9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87503</xdr:rowOff>
    </xdr:from>
    <xdr:to>
      <xdr:col>10</xdr:col>
      <xdr:colOff>114300</xdr:colOff>
      <xdr:row>35</xdr:row>
      <xdr:rowOff>96838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88253"/>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125666</xdr:rowOff>
    </xdr:from>
    <xdr:to>
      <xdr:col>10</xdr:col>
      <xdr:colOff>165100</xdr:colOff>
      <xdr:row>36</xdr:row>
      <xdr:rowOff>55816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46943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86233</xdr:rowOff>
    </xdr:from>
    <xdr:to>
      <xdr:col>6</xdr:col>
      <xdr:colOff>38100</xdr:colOff>
      <xdr:row>36</xdr:row>
      <xdr:rowOff>16383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100711</xdr:rowOff>
    </xdr:from>
    <xdr:to>
      <xdr:col>24</xdr:col>
      <xdr:colOff>114300</xdr:colOff>
      <xdr:row>35</xdr:row>
      <xdr:rowOff>30861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123588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158814</xdr:rowOff>
    </xdr:from>
    <xdr:to>
      <xdr:col>20</xdr:col>
      <xdr:colOff>38100</xdr:colOff>
      <xdr:row>35</xdr:row>
      <xdr:rowOff>88964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105491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6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41084</xdr:rowOff>
    </xdr:from>
    <xdr:to>
      <xdr:col>15</xdr:col>
      <xdr:colOff>101600</xdr:colOff>
      <xdr:row>35</xdr:row>
      <xdr:rowOff>142684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4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159211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1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46038</xdr:rowOff>
    </xdr:from>
    <xdr:to>
      <xdr:col>10</xdr:col>
      <xdr:colOff>165100</xdr:colOff>
      <xdr:row>35</xdr:row>
      <xdr:rowOff>147638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164165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82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36703</xdr:rowOff>
    </xdr:from>
    <xdr:to>
      <xdr:col>6</xdr:col>
      <xdr:colOff>38100</xdr:colOff>
      <xdr:row>35</xdr:row>
      <xdr:rowOff>138303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154830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12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88775</xdr:rowOff>
    </xdr:from>
    <xdr:to>
      <xdr:col>24</xdr:col>
      <xdr:colOff>62865</xdr:colOff>
      <xdr:row>58</xdr:row>
      <xdr:rowOff>163379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61275"/>
          <a:ext cx="1270" cy="144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167206</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1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163379</xdr:rowOff>
    </xdr:from>
    <xdr:to>
      <xdr:col>24</xdr:col>
      <xdr:colOff>152400</xdr:colOff>
      <xdr:row>58</xdr:row>
      <xdr:rowOff>163379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107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35452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365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1,180,098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88775</xdr:rowOff>
    </xdr:from>
    <xdr:to>
      <xdr:col>24</xdr:col>
      <xdr:colOff>152400</xdr:colOff>
      <xdr:row>50</xdr:row>
      <xdr:rowOff>88775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61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40184</xdr:rowOff>
    </xdr:from>
    <xdr:to>
      <xdr:col>24</xdr:col>
      <xdr:colOff>63500</xdr:colOff>
      <xdr:row>58</xdr:row>
      <xdr:rowOff>80630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84284"/>
          <a:ext cx="838200" cy="40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143491</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16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165064</xdr:rowOff>
    </xdr:from>
    <xdr:to>
      <xdr:col>24</xdr:col>
      <xdr:colOff>114300</xdr:colOff>
      <xdr:row>58</xdr:row>
      <xdr:rowOff>95214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66261</xdr:rowOff>
    </xdr:from>
    <xdr:to>
      <xdr:col>19</xdr:col>
      <xdr:colOff>177800</xdr:colOff>
      <xdr:row>58</xdr:row>
      <xdr:rowOff>80630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10010361"/>
          <a:ext cx="889000" cy="1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169532</xdr:rowOff>
    </xdr:from>
    <xdr:to>
      <xdr:col>20</xdr:col>
      <xdr:colOff>38100</xdr:colOff>
      <xdr:row>58</xdr:row>
      <xdr:rowOff>99682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4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116209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141643</xdr:rowOff>
    </xdr:from>
    <xdr:to>
      <xdr:col>15</xdr:col>
      <xdr:colOff>50800</xdr:colOff>
      <xdr:row>58</xdr:row>
      <xdr:rowOff>66261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14293"/>
          <a:ext cx="889000" cy="9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166026</xdr:rowOff>
    </xdr:from>
    <xdr:to>
      <xdr:col>15</xdr:col>
      <xdr:colOff>101600</xdr:colOff>
      <xdr:row>58</xdr:row>
      <xdr:rowOff>96176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13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141643</xdr:rowOff>
    </xdr:from>
    <xdr:to>
      <xdr:col>10</xdr:col>
      <xdr:colOff>114300</xdr:colOff>
      <xdr:row>58</xdr:row>
      <xdr:rowOff>98630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14293"/>
          <a:ext cx="889000" cy="12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68942</xdr:rowOff>
    </xdr:from>
    <xdr:to>
      <xdr:col>10</xdr:col>
      <xdr:colOff>165100</xdr:colOff>
      <xdr:row>57</xdr:row>
      <xdr:rowOff>170542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15619</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36071</xdr:rowOff>
    </xdr:from>
    <xdr:to>
      <xdr:col>6</xdr:col>
      <xdr:colOff>38100</xdr:colOff>
      <xdr:row>58</xdr:row>
      <xdr:rowOff>137671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154198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160834</xdr:rowOff>
    </xdr:from>
    <xdr:to>
      <xdr:col>24</xdr:col>
      <xdr:colOff>114300</xdr:colOff>
      <xdr:row>58</xdr:row>
      <xdr:rowOff>90984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120211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2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29830</xdr:rowOff>
    </xdr:from>
    <xdr:to>
      <xdr:col>20</xdr:col>
      <xdr:colOff>38100</xdr:colOff>
      <xdr:row>58</xdr:row>
      <xdr:rowOff>131430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7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122557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66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15461</xdr:rowOff>
    </xdr:from>
    <xdr:to>
      <xdr:col>15</xdr:col>
      <xdr:colOff>101600</xdr:colOff>
      <xdr:row>58</xdr:row>
      <xdr:rowOff>117061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108188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52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90843</xdr:rowOff>
    </xdr:from>
    <xdr:to>
      <xdr:col>10</xdr:col>
      <xdr:colOff>165100</xdr:colOff>
      <xdr:row>58</xdr:row>
      <xdr:rowOff>20993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12120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95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47830</xdr:rowOff>
    </xdr:from>
    <xdr:to>
      <xdr:col>6</xdr:col>
      <xdr:colOff>38100</xdr:colOff>
      <xdr:row>58</xdr:row>
      <xdr:rowOff>149430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9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140557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13266</xdr:rowOff>
    </xdr:from>
    <xdr:to>
      <xdr:col>24</xdr:col>
      <xdr:colOff>62865</xdr:colOff>
      <xdr:row>77</xdr:row>
      <xdr:rowOff>42645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86216"/>
          <a:ext cx="1270" cy="1058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46472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42645</xdr:rowOff>
    </xdr:from>
    <xdr:to>
      <xdr:col>24</xdr:col>
      <xdr:colOff>152400</xdr:colOff>
      <xdr:row>77</xdr:row>
      <xdr:rowOff>42645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131393</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1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390,154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13266</xdr:rowOff>
    </xdr:from>
    <xdr:to>
      <xdr:col>24</xdr:col>
      <xdr:colOff>152400</xdr:colOff>
      <xdr:row>71</xdr:row>
      <xdr:rowOff>13266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8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69693</xdr:rowOff>
    </xdr:from>
    <xdr:to>
      <xdr:col>24</xdr:col>
      <xdr:colOff>63500</xdr:colOff>
      <xdr:row>76</xdr:row>
      <xdr:rowOff>116117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99893"/>
          <a:ext cx="838200" cy="4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76719</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64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53842</xdr:rowOff>
    </xdr:from>
    <xdr:to>
      <xdr:col>24</xdr:col>
      <xdr:colOff>114300</xdr:colOff>
      <xdr:row>75</xdr:row>
      <xdr:rowOff>155442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1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118659</xdr:rowOff>
    </xdr:from>
    <xdr:to>
      <xdr:col>19</xdr:col>
      <xdr:colOff>177800</xdr:colOff>
      <xdr:row>76</xdr:row>
      <xdr:rowOff>116117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977409"/>
          <a:ext cx="889000" cy="1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110517</xdr:rowOff>
    </xdr:from>
    <xdr:to>
      <xdr:col>20</xdr:col>
      <xdr:colOff>38100</xdr:colOff>
      <xdr:row>76</xdr:row>
      <xdr:rowOff>40667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69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57194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118659</xdr:rowOff>
    </xdr:from>
    <xdr:to>
      <xdr:col>15</xdr:col>
      <xdr:colOff>50800</xdr:colOff>
      <xdr:row>77</xdr:row>
      <xdr:rowOff>7812</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977409"/>
          <a:ext cx="889000" cy="23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70173</xdr:rowOff>
    </xdr:from>
    <xdr:to>
      <xdr:col>15</xdr:col>
      <xdr:colOff>101600</xdr:colOff>
      <xdr:row>76</xdr:row>
      <xdr:rowOff>322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162899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21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5448</xdr:rowOff>
    </xdr:from>
    <xdr:to>
      <xdr:col>10</xdr:col>
      <xdr:colOff>114300</xdr:colOff>
      <xdr:row>77</xdr:row>
      <xdr:rowOff>7812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07098"/>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26127</xdr:rowOff>
    </xdr:from>
    <xdr:to>
      <xdr:col>10</xdr:col>
      <xdr:colOff>165100</xdr:colOff>
      <xdr:row>76</xdr:row>
      <xdr:rowOff>127727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144253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40798</xdr:rowOff>
    </xdr:from>
    <xdr:to>
      <xdr:col>6</xdr:col>
      <xdr:colOff>38100</xdr:colOff>
      <xdr:row>76</xdr:row>
      <xdr:rowOff>142398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158925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18893</xdr:rowOff>
    </xdr:from>
    <xdr:to>
      <xdr:col>24</xdr:col>
      <xdr:colOff>114300</xdr:colOff>
      <xdr:row>76</xdr:row>
      <xdr:rowOff>120493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4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168770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2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65317</xdr:rowOff>
    </xdr:from>
    <xdr:to>
      <xdr:col>20</xdr:col>
      <xdr:colOff>38100</xdr:colOff>
      <xdr:row>76</xdr:row>
      <xdr:rowOff>166917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158044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18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67859</xdr:rowOff>
    </xdr:from>
    <xdr:to>
      <xdr:col>15</xdr:col>
      <xdr:colOff>101600</xdr:colOff>
      <xdr:row>75</xdr:row>
      <xdr:rowOff>169459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0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128462</xdr:rowOff>
    </xdr:from>
    <xdr:to>
      <xdr:col>10</xdr:col>
      <xdr:colOff>165100</xdr:colOff>
      <xdr:row>77</xdr:row>
      <xdr:rowOff>58612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49739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5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126098</xdr:rowOff>
    </xdr:from>
    <xdr:to>
      <xdr:col>6</xdr:col>
      <xdr:colOff>38100</xdr:colOff>
      <xdr:row>77</xdr:row>
      <xdr:rowOff>56248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47375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4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26310</xdr:rowOff>
    </xdr:from>
    <xdr:to>
      <xdr:col>24</xdr:col>
      <xdr:colOff>62865</xdr:colOff>
      <xdr:row>98</xdr:row>
      <xdr:rowOff>4488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99710"/>
          <a:ext cx="1270" cy="1006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4488</xdr:rowOff>
    </xdr:from>
    <xdr:to>
      <xdr:col>24</xdr:col>
      <xdr:colOff>152400</xdr:colOff>
      <xdr:row>98</xdr:row>
      <xdr:rowOff>4488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144437</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74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249,801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26310</xdr:rowOff>
    </xdr:from>
    <xdr:to>
      <xdr:col>24</xdr:col>
      <xdr:colOff>152400</xdr:colOff>
      <xdr:row>92</xdr:row>
      <xdr:rowOff>26310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99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134218</xdr:rowOff>
    </xdr:from>
    <xdr:to>
      <xdr:col>24</xdr:col>
      <xdr:colOff>63500</xdr:colOff>
      <xdr:row>97</xdr:row>
      <xdr:rowOff>152214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64868"/>
          <a:ext cx="838200" cy="1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144018</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431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121141</xdr:rowOff>
    </xdr:from>
    <xdr:to>
      <xdr:col>24</xdr:col>
      <xdr:colOff>114300</xdr:colOff>
      <xdr:row>97</xdr:row>
      <xdr:rowOff>51291</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5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152214</xdr:rowOff>
    </xdr:from>
    <xdr:to>
      <xdr:col>19</xdr:col>
      <xdr:colOff>177800</xdr:colOff>
      <xdr:row>97</xdr:row>
      <xdr:rowOff>154079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782864"/>
          <a:ext cx="889000" cy="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130725</xdr:rowOff>
    </xdr:from>
    <xdr:to>
      <xdr:col>20</xdr:col>
      <xdr:colOff>38100</xdr:colOff>
      <xdr:row>97</xdr:row>
      <xdr:rowOff>60875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58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77402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36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154079</xdr:rowOff>
    </xdr:from>
    <xdr:to>
      <xdr:col>15</xdr:col>
      <xdr:colOff>50800</xdr:colOff>
      <xdr:row>98</xdr:row>
      <xdr:rowOff>27964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784729"/>
          <a:ext cx="889000" cy="4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136627</xdr:rowOff>
    </xdr:from>
    <xdr:to>
      <xdr:col>15</xdr:col>
      <xdr:colOff>101600</xdr:colOff>
      <xdr:row>97</xdr:row>
      <xdr:rowOff>66777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9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83304</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37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27964</xdr:rowOff>
    </xdr:from>
    <xdr:to>
      <xdr:col>10</xdr:col>
      <xdr:colOff>114300</xdr:colOff>
      <xdr:row>98</xdr:row>
      <xdr:rowOff>38357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830064"/>
          <a:ext cx="889000" cy="1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171165</xdr:rowOff>
    </xdr:from>
    <xdr:to>
      <xdr:col>10</xdr:col>
      <xdr:colOff>165100</xdr:colOff>
      <xdr:row>97</xdr:row>
      <xdr:rowOff>101315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117842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40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5964</xdr:rowOff>
    </xdr:from>
    <xdr:to>
      <xdr:col>6</xdr:col>
      <xdr:colOff>38100</xdr:colOff>
      <xdr:row>97</xdr:row>
      <xdr:rowOff>107564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3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124091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1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83418</xdr:rowOff>
    </xdr:from>
    <xdr:to>
      <xdr:col>24</xdr:col>
      <xdr:colOff>114300</xdr:colOff>
      <xdr:row>98</xdr:row>
      <xdr:rowOff>13568</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1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169795</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2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101414</xdr:rowOff>
    </xdr:from>
    <xdr:to>
      <xdr:col>20</xdr:col>
      <xdr:colOff>38100</xdr:colOff>
      <xdr:row>98</xdr:row>
      <xdr:rowOff>31564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3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22691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103279</xdr:rowOff>
    </xdr:from>
    <xdr:to>
      <xdr:col>15</xdr:col>
      <xdr:colOff>101600</xdr:colOff>
      <xdr:row>98</xdr:row>
      <xdr:rowOff>33429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7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24556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2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148614</xdr:rowOff>
    </xdr:from>
    <xdr:to>
      <xdr:col>10</xdr:col>
      <xdr:colOff>165100</xdr:colOff>
      <xdr:row>98</xdr:row>
      <xdr:rowOff>78764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7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69891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87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159007</xdr:rowOff>
    </xdr:from>
    <xdr:to>
      <xdr:col>6</xdr:col>
      <xdr:colOff>38100</xdr:colOff>
      <xdr:row>98</xdr:row>
      <xdr:rowOff>89157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8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80284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42382</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185882"/>
          <a:ext cx="1270" cy="1599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160509</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42382</xdr:rowOff>
    </xdr:from>
    <xdr:to>
      <xdr:col>55</xdr:col>
      <xdr:colOff>88900</xdr:colOff>
      <xdr:row>30</xdr:row>
      <xdr:rowOff>42382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18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99532</xdr:rowOff>
    </xdr:from>
    <xdr:to>
      <xdr:col>55</xdr:col>
      <xdr:colOff>0</xdr:colOff>
      <xdr:row>36</xdr:row>
      <xdr:rowOff>142966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5928832"/>
          <a:ext cx="838200" cy="3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110434</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45408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132007</xdr:rowOff>
    </xdr:from>
    <xdr:to>
      <xdr:col>55</xdr:col>
      <xdr:colOff>50800</xdr:colOff>
      <xdr:row>38</xdr:row>
      <xdr:rowOff>62157</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7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99532</xdr:rowOff>
    </xdr:from>
    <xdr:to>
      <xdr:col>50</xdr:col>
      <xdr:colOff>114300</xdr:colOff>
      <xdr:row>36</xdr:row>
      <xdr:rowOff>81570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5928832"/>
          <a:ext cx="8890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119271</xdr:rowOff>
    </xdr:from>
    <xdr:to>
      <xdr:col>50</xdr:col>
      <xdr:colOff>165100</xdr:colOff>
      <xdr:row>38</xdr:row>
      <xdr:rowOff>49421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6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40548</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555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79611</xdr:rowOff>
    </xdr:from>
    <xdr:to>
      <xdr:col>45</xdr:col>
      <xdr:colOff>177800</xdr:colOff>
      <xdr:row>36</xdr:row>
      <xdr:rowOff>81570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251811"/>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132987</xdr:rowOff>
    </xdr:from>
    <xdr:to>
      <xdr:col>46</xdr:col>
      <xdr:colOff>38100</xdr:colOff>
      <xdr:row>38</xdr:row>
      <xdr:rowOff>63137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54264</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569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2213</xdr:rowOff>
    </xdr:from>
    <xdr:to>
      <xdr:col>41</xdr:col>
      <xdr:colOff>50800</xdr:colOff>
      <xdr:row>36</xdr:row>
      <xdr:rowOff>79611</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174413"/>
          <a:ext cx="889000" cy="7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158133</xdr:rowOff>
    </xdr:from>
    <xdr:to>
      <xdr:col>41</xdr:col>
      <xdr:colOff>101600</xdr:colOff>
      <xdr:row>38</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79410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92166</xdr:rowOff>
    </xdr:from>
    <xdr:to>
      <xdr:col>55</xdr:col>
      <xdr:colOff>50800</xdr:colOff>
      <xdr:row>37</xdr:row>
      <xdr:rowOff>22316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2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115043</xdr:rowOff>
    </xdr:from>
    <xdr:ext cx="469744"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1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48732</xdr:rowOff>
    </xdr:from>
    <xdr:to>
      <xdr:col>50</xdr:col>
      <xdr:colOff>165100</xdr:colOff>
      <xdr:row>34</xdr:row>
      <xdr:rowOff>150332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587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166859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04428" y="565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30770</xdr:rowOff>
    </xdr:from>
    <xdr:to>
      <xdr:col>46</xdr:col>
      <xdr:colOff>38100</xdr:colOff>
      <xdr:row>36</xdr:row>
      <xdr:rowOff>132370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2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148897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15428" y="5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28811</xdr:rowOff>
    </xdr:from>
    <xdr:to>
      <xdr:col>41</xdr:col>
      <xdr:colOff>101600</xdr:colOff>
      <xdr:row>36</xdr:row>
      <xdr:rowOff>130411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2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146938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26428" y="597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122863</xdr:rowOff>
    </xdr:from>
    <xdr:to>
      <xdr:col>36</xdr:col>
      <xdr:colOff>165100</xdr:colOff>
      <xdr:row>36</xdr:row>
      <xdr:rowOff>53013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12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69540</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37428" y="589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26261</xdr:rowOff>
    </xdr:from>
    <xdr:to>
      <xdr:col>54</xdr:col>
      <xdr:colOff>189865</xdr:colOff>
      <xdr:row>58</xdr:row>
      <xdr:rowOff>170165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211"/>
          <a:ext cx="1270" cy="134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2542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1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170165</xdr:rowOff>
    </xdr:from>
    <xdr:to>
      <xdr:col>55</xdr:col>
      <xdr:colOff>88900</xdr:colOff>
      <xdr:row>58</xdr:row>
      <xdr:rowOff>170165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144388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26261</xdr:rowOff>
    </xdr:from>
    <xdr:to>
      <xdr:col>55</xdr:col>
      <xdr:colOff>88900</xdr:colOff>
      <xdr:row>51</xdr:row>
      <xdr:rowOff>26261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58624</xdr:rowOff>
    </xdr:from>
    <xdr:to>
      <xdr:col>55</xdr:col>
      <xdr:colOff>0</xdr:colOff>
      <xdr:row>58</xdr:row>
      <xdr:rowOff>77963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02724"/>
          <a:ext cx="8382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47678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8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24801</xdr:rowOff>
    </xdr:from>
    <xdr:to>
      <xdr:col>55</xdr:col>
      <xdr:colOff>50800</xdr:colOff>
      <xdr:row>57</xdr:row>
      <xdr:rowOff>126401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77963</xdr:rowOff>
    </xdr:from>
    <xdr:to>
      <xdr:col>50</xdr:col>
      <xdr:colOff>114300</xdr:colOff>
      <xdr:row>58</xdr:row>
      <xdr:rowOff>99024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22063"/>
          <a:ext cx="889000" cy="2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41412</xdr:rowOff>
    </xdr:from>
    <xdr:to>
      <xdr:col>50</xdr:col>
      <xdr:colOff>165100</xdr:colOff>
      <xdr:row>57</xdr:row>
      <xdr:rowOff>143012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1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99024</xdr:rowOff>
    </xdr:from>
    <xdr:to>
      <xdr:col>45</xdr:col>
      <xdr:colOff>177800</xdr:colOff>
      <xdr:row>58</xdr:row>
      <xdr:rowOff>109106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43124"/>
          <a:ext cx="889000" cy="10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37960</xdr:rowOff>
    </xdr:from>
    <xdr:to>
      <xdr:col>46</xdr:col>
      <xdr:colOff>38100</xdr:colOff>
      <xdr:row>57</xdr:row>
      <xdr:rowOff>139560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156087</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8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109106</xdr:rowOff>
    </xdr:from>
    <xdr:to>
      <xdr:col>41</xdr:col>
      <xdr:colOff>50800</xdr:colOff>
      <xdr:row>58</xdr:row>
      <xdr:rowOff>117449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53206"/>
          <a:ext cx="889000" cy="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44780</xdr:rowOff>
    </xdr:from>
    <xdr:to>
      <xdr:col>41</xdr:col>
      <xdr:colOff>101600</xdr:colOff>
      <xdr:row>57</xdr:row>
      <xdr:rowOff>146380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162907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9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66947</xdr:rowOff>
    </xdr:from>
    <xdr:to>
      <xdr:col>36</xdr:col>
      <xdr:colOff>165100</xdr:colOff>
      <xdr:row>57</xdr:row>
      <xdr:rowOff>168547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13624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1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7824</xdr:rowOff>
    </xdr:from>
    <xdr:to>
      <xdr:col>55</xdr:col>
      <xdr:colOff>50800</xdr:colOff>
      <xdr:row>58</xdr:row>
      <xdr:rowOff>109424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5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94201</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27163</xdr:rowOff>
    </xdr:from>
    <xdr:to>
      <xdr:col>50</xdr:col>
      <xdr:colOff>165100</xdr:colOff>
      <xdr:row>58</xdr:row>
      <xdr:rowOff>128763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119890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6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48224</xdr:rowOff>
    </xdr:from>
    <xdr:to>
      <xdr:col>46</xdr:col>
      <xdr:colOff>38100</xdr:colOff>
      <xdr:row>58</xdr:row>
      <xdr:rowOff>149824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9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140951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8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58306</xdr:rowOff>
    </xdr:from>
    <xdr:to>
      <xdr:col>41</xdr:col>
      <xdr:colOff>101600</xdr:colOff>
      <xdr:row>58</xdr:row>
      <xdr:rowOff>159906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1000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151033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66649</xdr:rowOff>
    </xdr:from>
    <xdr:to>
      <xdr:col>36</xdr:col>
      <xdr:colOff>165100</xdr:colOff>
      <xdr:row>58</xdr:row>
      <xdr:rowOff>168249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1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159376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10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28902</xdr:rowOff>
    </xdr:from>
    <xdr:to>
      <xdr:col>54</xdr:col>
      <xdr:colOff>189865</xdr:colOff>
      <xdr:row>78</xdr:row>
      <xdr:rowOff>120634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201852"/>
          <a:ext cx="1270" cy="129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124461</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49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120634</xdr:rowOff>
    </xdr:from>
    <xdr:to>
      <xdr:col>55</xdr:col>
      <xdr:colOff>88900</xdr:colOff>
      <xdr:row>78</xdr:row>
      <xdr:rowOff>120634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493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147029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97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286,734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28902</xdr:rowOff>
    </xdr:from>
    <xdr:to>
      <xdr:col>55</xdr:col>
      <xdr:colOff>88900</xdr:colOff>
      <xdr:row>71</xdr:row>
      <xdr:rowOff>28902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2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46938</xdr:rowOff>
    </xdr:from>
    <xdr:to>
      <xdr:col>55</xdr:col>
      <xdr:colOff>0</xdr:colOff>
      <xdr:row>78</xdr:row>
      <xdr:rowOff>52232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420038"/>
          <a:ext cx="838200" cy="5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155371</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85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132494</xdr:rowOff>
    </xdr:from>
    <xdr:to>
      <xdr:col>55</xdr:col>
      <xdr:colOff>50800</xdr:colOff>
      <xdr:row>78</xdr:row>
      <xdr:rowOff>62644</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33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36519</xdr:rowOff>
    </xdr:from>
    <xdr:to>
      <xdr:col>50</xdr:col>
      <xdr:colOff>114300</xdr:colOff>
      <xdr:row>78</xdr:row>
      <xdr:rowOff>52232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750300" y="13409619"/>
          <a:ext cx="889000" cy="1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123337</xdr:rowOff>
    </xdr:from>
    <xdr:to>
      <xdr:col>50</xdr:col>
      <xdr:colOff>165100</xdr:colOff>
      <xdr:row>78</xdr:row>
      <xdr:rowOff>53487</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2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70014</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10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3414</xdr:rowOff>
    </xdr:from>
    <xdr:to>
      <xdr:col>45</xdr:col>
      <xdr:colOff>177800</xdr:colOff>
      <xdr:row>78</xdr:row>
      <xdr:rowOff>36519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376514"/>
          <a:ext cx="889000" cy="3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119176</xdr:rowOff>
    </xdr:from>
    <xdr:to>
      <xdr:col>46</xdr:col>
      <xdr:colOff>38100</xdr:colOff>
      <xdr:row>78</xdr:row>
      <xdr:rowOff>49326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65853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3414</xdr:rowOff>
    </xdr:from>
    <xdr:to>
      <xdr:col>41</xdr:col>
      <xdr:colOff>50800</xdr:colOff>
      <xdr:row>78</xdr:row>
      <xdr:rowOff>97396</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376514"/>
          <a:ext cx="889000" cy="9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112016</xdr:rowOff>
    </xdr:from>
    <xdr:to>
      <xdr:col>41</xdr:col>
      <xdr:colOff>101600</xdr:colOff>
      <xdr:row>78</xdr:row>
      <xdr:rowOff>42166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58693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161348</xdr:rowOff>
    </xdr:from>
    <xdr:to>
      <xdr:col>36</xdr:col>
      <xdr:colOff>165100</xdr:colOff>
      <xdr:row>78</xdr:row>
      <xdr:rowOff>91498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108025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167588</xdr:rowOff>
    </xdr:from>
    <xdr:to>
      <xdr:col>55</xdr:col>
      <xdr:colOff>50800</xdr:colOff>
      <xdr:row>78</xdr:row>
      <xdr:rowOff>97738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3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110920</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1432</xdr:rowOff>
    </xdr:from>
    <xdr:to>
      <xdr:col>50</xdr:col>
      <xdr:colOff>165100</xdr:colOff>
      <xdr:row>78</xdr:row>
      <xdr:rowOff>103032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7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94159</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46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157169</xdr:rowOff>
    </xdr:from>
    <xdr:to>
      <xdr:col>46</xdr:col>
      <xdr:colOff>38100</xdr:colOff>
      <xdr:row>78</xdr:row>
      <xdr:rowOff>87319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78446</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124064</xdr:rowOff>
    </xdr:from>
    <xdr:to>
      <xdr:col>41</xdr:col>
      <xdr:colOff>101600</xdr:colOff>
      <xdr:row>78</xdr:row>
      <xdr:rowOff>54214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32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45341</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594111" y="1341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46596</xdr:rowOff>
    </xdr:from>
    <xdr:to>
      <xdr:col>36</xdr:col>
      <xdr:colOff>165100</xdr:colOff>
      <xdr:row>78</xdr:row>
      <xdr:rowOff>148196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139323</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1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154894</xdr:rowOff>
    </xdr:from>
    <xdr:to>
      <xdr:col>54</xdr:col>
      <xdr:colOff>189865</xdr:colOff>
      <xdr:row>98</xdr:row>
      <xdr:rowOff>75022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3944"/>
          <a:ext cx="1270" cy="1463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78849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8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75022</xdr:rowOff>
    </xdr:from>
    <xdr:to>
      <xdr:col>55</xdr:col>
      <xdr:colOff>88900</xdr:colOff>
      <xdr:row>98</xdr:row>
      <xdr:rowOff>75022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7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101571</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89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210,506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154894</xdr:rowOff>
    </xdr:from>
    <xdr:to>
      <xdr:col>55</xdr:col>
      <xdr:colOff>88900</xdr:colOff>
      <xdr:row>89</xdr:row>
      <xdr:rowOff>154894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99078</xdr:rowOff>
    </xdr:from>
    <xdr:to>
      <xdr:col>55</xdr:col>
      <xdr:colOff>0</xdr:colOff>
      <xdr:row>96</xdr:row>
      <xdr:rowOff>117252</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558278"/>
          <a:ext cx="8382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45559</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22682</xdr:rowOff>
    </xdr:from>
    <xdr:to>
      <xdr:col>55</xdr:col>
      <xdr:colOff>50800</xdr:colOff>
      <xdr:row>96</xdr:row>
      <xdr:rowOff>124282</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59697</xdr:rowOff>
    </xdr:from>
    <xdr:to>
      <xdr:col>50</xdr:col>
      <xdr:colOff>114300</xdr:colOff>
      <xdr:row>96</xdr:row>
      <xdr:rowOff>117252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518897"/>
          <a:ext cx="889000" cy="5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26043</xdr:rowOff>
    </xdr:from>
    <xdr:to>
      <xdr:col>50</xdr:col>
      <xdr:colOff>165100</xdr:colOff>
      <xdr:row>96</xdr:row>
      <xdr:rowOff>127643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8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144170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26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59697</xdr:rowOff>
    </xdr:from>
    <xdr:to>
      <xdr:col>45</xdr:col>
      <xdr:colOff>177800</xdr:colOff>
      <xdr:row>96</xdr:row>
      <xdr:rowOff>125298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518897"/>
          <a:ext cx="889000" cy="6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13408</xdr:rowOff>
    </xdr:from>
    <xdr:to>
      <xdr:col>46</xdr:col>
      <xdr:colOff>38100</xdr:colOff>
      <xdr:row>96</xdr:row>
      <xdr:rowOff>115008</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7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106135</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125298</xdr:rowOff>
    </xdr:from>
    <xdr:to>
      <xdr:col>41</xdr:col>
      <xdr:colOff>50800</xdr:colOff>
      <xdr:row>96</xdr:row>
      <xdr:rowOff>145338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84498"/>
          <a:ext cx="889000" cy="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53467</xdr:rowOff>
    </xdr:from>
    <xdr:to>
      <xdr:col>41</xdr:col>
      <xdr:colOff>101600</xdr:colOff>
      <xdr:row>96</xdr:row>
      <xdr:rowOff>155067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93571</xdr:rowOff>
    </xdr:from>
    <xdr:to>
      <xdr:col>36</xdr:col>
      <xdr:colOff>165100</xdr:colOff>
      <xdr:row>97</xdr:row>
      <xdr:rowOff>23721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40248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48278</xdr:rowOff>
    </xdr:from>
    <xdr:to>
      <xdr:col>55</xdr:col>
      <xdr:colOff>50800</xdr:colOff>
      <xdr:row>96</xdr:row>
      <xdr:rowOff>149878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50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26705</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48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66452</xdr:rowOff>
    </xdr:from>
    <xdr:to>
      <xdr:col>50</xdr:col>
      <xdr:colOff>165100</xdr:colOff>
      <xdr:row>96</xdr:row>
      <xdr:rowOff>168052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5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159179</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66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8897</xdr:rowOff>
    </xdr:from>
    <xdr:to>
      <xdr:col>46</xdr:col>
      <xdr:colOff>38100</xdr:colOff>
      <xdr:row>96</xdr:row>
      <xdr:rowOff>110497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6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127024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24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74498</xdr:rowOff>
    </xdr:from>
    <xdr:to>
      <xdr:col>41</xdr:col>
      <xdr:colOff>101600</xdr:colOff>
      <xdr:row>97</xdr:row>
      <xdr:rowOff>4648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3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167225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2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94538</xdr:rowOff>
    </xdr:from>
    <xdr:to>
      <xdr:col>36</xdr:col>
      <xdr:colOff>165100</xdr:colOff>
      <xdr:row>97</xdr:row>
      <xdr:rowOff>24688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5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15815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122921</xdr:rowOff>
    </xdr:from>
    <xdr:to>
      <xdr:col>85</xdr:col>
      <xdr:colOff>126364</xdr:colOff>
      <xdr:row>37</xdr:row>
      <xdr:rowOff>71783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6317595" y="5266421"/>
          <a:ext cx="1269" cy="114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75610</xdr:rowOff>
    </xdr:from>
    <xdr:ext cx="534377" cy="259045"/>
    <xdr:sp macro="" textlink="">
      <xdr:nvSpPr>
        <xdr:cNvPr id="508" name="消防費最小値テキスト">
          <a:extLst>
            <a:ext uri="{FF2B5EF4-FFF2-40B4-BE49-F238E27FC236}">
              <a16:creationId xmlns:a16="http://schemas.microsoft.com/office/drawing/2014/main" id="{00000000-0008-0000-0700-0000FC010000}"/>
            </a:ext>
          </a:extLst>
        </xdr:cNvPr>
        <xdr:cNvSpPr txBox="1"/>
      </xdr:nvSpPr>
      <xdr:spPr>
        <a:xfrm>
          <a:off x="16370300" y="641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71783</xdr:rowOff>
    </xdr:from>
    <xdr:to>
      <xdr:col>86</xdr:col>
      <xdr:colOff>25400</xdr:colOff>
      <xdr:row>37</xdr:row>
      <xdr:rowOff>71783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6415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69598</xdr:rowOff>
    </xdr:from>
    <xdr:ext cx="534377" cy="259045"/>
    <xdr:sp macro="" textlink="">
      <xdr:nvSpPr>
        <xdr:cNvPr id="510" name="消防費最大値テキスト">
          <a:extLst>
            <a:ext uri="{FF2B5EF4-FFF2-40B4-BE49-F238E27FC236}">
              <a16:creationId xmlns:a16="http://schemas.microsoft.com/office/drawing/2014/main" id="{00000000-0008-0000-0700-0000FE010000}"/>
            </a:ext>
          </a:extLst>
        </xdr:cNvPr>
        <xdr:cNvSpPr txBox="1"/>
      </xdr:nvSpPr>
      <xdr:spPr>
        <a:xfrm>
          <a:off x="16370300" y="504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122921</xdr:rowOff>
    </xdr:from>
    <xdr:to>
      <xdr:col>86</xdr:col>
      <xdr:colOff>25400</xdr:colOff>
      <xdr:row>30</xdr:row>
      <xdr:rowOff>122921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526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150833</xdr:rowOff>
    </xdr:from>
    <xdr:to>
      <xdr:col>85</xdr:col>
      <xdr:colOff>127000</xdr:colOff>
      <xdr:row>36</xdr:row>
      <xdr:rowOff>483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5481300" y="6151583"/>
          <a:ext cx="838200" cy="2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170413</xdr:rowOff>
    </xdr:from>
    <xdr:ext cx="534377" cy="259045"/>
    <xdr:sp macro="" textlink="">
      <xdr:nvSpPr>
        <xdr:cNvPr id="513" name="消防費平均値テキスト">
          <a:extLst>
            <a:ext uri="{FF2B5EF4-FFF2-40B4-BE49-F238E27FC236}">
              <a16:creationId xmlns:a16="http://schemas.microsoft.com/office/drawing/2014/main" id="{00000000-0008-0000-0700-000001020000}"/>
            </a:ext>
          </a:extLst>
        </xdr:cNvPr>
        <xdr:cNvSpPr txBox="1"/>
      </xdr:nvSpPr>
      <xdr:spPr>
        <a:xfrm>
          <a:off x="16370300" y="5828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147536</xdr:rowOff>
    </xdr:from>
    <xdr:to>
      <xdr:col>85</xdr:col>
      <xdr:colOff>177800</xdr:colOff>
      <xdr:row>35</xdr:row>
      <xdr:rowOff>77686</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6268700" y="597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483</xdr:rowOff>
    </xdr:from>
    <xdr:to>
      <xdr:col>81</xdr:col>
      <xdr:colOff>50800</xdr:colOff>
      <xdr:row>36</xdr:row>
      <xdr:rowOff>4049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4592300" y="6172683"/>
          <a:ext cx="889000" cy="3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8639</xdr:rowOff>
    </xdr:from>
    <xdr:to>
      <xdr:col>81</xdr:col>
      <xdr:colOff>101600</xdr:colOff>
      <xdr:row>35</xdr:row>
      <xdr:rowOff>110239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430500" y="600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126766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5214111" y="578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4049</xdr:rowOff>
    </xdr:from>
    <xdr:to>
      <xdr:col>76</xdr:col>
      <xdr:colOff>114300</xdr:colOff>
      <xdr:row>36</xdr:row>
      <xdr:rowOff>18062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3703300" y="6176249"/>
          <a:ext cx="889000" cy="1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159720</xdr:rowOff>
    </xdr:from>
    <xdr:to>
      <xdr:col>76</xdr:col>
      <xdr:colOff>165100</xdr:colOff>
      <xdr:row>35</xdr:row>
      <xdr:rowOff>89870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4541500" y="59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106397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325111" y="57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18062</xdr:rowOff>
    </xdr:from>
    <xdr:to>
      <xdr:col>71</xdr:col>
      <xdr:colOff>177800</xdr:colOff>
      <xdr:row>36</xdr:row>
      <xdr:rowOff>44557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2814300" y="6190262"/>
          <a:ext cx="889000" cy="2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147444</xdr:rowOff>
    </xdr:from>
    <xdr:to>
      <xdr:col>72</xdr:col>
      <xdr:colOff>38100</xdr:colOff>
      <xdr:row>35</xdr:row>
      <xdr:rowOff>77594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3652500" y="597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94121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436111" y="575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33716</xdr:rowOff>
    </xdr:from>
    <xdr:to>
      <xdr:col>67</xdr:col>
      <xdr:colOff>101600</xdr:colOff>
      <xdr:row>35</xdr:row>
      <xdr:rowOff>135316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2763500" y="6034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151843</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2547111" y="580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100033</xdr:rowOff>
    </xdr:from>
    <xdr:to>
      <xdr:col>85</xdr:col>
      <xdr:colOff>177800</xdr:colOff>
      <xdr:row>36</xdr:row>
      <xdr:rowOff>30183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6268700" y="61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78460</xdr:rowOff>
    </xdr:from>
    <xdr:ext cx="534377" cy="259045"/>
    <xdr:sp macro="" textlink="">
      <xdr:nvSpPr>
        <xdr:cNvPr id="532" name="消防費該当値テキスト">
          <a:extLst>
            <a:ext uri="{FF2B5EF4-FFF2-40B4-BE49-F238E27FC236}">
              <a16:creationId xmlns:a16="http://schemas.microsoft.com/office/drawing/2014/main" id="{00000000-0008-0000-0700-000014020000}"/>
            </a:ext>
          </a:extLst>
        </xdr:cNvPr>
        <xdr:cNvSpPr txBox="1"/>
      </xdr:nvSpPr>
      <xdr:spPr>
        <a:xfrm>
          <a:off x="16370300" y="60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121133</xdr:rowOff>
    </xdr:from>
    <xdr:to>
      <xdr:col>81</xdr:col>
      <xdr:colOff>101600</xdr:colOff>
      <xdr:row>36</xdr:row>
      <xdr:rowOff>51283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430500" y="61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42410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14111" y="62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124699</xdr:rowOff>
    </xdr:from>
    <xdr:to>
      <xdr:col>76</xdr:col>
      <xdr:colOff>165100</xdr:colOff>
      <xdr:row>36</xdr:row>
      <xdr:rowOff>54849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4541500" y="612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45976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21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138712</xdr:rowOff>
    </xdr:from>
    <xdr:to>
      <xdr:col>72</xdr:col>
      <xdr:colOff>38100</xdr:colOff>
      <xdr:row>36</xdr:row>
      <xdr:rowOff>68862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3652500" y="613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59989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23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165207</xdr:rowOff>
    </xdr:from>
    <xdr:to>
      <xdr:col>67</xdr:col>
      <xdr:colOff>101600</xdr:colOff>
      <xdr:row>36</xdr:row>
      <xdr:rowOff>95357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2763500" y="61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86484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2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98492</xdr:rowOff>
    </xdr:from>
    <xdr:to>
      <xdr:col>85</xdr:col>
      <xdr:colOff>126364</xdr:colOff>
      <xdr:row>58</xdr:row>
      <xdr:rowOff>16873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70992"/>
          <a:ext cx="1269" cy="1289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20700</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996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16873</xdr:rowOff>
    </xdr:from>
    <xdr:to>
      <xdr:col>86</xdr:col>
      <xdr:colOff>25400</xdr:colOff>
      <xdr:row>58</xdr:row>
      <xdr:rowOff>16873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9960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45169</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309,013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98492</xdr:rowOff>
    </xdr:from>
    <xdr:to>
      <xdr:col>86</xdr:col>
      <xdr:colOff>25400</xdr:colOff>
      <xdr:row>50</xdr:row>
      <xdr:rowOff>98492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7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5137</xdr:rowOff>
    </xdr:from>
    <xdr:to>
      <xdr:col>85</xdr:col>
      <xdr:colOff>127000</xdr:colOff>
      <xdr:row>57</xdr:row>
      <xdr:rowOff>36282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777787"/>
          <a:ext cx="838200" cy="3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142122</xdr:rowOff>
    </xdr:from>
    <xdr:ext cx="534377"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571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119245</xdr:rowOff>
    </xdr:from>
    <xdr:to>
      <xdr:col>85</xdr:col>
      <xdr:colOff>177800</xdr:colOff>
      <xdr:row>57</xdr:row>
      <xdr:rowOff>49395</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72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36282</xdr:rowOff>
    </xdr:from>
    <xdr:to>
      <xdr:col>81</xdr:col>
      <xdr:colOff>50800</xdr:colOff>
      <xdr:row>57</xdr:row>
      <xdr:rowOff>82413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08932"/>
          <a:ext cx="889000" cy="4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137944</xdr:rowOff>
    </xdr:from>
    <xdr:to>
      <xdr:col>81</xdr:col>
      <xdr:colOff>101600</xdr:colOff>
      <xdr:row>57</xdr:row>
      <xdr:rowOff>68094</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73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84621</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214111" y="951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46637</xdr:rowOff>
    </xdr:from>
    <xdr:to>
      <xdr:col>76</xdr:col>
      <xdr:colOff>114300</xdr:colOff>
      <xdr:row>57</xdr:row>
      <xdr:rowOff>82413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9819287"/>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131095</xdr:rowOff>
    </xdr:from>
    <xdr:to>
      <xdr:col>76</xdr:col>
      <xdr:colOff>165100</xdr:colOff>
      <xdr:row>57</xdr:row>
      <xdr:rowOff>61245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73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77772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325111" y="95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46637</xdr:rowOff>
    </xdr:from>
    <xdr:to>
      <xdr:col>71</xdr:col>
      <xdr:colOff>177800</xdr:colOff>
      <xdr:row>57</xdr:row>
      <xdr:rowOff>56092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819287"/>
          <a:ext cx="889000" cy="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108024</xdr:rowOff>
    </xdr:from>
    <xdr:to>
      <xdr:col>72</xdr:col>
      <xdr:colOff>38100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36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127117</xdr:rowOff>
    </xdr:from>
    <xdr:to>
      <xdr:col>67</xdr:col>
      <xdr:colOff>101600</xdr:colOff>
      <xdr:row>57</xdr:row>
      <xdr:rowOff>57267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73794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47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125787</xdr:rowOff>
    </xdr:from>
    <xdr:to>
      <xdr:col>85</xdr:col>
      <xdr:colOff>177800</xdr:colOff>
      <xdr:row>57</xdr:row>
      <xdr:rowOff>55937</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72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104214</xdr:rowOff>
    </xdr:from>
    <xdr:ext cx="534377"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156932</xdr:rowOff>
    </xdr:from>
    <xdr:to>
      <xdr:col>81</xdr:col>
      <xdr:colOff>101600</xdr:colOff>
      <xdr:row>57</xdr:row>
      <xdr:rowOff>87082</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5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78209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985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31613</xdr:rowOff>
    </xdr:from>
    <xdr:to>
      <xdr:col>76</xdr:col>
      <xdr:colOff>165100</xdr:colOff>
      <xdr:row>57</xdr:row>
      <xdr:rowOff>133213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804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124340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89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167287</xdr:rowOff>
    </xdr:from>
    <xdr:to>
      <xdr:col>72</xdr:col>
      <xdr:colOff>38100</xdr:colOff>
      <xdr:row>57</xdr:row>
      <xdr:rowOff>97437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76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88564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8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5292</xdr:rowOff>
    </xdr:from>
    <xdr:to>
      <xdr:col>67</xdr:col>
      <xdr:colOff>101600</xdr:colOff>
      <xdr:row>57</xdr:row>
      <xdr:rowOff>106892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7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98019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87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151168</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2668"/>
          <a:ext cx="1269" cy="1436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97845</xdr:rowOff>
    </xdr:from>
    <xdr:ext cx="599010"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2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113,097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151168</xdr:rowOff>
    </xdr:from>
    <xdr:to>
      <xdr:col>86</xdr:col>
      <xdr:colOff>25400</xdr:colOff>
      <xdr:row>70</xdr:row>
      <xdr:rowOff>151168</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2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38405</xdr:rowOff>
    </xdr:from>
    <xdr:to>
      <xdr:col>85</xdr:col>
      <xdr:colOff>127000</xdr:colOff>
      <xdr:row>79</xdr:row>
      <xdr:rowOff>42990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582955"/>
          <a:ext cx="8382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89095</xdr:rowOff>
    </xdr:from>
    <xdr:ext cx="469744"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290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66218</xdr:rowOff>
    </xdr:from>
    <xdr:to>
      <xdr:col>85</xdr:col>
      <xdr:colOff>177800</xdr:colOff>
      <xdr:row>78</xdr:row>
      <xdr:rowOff>167818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43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148983</xdr:rowOff>
    </xdr:from>
    <xdr:to>
      <xdr:col>81</xdr:col>
      <xdr:colOff>50800</xdr:colOff>
      <xdr:row>79</xdr:row>
      <xdr:rowOff>38405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522083"/>
          <a:ext cx="889000" cy="6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52743</xdr:rowOff>
    </xdr:from>
    <xdr:to>
      <xdr:col>81</xdr:col>
      <xdr:colOff>101600</xdr:colOff>
      <xdr:row>78</xdr:row>
      <xdr:rowOff>154343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42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170870</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46428" y="132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148298</xdr:rowOff>
    </xdr:from>
    <xdr:to>
      <xdr:col>76</xdr:col>
      <xdr:colOff>114300</xdr:colOff>
      <xdr:row>78</xdr:row>
      <xdr:rowOff>148983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2139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37288</xdr:rowOff>
    </xdr:from>
    <xdr:to>
      <xdr:col>76</xdr:col>
      <xdr:colOff>165100</xdr:colOff>
      <xdr:row>78</xdr:row>
      <xdr:rowOff>138888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41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155415</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1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148298</xdr:rowOff>
    </xdr:from>
    <xdr:to>
      <xdr:col>71</xdr:col>
      <xdr:colOff>177800</xdr:colOff>
      <xdr:row>79</xdr:row>
      <xdr:rowOff>39802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21398"/>
          <a:ext cx="889000" cy="6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48133</xdr:rowOff>
    </xdr:from>
    <xdr:to>
      <xdr:col>72</xdr:col>
      <xdr:colOff>38100</xdr:colOff>
      <xdr:row>78</xdr:row>
      <xdr:rowOff>149733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166260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68428" y="1319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36615</xdr:rowOff>
    </xdr:from>
    <xdr:to>
      <xdr:col>67</xdr:col>
      <xdr:colOff>101600</xdr:colOff>
      <xdr:row>78</xdr:row>
      <xdr:rowOff>138215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154742</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1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163640</xdr:rowOff>
    </xdr:from>
    <xdr:to>
      <xdr:col>85</xdr:col>
      <xdr:colOff>177800</xdr:colOff>
      <xdr:row>79</xdr:row>
      <xdr:rowOff>93790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5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78567</xdr:rowOff>
    </xdr:from>
    <xdr:ext cx="378565"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45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159055</xdr:rowOff>
    </xdr:from>
    <xdr:to>
      <xdr:col>81</xdr:col>
      <xdr:colOff>101600</xdr:colOff>
      <xdr:row>79</xdr:row>
      <xdr:rowOff>89205</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5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80332</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2017" y="13624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98183</xdr:rowOff>
    </xdr:from>
    <xdr:to>
      <xdr:col>76</xdr:col>
      <xdr:colOff>165100</xdr:colOff>
      <xdr:row>79</xdr:row>
      <xdr:rowOff>28333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4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19460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564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97498</xdr:rowOff>
    </xdr:from>
    <xdr:to>
      <xdr:col>72</xdr:col>
      <xdr:colOff>38100</xdr:colOff>
      <xdr:row>79</xdr:row>
      <xdr:rowOff>27648</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7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18775</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160452</xdr:rowOff>
    </xdr:from>
    <xdr:to>
      <xdr:col>67</xdr:col>
      <xdr:colOff>101600</xdr:colOff>
      <xdr:row>79</xdr:row>
      <xdr:rowOff>90602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53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81729</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62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103918</xdr:rowOff>
    </xdr:from>
    <xdr:to>
      <xdr:col>85</xdr:col>
      <xdr:colOff>126364</xdr:colOff>
      <xdr:row>98</xdr:row>
      <xdr:rowOff>64548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5705868"/>
          <a:ext cx="1269" cy="1160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68375</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64548</xdr:rowOff>
    </xdr:from>
    <xdr:to>
      <xdr:col>86</xdr:col>
      <xdr:colOff>25400</xdr:colOff>
      <xdr:row>98</xdr:row>
      <xdr:rowOff>64548</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50595</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548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540,653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103918</xdr:rowOff>
    </xdr:from>
    <xdr:to>
      <xdr:col>86</xdr:col>
      <xdr:colOff>25400</xdr:colOff>
      <xdr:row>91</xdr:row>
      <xdr:rowOff>103918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570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25738</xdr:rowOff>
    </xdr:from>
    <xdr:to>
      <xdr:col>85</xdr:col>
      <xdr:colOff>127000</xdr:colOff>
      <xdr:row>98</xdr:row>
      <xdr:rowOff>29008</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5481300" y="16827838"/>
          <a:ext cx="838200" cy="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106455</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565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83578</xdr:rowOff>
    </xdr:from>
    <xdr:to>
      <xdr:col>85</xdr:col>
      <xdr:colOff>177800</xdr:colOff>
      <xdr:row>98</xdr:row>
      <xdr:rowOff>13728</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71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29008</xdr:rowOff>
    </xdr:from>
    <xdr:to>
      <xdr:col>81</xdr:col>
      <xdr:colOff>50800</xdr:colOff>
      <xdr:row>98</xdr:row>
      <xdr:rowOff>35602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4592300" y="16831108"/>
          <a:ext cx="889000" cy="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83055</xdr:rowOff>
    </xdr:from>
    <xdr:to>
      <xdr:col>81</xdr:col>
      <xdr:colOff>101600</xdr:colOff>
      <xdr:row>98</xdr:row>
      <xdr:rowOff>13205</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71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29732</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14111" y="1648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35602</xdr:rowOff>
    </xdr:from>
    <xdr:to>
      <xdr:col>76</xdr:col>
      <xdr:colOff>114300</xdr:colOff>
      <xdr:row>98</xdr:row>
      <xdr:rowOff>38015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683770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88824</xdr:rowOff>
    </xdr:from>
    <xdr:to>
      <xdr:col>76</xdr:col>
      <xdr:colOff>165100</xdr:colOff>
      <xdr:row>98</xdr:row>
      <xdr:rowOff>18974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71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35501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9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38015</xdr:rowOff>
    </xdr:from>
    <xdr:to>
      <xdr:col>71</xdr:col>
      <xdr:colOff>177800</xdr:colOff>
      <xdr:row>98</xdr:row>
      <xdr:rowOff>39591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2814300" y="16840115"/>
          <a:ext cx="889000" cy="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99146</xdr:rowOff>
    </xdr:from>
    <xdr:to>
      <xdr:col>72</xdr:col>
      <xdr:colOff>38100</xdr:colOff>
      <xdr:row>98</xdr:row>
      <xdr:rowOff>29296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7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45823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0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102206</xdr:rowOff>
    </xdr:from>
    <xdr:to>
      <xdr:col>67</xdr:col>
      <xdr:colOff>101600</xdr:colOff>
      <xdr:row>98</xdr:row>
      <xdr:rowOff>32356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73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48883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50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146388</xdr:rowOff>
    </xdr:from>
    <xdr:to>
      <xdr:col>85</xdr:col>
      <xdr:colOff>177800</xdr:colOff>
      <xdr:row>98</xdr:row>
      <xdr:rowOff>76538</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77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62005</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69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149658</xdr:rowOff>
    </xdr:from>
    <xdr:to>
      <xdr:col>81</xdr:col>
      <xdr:colOff>101600</xdr:colOff>
      <xdr:row>98</xdr:row>
      <xdr:rowOff>79808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78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70935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87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156252</xdr:rowOff>
    </xdr:from>
    <xdr:to>
      <xdr:col>76</xdr:col>
      <xdr:colOff>165100</xdr:colOff>
      <xdr:row>98</xdr:row>
      <xdr:rowOff>86402</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678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77529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87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158665</xdr:rowOff>
    </xdr:from>
    <xdr:to>
      <xdr:col>72</xdr:col>
      <xdr:colOff>38100</xdr:colOff>
      <xdr:row>98</xdr:row>
      <xdr:rowOff>88815</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78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79942</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88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160241</xdr:rowOff>
    </xdr:from>
    <xdr:to>
      <xdr:col>67</xdr:col>
      <xdr:colOff>101600</xdr:colOff>
      <xdr:row>98</xdr:row>
      <xdr:rowOff>90391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79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81518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88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a:extLst>
            <a:ext uri="{FF2B5EF4-FFF2-40B4-BE49-F238E27FC236}">
              <a16:creationId xmlns:a16="http://schemas.microsoft.com/office/drawing/2014/main" id="{00000000-0008-0000-07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91059</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flipV="1">
          <a:off x="22159595" y="5234559"/>
          <a:ext cx="1269" cy="14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76471</xdr:rowOff>
    </xdr:from>
    <xdr:ext cx="249299" cy="259045"/>
    <xdr:sp macro="" textlink="">
      <xdr:nvSpPr>
        <xdr:cNvPr id="732" name="諸支出金最小値テキスト">
          <a:extLst>
            <a:ext uri="{FF2B5EF4-FFF2-40B4-BE49-F238E27FC236}">
              <a16:creationId xmlns:a16="http://schemas.microsoft.com/office/drawing/2014/main" id="{00000000-0008-0000-0700-0000DC020000}"/>
            </a:ext>
          </a:extLst>
        </xdr:cNvPr>
        <xdr:cNvSpPr txBox="1"/>
      </xdr:nvSpPr>
      <xdr:spPr>
        <a:xfrm>
          <a:off x="22212300" y="6763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37736</xdr:rowOff>
    </xdr:from>
    <xdr:ext cx="534377" cy="259045"/>
    <xdr:sp macro="" textlink="">
      <xdr:nvSpPr>
        <xdr:cNvPr id="734" name="諸支出金最大値テキスト">
          <a:extLst>
            <a:ext uri="{FF2B5EF4-FFF2-40B4-BE49-F238E27FC236}">
              <a16:creationId xmlns:a16="http://schemas.microsoft.com/office/drawing/2014/main" id="{00000000-0008-0000-0700-0000DE020000}"/>
            </a:ext>
          </a:extLst>
        </xdr:cNvPr>
        <xdr:cNvSpPr txBox="1"/>
      </xdr:nvSpPr>
      <xdr:spPr>
        <a:xfrm>
          <a:off x="22212300" y="50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91059</xdr:rowOff>
    </xdr:from>
    <xdr:to>
      <xdr:col>116</xdr:col>
      <xdr:colOff>152400</xdr:colOff>
      <xdr:row>30</xdr:row>
      <xdr:rowOff>91059</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523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165371</xdr:rowOff>
    </xdr:from>
    <xdr:ext cx="378565" cy="259045"/>
    <xdr:sp macro="" textlink="">
      <xdr:nvSpPr>
        <xdr:cNvPr id="737" name="諸支出金平均値テキスト">
          <a:extLst>
            <a:ext uri="{FF2B5EF4-FFF2-40B4-BE49-F238E27FC236}">
              <a16:creationId xmlns:a16="http://schemas.microsoft.com/office/drawing/2014/main" id="{00000000-0008-0000-0700-0000E1020000}"/>
            </a:ext>
          </a:extLst>
        </xdr:cNvPr>
        <xdr:cNvSpPr txBox="1"/>
      </xdr:nvSpPr>
      <xdr:spPr>
        <a:xfrm>
          <a:off x="22212300" y="6509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142494</xdr:rowOff>
    </xdr:from>
    <xdr:to>
      <xdr:col>116</xdr:col>
      <xdr:colOff>114300</xdr:colOff>
      <xdr:row>39</xdr:row>
      <xdr:rowOff>72644</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2110700" y="665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147447</xdr:rowOff>
    </xdr:from>
    <xdr:to>
      <xdr:col>112</xdr:col>
      <xdr:colOff>38100</xdr:colOff>
      <xdr:row>39</xdr:row>
      <xdr:rowOff>77597</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1272500" y="6662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94124</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4017" y="6437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157353</xdr:rowOff>
    </xdr:from>
    <xdr:to>
      <xdr:col>107</xdr:col>
      <xdr:colOff>101600</xdr:colOff>
      <xdr:row>39</xdr:row>
      <xdr:rowOff>87503</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0383500" y="66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104030</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77333" y="64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94632</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9356017" y="6438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120921</xdr:rowOff>
    </xdr:from>
    <xdr:ext cx="249299" cy="259045"/>
    <xdr:sp macro="" textlink="">
      <xdr:nvSpPr>
        <xdr:cNvPr id="756" name="諸支出金該当値テキスト">
          <a:extLst>
            <a:ext uri="{FF2B5EF4-FFF2-40B4-BE49-F238E27FC236}">
              <a16:creationId xmlns:a16="http://schemas.microsoft.com/office/drawing/2014/main" id="{00000000-0008-0000-0700-0000F4020000}"/>
            </a:ext>
          </a:extLst>
        </xdr:cNvPr>
        <xdr:cNvSpPr txBox="1"/>
      </xdr:nvSpPr>
      <xdr:spPr>
        <a:xfrm>
          <a:off x="22212300" y="6636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21970</xdr:rowOff>
    </xdr:from>
    <xdr:ext cx="46717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153579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flipV="1">
          <a:off x="22159595" y="8726079"/>
          <a:ext cx="1269" cy="148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146157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10261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100256</xdr:rowOff>
    </xdr:from>
    <xdr:ext cx="469744"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850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153579</xdr:rowOff>
    </xdr:from>
    <xdr:to>
      <xdr:col>116</xdr:col>
      <xdr:colOff>152400</xdr:colOff>
      <xdr:row>50</xdr:row>
      <xdr:rowOff>153579</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872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63608</xdr:rowOff>
    </xdr:from>
    <xdr:ext cx="313932"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1000770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40731</xdr:rowOff>
    </xdr:from>
    <xdr:to>
      <xdr:col>116</xdr:col>
      <xdr:colOff>114300</xdr:colOff>
      <xdr:row>59</xdr:row>
      <xdr:rowOff>142331</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1015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40405</xdr:rowOff>
    </xdr:from>
    <xdr:to>
      <xdr:col>112</xdr:col>
      <xdr:colOff>38100</xdr:colOff>
      <xdr:row>59</xdr:row>
      <xdr:rowOff>142005</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1015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158532</xdr:rowOff>
    </xdr:from>
    <xdr:ext cx="313932"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66333" y="99311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39915</xdr:rowOff>
    </xdr:from>
    <xdr:to>
      <xdr:col>107</xdr:col>
      <xdr:colOff>101600</xdr:colOff>
      <xdr:row>59</xdr:row>
      <xdr:rowOff>141515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1015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158042</xdr:rowOff>
    </xdr:from>
    <xdr:ext cx="313932"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77333" y="99306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39261</xdr:rowOff>
    </xdr:from>
    <xdr:to>
      <xdr:col>102</xdr:col>
      <xdr:colOff>165100</xdr:colOff>
      <xdr:row>59</xdr:row>
      <xdr:rowOff>140861</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101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157388</xdr:rowOff>
    </xdr:from>
    <xdr:ext cx="313932"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88333" y="993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37628</xdr:rowOff>
    </xdr:from>
    <xdr:to>
      <xdr:col>98</xdr:col>
      <xdr:colOff>38100</xdr:colOff>
      <xdr:row>59</xdr:row>
      <xdr:rowOff>139228</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1015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155755</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99333" y="99284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19157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10134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138,359</a:t>
          </a:r>
          <a:r>
            <a:rPr kumimoji="1" lang="ja-JP" altLang="ja-JP" sz="1100">
              <a:solidFill>
                <a:schemeClr val="dk1"/>
              </a:solidFill>
              <a:effectLst/>
              <a:latin typeface="+mn-lt"/>
              <a:ea typeface="+mn-ea"/>
              <a:cs typeface="+mn-cs"/>
            </a:rPr>
            <a:t>円で、庁舎省エネ設備等導入事業により、令和４年度に比べて増加し類似団体内平均値を上回っている。</a:t>
          </a:r>
          <a:endParaRPr lang="ja-JP" altLang="ja-JP" sz="1400">
            <a:effectLst/>
          </a:endParaRPr>
        </a:p>
        <a:p>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190,312</a:t>
          </a:r>
          <a:r>
            <a:rPr kumimoji="1" lang="ja-JP" altLang="ja-JP" sz="1100">
              <a:solidFill>
                <a:schemeClr val="dk1"/>
              </a:solidFill>
              <a:effectLst/>
              <a:latin typeface="+mn-lt"/>
              <a:ea typeface="+mn-ea"/>
              <a:cs typeface="+mn-cs"/>
            </a:rPr>
            <a:t>円で、類似団体内平均値を下回っているが、電力・ガス・食料品等価格高騰緊急支援給付金給付事業などにより令和４年度に比べて増加している。</a:t>
          </a:r>
          <a:endParaRPr lang="ja-JP" altLang="ja-JP" sz="1400">
            <a:effectLst/>
          </a:endParaRPr>
        </a:p>
        <a:p>
          <a:r>
            <a:rPr kumimoji="1" lang="ja-JP" altLang="ja-JP" sz="1100">
              <a:solidFill>
                <a:schemeClr val="dk1"/>
              </a:solidFill>
              <a:effectLst/>
              <a:latin typeface="+mn-lt"/>
              <a:ea typeface="+mn-ea"/>
              <a:cs typeface="+mn-cs"/>
            </a:rPr>
            <a:t>衛生費は、住民一人当たり</a:t>
          </a:r>
          <a:r>
            <a:rPr kumimoji="1" lang="en-US" altLang="ja-JP" sz="1100">
              <a:solidFill>
                <a:schemeClr val="dk1"/>
              </a:solidFill>
              <a:effectLst/>
              <a:latin typeface="+mn-lt"/>
              <a:ea typeface="+mn-ea"/>
              <a:cs typeface="+mn-cs"/>
            </a:rPr>
            <a:t>38,699</a:t>
          </a:r>
          <a:r>
            <a:rPr kumimoji="1" lang="ja-JP" altLang="ja-JP" sz="1100">
              <a:solidFill>
                <a:schemeClr val="dk1"/>
              </a:solidFill>
              <a:effectLst/>
              <a:latin typeface="+mn-lt"/>
              <a:ea typeface="+mn-ea"/>
              <a:cs typeface="+mn-cs"/>
            </a:rPr>
            <a:t>円で、類似団体内平均値を下回っているが、一部事務組合負担金の増などにより令和４年度に比べて増加している。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0" i="0" baseline="0">
              <a:solidFill>
                <a:schemeClr val="dk1"/>
              </a:solidFill>
              <a:effectLst/>
              <a:latin typeface="+mn-lt"/>
              <a:ea typeface="+mn-ea"/>
              <a:cs typeface="+mn-cs"/>
            </a:rPr>
            <a:t>令和５年度は、実質収支額は</a:t>
          </a:r>
          <a:r>
            <a:rPr kumimoji="1" lang="en-US" altLang="ja-JP" sz="1100" b="0" i="0" baseline="0">
              <a:solidFill>
                <a:schemeClr val="dk1"/>
              </a:solidFill>
              <a:effectLst/>
              <a:latin typeface="+mn-lt"/>
              <a:ea typeface="+mn-ea"/>
              <a:cs typeface="+mn-cs"/>
            </a:rPr>
            <a:t>1,029,146</a:t>
          </a:r>
          <a:r>
            <a:rPr kumimoji="1" lang="ja-JP" altLang="ja-JP" sz="1100" b="0" i="0" baseline="0">
              <a:solidFill>
                <a:schemeClr val="dk1"/>
              </a:solidFill>
              <a:effectLst/>
              <a:latin typeface="+mn-lt"/>
              <a:ea typeface="+mn-ea"/>
              <a:cs typeface="+mn-cs"/>
            </a:rPr>
            <a:t>千円の黒字で単年度収支額は</a:t>
          </a:r>
          <a:r>
            <a:rPr kumimoji="1" lang="en-US" altLang="ja-JP" sz="1100" b="0" i="0" baseline="0">
              <a:solidFill>
                <a:schemeClr val="dk1"/>
              </a:solidFill>
              <a:effectLst/>
              <a:latin typeface="+mn-lt"/>
              <a:ea typeface="+mn-ea"/>
              <a:cs typeface="+mn-cs"/>
            </a:rPr>
            <a:t>145,810</a:t>
          </a:r>
          <a:r>
            <a:rPr kumimoji="1" lang="ja-JP" altLang="ja-JP" sz="1100" b="0" i="0" baseline="0">
              <a:solidFill>
                <a:schemeClr val="dk1"/>
              </a:solidFill>
              <a:effectLst/>
              <a:latin typeface="+mn-lt"/>
              <a:ea typeface="+mn-ea"/>
              <a:cs typeface="+mn-cs"/>
            </a:rPr>
            <a:t>千円の赤字となった。財政調整基金は取り崩し額を上回る積立を行ったものの、実質単年度収支はマイナスとなった。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一般会計及びすべての会計で赤字は生じていない。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公共施設等の更新費用の増加や、人口の減少に伴う市税等の減少による当該指標の悪化も懸念されることから、実質黒字を維持すべく引き続き、行政経費等の節減と歳入の確保を図り、健全財政を堅持す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実質公債費比率（分子）は、前年度と比較して</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百万円の増となった。増加の主な要因は、一部事務組合の元利償還金に対する負担金の増、元利償還金の増による影響が大きい。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公債費は平成</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年度から平成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の大規模公共事業や令和元年度の小中学校冷房設備事業、令和２～３年度にかけての新温浴施設整備事業により今後、高位で推移する見込みとなっている。今後予想される上昇に対応するため、減債基金への積立を実施し、可能であれば繰上償還を行うなど元利償還金の抑制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満期一括償還地方債の借入に係る積立はない。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山形県南陽市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将来負担比率（分子）は、前年度と比較して</a:t>
          </a:r>
          <a:r>
            <a:rPr kumimoji="1" lang="en-US" altLang="ja-JP" sz="1100" b="0" i="0" baseline="0">
              <a:solidFill>
                <a:schemeClr val="dk1"/>
              </a:solidFill>
              <a:effectLst/>
              <a:latin typeface="+mn-lt"/>
              <a:ea typeface="+mn-ea"/>
              <a:cs typeface="+mn-cs"/>
            </a:rPr>
            <a:t>326</a:t>
          </a:r>
          <a:r>
            <a:rPr kumimoji="1" lang="ja-JP" altLang="ja-JP" sz="1100" b="0" i="0" baseline="0">
              <a:solidFill>
                <a:schemeClr val="dk1"/>
              </a:solidFill>
              <a:effectLst/>
              <a:latin typeface="+mn-lt"/>
              <a:ea typeface="+mn-ea"/>
              <a:cs typeface="+mn-cs"/>
            </a:rPr>
            <a:t>百万円の減となった。主な要因は臨時財政対策債、学校教育施設等整備事業債などの地方債現在高の減や充当可能基金の増が大きい。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今後は組合等負担等見込額の高い推移が見込まれるため将来負担比率としては悪化が見込まれる。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山形県南陽市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令和５年度末の全ての積立基金の残高合計は</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百万円となり、主に財政調整基金、公共施設維持管理基金の増加により前年度末から約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・目的基金については、設置目的に沿って、政策の実現に向け適切な運用を図っていく。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ついては、将来の歳入減少・歳出増加への備えのため、引き続き、行革、経費節減等により捻出した額又、入札差金など事業執行で発生した歳出の不用額等を財源として確保し、基金に積み立てていく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公共施設維持管理基金：施設の老朽化に伴い維持管理・更新費用の増加が見込まれることから、費用負担の平準化を図るために積立てるもの。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地域振興基金：ふるさと納税による寄付金を財源とした積立基金、また、地域振興を推進する目的。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中小企業緊急経済対策利子補給等基金：新型コロナウイルス感染症の影響を受けた中小企業者を支援するため令和７年度までの期限で新たに設定。</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公共施設維持管理基金：決算剰余金を積み立てたことによる増、主に庁舎等整備事業費、文化会館管理運営事業、市有施設適正管理事業、消防施設整備事業として取崩しを行い約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千万円の増。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地域振興基金：運用益、ふるさと納税事業として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百万円積立、ふるさと納税事業費として</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千</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百万円取崩し。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中小企業緊急経済対策利子補給等基金：令和２年度に新規設定し、</a:t>
          </a:r>
          <a:r>
            <a:rPr kumimoji="1" lang="en-US" altLang="ja-JP" sz="1100" b="0" i="0" baseline="0">
              <a:solidFill>
                <a:schemeClr val="dk1"/>
              </a:solidFill>
              <a:effectLst/>
              <a:latin typeface="+mn-lt"/>
              <a:ea typeface="+mn-ea"/>
              <a:cs typeface="+mn-cs"/>
            </a:rPr>
            <a:t>240</a:t>
          </a:r>
          <a:r>
            <a:rPr kumimoji="1" lang="ja-JP" altLang="ja-JP" sz="1100" b="0" i="0" baseline="0">
              <a:solidFill>
                <a:schemeClr val="dk1"/>
              </a:solidFill>
              <a:effectLst/>
              <a:latin typeface="+mn-lt"/>
              <a:ea typeface="+mn-ea"/>
              <a:cs typeface="+mn-cs"/>
            </a:rPr>
            <a:t>百万円を積み立てた。以後は毎年度取り崩していき、令和</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年度をもって廃止する。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重点施策等（教育まちづくり、産業まちづくり、健康まちづくり）への充当を基本としながら、今後とも適正な運用となるよう努める。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・令和５年度末の基金残高は、</a:t>
          </a:r>
          <a:r>
            <a:rPr kumimoji="1" lang="en-US" altLang="ja-JP" sz="1100" b="0" i="0" baseline="0">
              <a:solidFill>
                <a:schemeClr val="dk1"/>
              </a:solidFill>
              <a:effectLst/>
              <a:latin typeface="+mn-lt"/>
              <a:ea typeface="+mn-ea"/>
              <a:cs typeface="+mn-cs"/>
            </a:rPr>
            <a:t>905</a:t>
          </a:r>
          <a:r>
            <a:rPr kumimoji="1" lang="ja-JP" altLang="ja-JP" sz="1100" b="0" i="0" baseline="0">
              <a:solidFill>
                <a:schemeClr val="dk1"/>
              </a:solidFill>
              <a:effectLst/>
              <a:latin typeface="+mn-lt"/>
              <a:ea typeface="+mn-ea"/>
              <a:cs typeface="+mn-cs"/>
            </a:rPr>
            <a:t>百万円となっており、前年度から</a:t>
          </a:r>
          <a:r>
            <a:rPr kumimoji="1" lang="en-US" altLang="ja-JP" sz="1100" b="0" i="0" baseline="0">
              <a:solidFill>
                <a:schemeClr val="dk1"/>
              </a:solidFill>
              <a:effectLst/>
              <a:latin typeface="+mn-lt"/>
              <a:ea typeface="+mn-ea"/>
              <a:cs typeface="+mn-cs"/>
            </a:rPr>
            <a:t>81</a:t>
          </a:r>
          <a:r>
            <a:rPr kumimoji="1" lang="ja-JP" altLang="ja-JP" sz="1100" b="0" i="0" baseline="0">
              <a:solidFill>
                <a:schemeClr val="dk1"/>
              </a:solidFill>
              <a:effectLst/>
              <a:latin typeface="+mn-lt"/>
              <a:ea typeface="+mn-ea"/>
              <a:cs typeface="+mn-cs"/>
            </a:rPr>
            <a:t>百万円の増加となっている。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・繰越金確定に伴うルール分積立による増加</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今後、災害等への備えとして、また、将来の財政基盤の安定のため標準財政規模の</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％程度（</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億円）まで積み立てることを目標としている。（災害時の対応分</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２か年度、予算編成調整分</a:t>
          </a:r>
          <a:r>
            <a:rPr kumimoji="1" lang="en-US" altLang="ja-JP" sz="1100" b="0" i="0" baseline="0">
              <a:solidFill>
                <a:schemeClr val="dk1"/>
              </a:solidFill>
              <a:effectLst/>
              <a:latin typeface="+mn-lt"/>
              <a:ea typeface="+mn-ea"/>
              <a:cs typeface="+mn-cs"/>
            </a:rPr>
            <a:t>400</a:t>
          </a:r>
          <a:r>
            <a:rPr kumimoji="1" lang="ja-JP" altLang="ja-JP" sz="1100" b="0" i="0" baseline="0">
              <a:solidFill>
                <a:schemeClr val="dk1"/>
              </a:solidFill>
              <a:effectLst/>
              <a:latin typeface="+mn-lt"/>
              <a:ea typeface="+mn-ea"/>
              <a:cs typeface="+mn-cs"/>
            </a:rPr>
            <a:t>百万円、豪雪時の対応分</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百万円、その他突発的な事案への対応として</a:t>
          </a:r>
          <a:r>
            <a:rPr kumimoji="1" lang="en-US" altLang="ja-JP" sz="1100" b="0" i="0" baseline="0">
              <a:solidFill>
                <a:schemeClr val="dk1"/>
              </a:solidFill>
              <a:effectLst/>
              <a:latin typeface="+mn-lt"/>
              <a:ea typeface="+mn-ea"/>
              <a:cs typeface="+mn-cs"/>
            </a:rPr>
            <a:t>200</a:t>
          </a:r>
          <a:r>
            <a:rPr kumimoji="1" lang="ja-JP" altLang="ja-JP" sz="1100" b="0" i="0" baseline="0">
              <a:solidFill>
                <a:schemeClr val="dk1"/>
              </a:solidFill>
              <a:effectLst/>
              <a:latin typeface="+mn-lt"/>
              <a:ea typeface="+mn-ea"/>
              <a:cs typeface="+mn-cs"/>
            </a:rPr>
            <a:t>百万円）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運用益（預金利子）による増。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公債費の増高を抑制するため、高利率の債務の繰上償還を平成２２年度から積極的に実施してきた。</a:t>
          </a:r>
          <a:endParaRPr lang="ja-JP" altLang="ja-JP" sz="1400">
            <a:effectLst/>
          </a:endParaRPr>
        </a:p>
        <a:p>
          <a:r>
            <a:rPr kumimoji="1" lang="ja-JP" altLang="ja-JP" sz="1100">
              <a:solidFill>
                <a:schemeClr val="dk1"/>
              </a:solidFill>
              <a:effectLst/>
              <a:latin typeface="+mn-lt"/>
              <a:ea typeface="+mn-ea"/>
              <a:cs typeface="+mn-cs"/>
            </a:rPr>
            <a:t>現在は実質公債費比率が安定しており、また、高金利の地方債がないことから繰上償還の予定はないが、将来の繰上償還の財源とすべく減債基金への積立てを計画的に実施する。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19183327</v>
      </c>
      <c r="BO4" s="449"/>
      <c r="BP4" s="449"/>
      <c r="BQ4" s="449"/>
      <c r="BR4" s="449"/>
      <c r="BS4" s="449"/>
      <c r="BT4" s="449"/>
      <c r="BU4" s="450"/>
      <c r="BV4" s="448">
        <v>17840226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11.9</v>
      </c>
      <c r="CU4" s="589"/>
      <c r="CV4" s="589"/>
      <c r="CW4" s="589"/>
      <c r="CX4" s="589"/>
      <c r="CY4" s="589"/>
      <c r="CZ4" s="589"/>
      <c r="DA4" s="590"/>
      <c r="DB4" s="588">
        <v>14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18118640</v>
      </c>
      <c r="BO5" s="420"/>
      <c r="BP5" s="420"/>
      <c r="BQ5" s="420"/>
      <c r="BR5" s="420"/>
      <c r="BS5" s="420"/>
      <c r="BT5" s="420"/>
      <c r="BU5" s="421"/>
      <c r="BV5" s="419">
        <v>16564902</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92</v>
      </c>
      <c r="CU5" s="417"/>
      <c r="CV5" s="417"/>
      <c r="CW5" s="417"/>
      <c r="CX5" s="417"/>
      <c r="CY5" s="417"/>
      <c r="CZ5" s="417"/>
      <c r="DA5" s="418"/>
      <c r="DB5" s="416">
        <v>93.1</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1064687</v>
      </c>
      <c r="BO6" s="420"/>
      <c r="BP6" s="420"/>
      <c r="BQ6" s="420"/>
      <c r="BR6" s="420"/>
      <c r="BS6" s="420"/>
      <c r="BT6" s="420"/>
      <c r="BU6" s="421"/>
      <c r="BV6" s="419">
        <v>1275324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92.2</v>
      </c>
      <c r="CU6" s="563"/>
      <c r="CV6" s="563"/>
      <c r="CW6" s="563"/>
      <c r="CX6" s="563"/>
      <c r="CY6" s="563"/>
      <c r="CZ6" s="563"/>
      <c r="DA6" s="564"/>
      <c r="DB6" s="562">
        <v>94.5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35541</v>
      </c>
      <c r="BO7" s="420"/>
      <c r="BP7" s="420"/>
      <c r="BQ7" s="420"/>
      <c r="BR7" s="420"/>
      <c r="BS7" s="420"/>
      <c r="BT7" s="420"/>
      <c r="BU7" s="421"/>
      <c r="BV7" s="419">
        <v>100368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8625204</v>
      </c>
      <c r="CU7" s="420"/>
      <c r="CV7" s="420"/>
      <c r="CW7" s="420"/>
      <c r="CX7" s="420"/>
      <c r="CY7" s="420"/>
      <c r="CZ7" s="420"/>
      <c r="DA7" s="421"/>
      <c r="DB7" s="419">
        <v>8377772</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1029146</v>
      </c>
      <c r="BO8" s="420"/>
      <c r="BP8" s="420"/>
      <c r="BQ8" s="420"/>
      <c r="BR8" s="420"/>
      <c r="BS8" s="420"/>
      <c r="BT8" s="420"/>
      <c r="BU8" s="421"/>
      <c r="BV8" s="419">
        <v>1174956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30420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-145810</v>
      </c>
      <c r="BO9" s="420"/>
      <c r="BP9" s="420"/>
      <c r="BQ9" s="420"/>
      <c r="BR9" s="420"/>
      <c r="BS9" s="420"/>
      <c r="BT9" s="420"/>
      <c r="BU9" s="421"/>
      <c r="BV9" s="419">
        <v>-11184</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10.6</v>
      </c>
      <c r="CU9" s="417"/>
      <c r="CV9" s="417"/>
      <c r="CW9" s="417"/>
      <c r="CX9" s="417"/>
      <c r="CY9" s="417"/>
      <c r="CZ9" s="417"/>
      <c r="DA9" s="418"/>
      <c r="DB9" s="416">
        <v>11.2</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32285</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785055</v>
      </c>
      <c r="BO10" s="420"/>
      <c r="BP10" s="420"/>
      <c r="BQ10" s="420"/>
      <c r="BR10" s="420"/>
      <c r="BS10" s="420"/>
      <c r="BT10" s="420"/>
      <c r="BU10" s="421"/>
      <c r="BV10" s="419">
        <v>690844</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300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29465</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119</v>
      </c>
      <c r="AV12" s="478"/>
      <c r="AW12" s="478"/>
      <c r="AX12" s="478"/>
      <c r="AY12" s="433" t="s">
        <v>128</v>
      </c>
      <c r="AZ12" s="434"/>
      <c r="BA12" s="434"/>
      <c r="BB12" s="434"/>
      <c r="BC12" s="434"/>
      <c r="BD12" s="434"/>
      <c r="BE12" s="434"/>
      <c r="BF12" s="434"/>
      <c r="BG12" s="434"/>
      <c r="BH12" s="434"/>
      <c r="BI12" s="434"/>
      <c r="BJ12" s="434"/>
      <c r="BK12" s="434"/>
      <c r="BL12" s="434"/>
      <c r="BM12" s="435"/>
      <c r="BN12" s="419">
        <v>704194</v>
      </c>
      <c r="BO12" s="420"/>
      <c r="BP12" s="420"/>
      <c r="BQ12" s="420"/>
      <c r="BR12" s="420"/>
      <c r="BS12" s="420"/>
      <c r="BT12" s="420"/>
      <c r="BU12" s="421"/>
      <c r="BV12" s="419">
        <v>569386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29166</v>
      </c>
      <c r="S13" s="507"/>
      <c r="T13" s="507"/>
      <c r="U13" s="507"/>
      <c r="V13" s="508"/>
      <c r="W13" s="509" t="s">
        <v>131</v>
      </c>
      <c r="X13" s="405"/>
      <c r="Y13" s="405"/>
      <c r="Z13" s="405"/>
      <c r="AA13" s="405"/>
      <c r="AB13" s="406"/>
      <c r="AC13" s="372">
        <v>1492</v>
      </c>
      <c r="AD13" s="373"/>
      <c r="AE13" s="373"/>
      <c r="AF13" s="373"/>
      <c r="AG13" s="374"/>
      <c r="AH13" s="372">
        <v>1696</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-64949</v>
      </c>
      <c r="BO13" s="420"/>
      <c r="BP13" s="420"/>
      <c r="BQ13" s="420"/>
      <c r="BR13" s="420"/>
      <c r="BS13" s="420"/>
      <c r="BT13" s="420"/>
      <c r="BU13" s="421"/>
      <c r="BV13" s="419">
        <v>110574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12.6</v>
      </c>
      <c r="CU13" s="417"/>
      <c r="CV13" s="417"/>
      <c r="CW13" s="417"/>
      <c r="CX13" s="417"/>
      <c r="CY13" s="417"/>
      <c r="CZ13" s="417"/>
      <c r="DA13" s="418"/>
      <c r="DB13" s="416">
        <v>12.2</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29848</v>
      </c>
      <c r="S14" s="507"/>
      <c r="T14" s="507"/>
      <c r="U14" s="507"/>
      <c r="V14" s="508"/>
      <c r="W14" s="510"/>
      <c r="X14" s="408"/>
      <c r="Y14" s="408"/>
      <c r="Z14" s="408"/>
      <c r="AA14" s="408"/>
      <c r="AB14" s="409"/>
      <c r="AC14" s="499">
        <v>9.5</v>
      </c>
      <c r="AD14" s="500"/>
      <c r="AE14" s="500"/>
      <c r="AF14" s="500"/>
      <c r="AG14" s="501"/>
      <c r="AH14" s="499">
        <v>10.4</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114.7</v>
      </c>
      <c r="CU14" s="517"/>
      <c r="CV14" s="517"/>
      <c r="CW14" s="517"/>
      <c r="CX14" s="517"/>
      <c r="CY14" s="517"/>
      <c r="CZ14" s="517"/>
      <c r="DA14" s="518"/>
      <c r="DB14" s="516">
        <v>122.5</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29617</v>
      </c>
      <c r="S15" s="507"/>
      <c r="T15" s="507"/>
      <c r="U15" s="507"/>
      <c r="V15" s="508"/>
      <c r="W15" s="509" t="s">
        <v>137</v>
      </c>
      <c r="X15" s="405"/>
      <c r="Y15" s="405"/>
      <c r="Z15" s="405"/>
      <c r="AA15" s="405"/>
      <c r="AB15" s="406"/>
      <c r="AC15" s="372">
        <v>5004</v>
      </c>
      <c r="AD15" s="373"/>
      <c r="AE15" s="373"/>
      <c r="AF15" s="373"/>
      <c r="AG15" s="374"/>
      <c r="AH15" s="372">
        <v>5368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3506502</v>
      </c>
      <c r="BO15" s="449"/>
      <c r="BP15" s="449"/>
      <c r="BQ15" s="449"/>
      <c r="BR15" s="449"/>
      <c r="BS15" s="449"/>
      <c r="BT15" s="449"/>
      <c r="BU15" s="450"/>
      <c r="BV15" s="448">
        <v>3435238</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31.7</v>
      </c>
      <c r="AD16" s="500"/>
      <c r="AE16" s="500"/>
      <c r="AF16" s="500"/>
      <c r="AG16" s="501"/>
      <c r="AH16" s="499">
        <v>32.799999999999997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7531603</v>
      </c>
      <c r="BO16" s="420"/>
      <c r="BP16" s="420"/>
      <c r="BQ16" s="420"/>
      <c r="BR16" s="420"/>
      <c r="BS16" s="420"/>
      <c r="BT16" s="420"/>
      <c r="BU16" s="421"/>
      <c r="BV16" s="419">
        <v>7348649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9266</v>
      </c>
      <c r="AD17" s="373"/>
      <c r="AE17" s="373"/>
      <c r="AF17" s="373"/>
      <c r="AG17" s="374"/>
      <c r="AH17" s="372">
        <v>9309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4374889</v>
      </c>
      <c r="BO17" s="420"/>
      <c r="BP17" s="420"/>
      <c r="BQ17" s="420"/>
      <c r="BR17" s="420"/>
      <c r="BS17" s="420"/>
      <c r="BT17" s="420"/>
      <c r="BU17" s="421"/>
      <c r="BV17" s="419">
        <v>4296705</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160.52000000000001</v>
      </c>
      <c r="M18" s="472"/>
      <c r="N18" s="472"/>
      <c r="O18" s="472"/>
      <c r="P18" s="472"/>
      <c r="Q18" s="472"/>
      <c r="R18" s="473"/>
      <c r="S18" s="473"/>
      <c r="T18" s="473"/>
      <c r="U18" s="473"/>
      <c r="V18" s="474"/>
      <c r="W18" s="490"/>
      <c r="X18" s="491"/>
      <c r="Y18" s="491"/>
      <c r="Z18" s="491"/>
      <c r="AA18" s="491"/>
      <c r="AB18" s="515"/>
      <c r="AC18" s="389">
        <v>58.8</v>
      </c>
      <c r="AD18" s="390"/>
      <c r="AE18" s="390"/>
      <c r="AF18" s="390"/>
      <c r="AG18" s="475"/>
      <c r="AH18" s="389">
        <v>56.9</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8080020</v>
      </c>
      <c r="BO18" s="420"/>
      <c r="BP18" s="420"/>
      <c r="BQ18" s="420"/>
      <c r="BR18" s="420"/>
      <c r="BS18" s="420"/>
      <c r="BT18" s="420"/>
      <c r="BU18" s="421"/>
      <c r="BV18" s="419">
        <v>7900115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190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13642938</v>
      </c>
      <c r="BO19" s="420"/>
      <c r="BP19" s="420"/>
      <c r="BQ19" s="420"/>
      <c r="BR19" s="420"/>
      <c r="BS19" s="420"/>
      <c r="BT19" s="420"/>
      <c r="BU19" s="421"/>
      <c r="BV19" s="419">
        <v>12751980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10760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14748847</v>
      </c>
      <c r="BO22" s="449"/>
      <c r="BP22" s="449"/>
      <c r="BQ22" s="449"/>
      <c r="BR22" s="449"/>
      <c r="BS22" s="449"/>
      <c r="BT22" s="449"/>
      <c r="BU22" s="450"/>
      <c r="BV22" s="448">
        <v>14954807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11768629</v>
      </c>
      <c r="BO23" s="420"/>
      <c r="BP23" s="420"/>
      <c r="BQ23" s="420"/>
      <c r="BR23" s="420"/>
      <c r="BS23" s="420"/>
      <c r="BT23" s="420"/>
      <c r="BU23" s="421"/>
      <c r="BV23" s="419">
        <v>11561277</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8280</v>
      </c>
      <c r="R24" s="373"/>
      <c r="S24" s="373"/>
      <c r="T24" s="373"/>
      <c r="U24" s="373"/>
      <c r="V24" s="374"/>
      <c r="W24" s="462"/>
      <c r="X24" s="399"/>
      <c r="Y24" s="400"/>
      <c r="Z24" s="375" t="s">
        <v>162</v>
      </c>
      <c r="AA24" s="376"/>
      <c r="AB24" s="376"/>
      <c r="AC24" s="376"/>
      <c r="AD24" s="376"/>
      <c r="AE24" s="376"/>
      <c r="AF24" s="376"/>
      <c r="AG24" s="377"/>
      <c r="AH24" s="372">
        <v>235</v>
      </c>
      <c r="AI24" s="373"/>
      <c r="AJ24" s="373"/>
      <c r="AK24" s="373"/>
      <c r="AL24" s="374"/>
      <c r="AM24" s="372">
        <v>755290</v>
      </c>
      <c r="AN24" s="373"/>
      <c r="AO24" s="373"/>
      <c r="AP24" s="373"/>
      <c r="AQ24" s="373"/>
      <c r="AR24" s="374"/>
      <c r="AS24" s="372">
        <v>3214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10213015</v>
      </c>
      <c r="BO24" s="420"/>
      <c r="BP24" s="420"/>
      <c r="BQ24" s="420"/>
      <c r="BR24" s="420"/>
      <c r="BS24" s="420"/>
      <c r="BT24" s="420"/>
      <c r="BU24" s="421"/>
      <c r="BV24" s="419">
        <v>9951333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6950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1303427</v>
      </c>
      <c r="BO25" s="449"/>
      <c r="BP25" s="449"/>
      <c r="BQ25" s="449"/>
      <c r="BR25" s="449"/>
      <c r="BS25" s="449"/>
      <c r="BT25" s="449"/>
      <c r="BU25" s="450"/>
      <c r="BV25" s="448">
        <v>1439868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5500</v>
      </c>
      <c r="R26" s="373"/>
      <c r="S26" s="373"/>
      <c r="T26" s="373"/>
      <c r="U26" s="373"/>
      <c r="V26" s="374"/>
      <c r="W26" s="462"/>
      <c r="X26" s="399"/>
      <c r="Y26" s="400"/>
      <c r="Z26" s="375" t="s">
        <v>168</v>
      </c>
      <c r="AA26" s="430"/>
      <c r="AB26" s="430"/>
      <c r="AC26" s="430"/>
      <c r="AD26" s="430"/>
      <c r="AE26" s="430"/>
      <c r="AF26" s="430"/>
      <c r="AG26" s="431"/>
      <c r="AH26" s="372">
        <v>18</v>
      </c>
      <c r="AI26" s="373"/>
      <c r="AJ26" s="373"/>
      <c r="AK26" s="373"/>
      <c r="AL26" s="374"/>
      <c r="AM26" s="372">
        <v>63918</v>
      </c>
      <c r="AN26" s="373"/>
      <c r="AO26" s="373"/>
      <c r="AP26" s="373"/>
      <c r="AQ26" s="373"/>
      <c r="AR26" s="374"/>
      <c r="AS26" s="372">
        <v>3551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4350</v>
      </c>
      <c r="R27" s="373"/>
      <c r="S27" s="373"/>
      <c r="T27" s="373"/>
      <c r="U27" s="373"/>
      <c r="V27" s="374"/>
      <c r="W27" s="462"/>
      <c r="X27" s="399"/>
      <c r="Y27" s="400"/>
      <c r="Z27" s="375" t="s">
        <v>171</v>
      </c>
      <c r="AA27" s="376"/>
      <c r="AB27" s="376"/>
      <c r="AC27" s="376"/>
      <c r="AD27" s="376"/>
      <c r="AE27" s="376"/>
      <c r="AF27" s="376"/>
      <c r="AG27" s="377"/>
      <c r="AH27" s="372">
        <v>10</v>
      </c>
      <c r="AI27" s="373"/>
      <c r="AJ27" s="373"/>
      <c r="AK27" s="373"/>
      <c r="AL27" s="374"/>
      <c r="AM27" s="372">
        <v>35950</v>
      </c>
      <c r="AN27" s="373"/>
      <c r="AO27" s="373"/>
      <c r="AP27" s="373"/>
      <c r="AQ27" s="373"/>
      <c r="AR27" s="374"/>
      <c r="AS27" s="372">
        <v>3595</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391580</v>
      </c>
      <c r="BO27" s="454"/>
      <c r="BP27" s="454"/>
      <c r="BQ27" s="454"/>
      <c r="BR27" s="454"/>
      <c r="BS27" s="454"/>
      <c r="BT27" s="454"/>
      <c r="BU27" s="455"/>
      <c r="BV27" s="453">
        <v>391555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3850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904543</v>
      </c>
      <c r="BO28" s="449"/>
      <c r="BP28" s="449"/>
      <c r="BQ28" s="449"/>
      <c r="BR28" s="449"/>
      <c r="BS28" s="449"/>
      <c r="BT28" s="449"/>
      <c r="BU28" s="450"/>
      <c r="BV28" s="448">
        <v>823682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15</v>
      </c>
      <c r="M29" s="373"/>
      <c r="N29" s="373"/>
      <c r="O29" s="373"/>
      <c r="P29" s="374"/>
      <c r="Q29" s="372">
        <v>3600</v>
      </c>
      <c r="R29" s="373"/>
      <c r="S29" s="373"/>
      <c r="T29" s="373"/>
      <c r="U29" s="373"/>
      <c r="V29" s="374"/>
      <c r="W29" s="463"/>
      <c r="X29" s="464"/>
      <c r="Y29" s="465"/>
      <c r="Z29" s="375" t="s">
        <v>177</v>
      </c>
      <c r="AA29" s="376"/>
      <c r="AB29" s="376"/>
      <c r="AC29" s="376"/>
      <c r="AD29" s="376"/>
      <c r="AE29" s="376"/>
      <c r="AF29" s="376"/>
      <c r="AG29" s="377"/>
      <c r="AH29" s="372">
        <v>245</v>
      </c>
      <c r="AI29" s="373"/>
      <c r="AJ29" s="373"/>
      <c r="AK29" s="373"/>
      <c r="AL29" s="374"/>
      <c r="AM29" s="372">
        <v>791240</v>
      </c>
      <c r="AN29" s="373"/>
      <c r="AO29" s="373"/>
      <c r="AP29" s="373"/>
      <c r="AQ29" s="373"/>
      <c r="AR29" s="374"/>
      <c r="AS29" s="372">
        <v>3230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111181</v>
      </c>
      <c r="BO29" s="420"/>
      <c r="BP29" s="420"/>
      <c r="BQ29" s="420"/>
      <c r="BR29" s="420"/>
      <c r="BS29" s="420"/>
      <c r="BT29" s="420"/>
      <c r="BU29" s="421"/>
      <c r="BV29" s="419">
        <v>111081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1746040</v>
      </c>
      <c r="BO30" s="454"/>
      <c r="BP30" s="454"/>
      <c r="BQ30" s="454"/>
      <c r="BR30" s="454"/>
      <c r="BS30" s="454"/>
      <c r="BT30" s="454"/>
      <c r="BU30" s="455"/>
      <c r="BV30" s="453">
        <v>1590292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置賜広域行政事務組合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南陽市土地開発公社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育英事業特別会計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置賜広域病院企業団</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山形鉄道</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山形県市町村職員退職手当組合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山形県後期高齢者医療広域連合（普通会計分）</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山形県後期高齢者医療広域連合（事業会計分）</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山形県消防補償等組合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山形県自治会館管理組合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山形県市町村交通災害共済組合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16</v>
      </c>
      <c r="BX42" s="367"/>
      <c r="BY42" s="368" t="str">
        <f>IF('各会計、関係団体の財政状況及び健全化判断比率'!B76="","",'各会計、関係団体の財政状況及び健全化判断比率'!B76)</f>
        <v>松川堰組合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xQU7RpHJ0H5IFKAsEZEbhCCypLtqdhmnctLWLgJkyMIju1RGk4kR5WpA7h2ZwXOb07t1hUFtbjepUDrEtKriBw==" saltValue="Yiz61Kugpfc1aHWA4728a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215</v>
      </c>
      <c r="C5" s="677"/>
      <c r="D5" s="677"/>
      <c r="E5" s="677"/>
      <c r="F5" s="677"/>
      <c r="G5" s="677"/>
      <c r="H5" s="677"/>
      <c r="I5" s="677"/>
      <c r="J5" s="677"/>
      <c r="K5" s="677"/>
      <c r="L5" s="677"/>
      <c r="M5" s="677"/>
      <c r="N5" s="677"/>
      <c r="O5" s="677"/>
      <c r="P5" s="677"/>
      <c r="Q5" s="678"/>
      <c r="R5" s="673">
        <v>3732970</v>
      </c>
      <c r="S5" s="674"/>
      <c r="T5" s="674"/>
      <c r="U5" s="674"/>
      <c r="V5" s="674"/>
      <c r="W5" s="674"/>
      <c r="X5" s="674"/>
      <c r="Y5" s="702"/>
      <c r="Z5" s="715">
        <v>19.5</v>
      </c>
      <c r="AA5" s="715"/>
      <c r="AB5" s="715"/>
      <c r="AC5" s="715"/>
      <c r="AD5" s="716">
        <v>3493625</v>
      </c>
      <c r="AE5" s="716"/>
      <c r="AF5" s="716"/>
      <c r="AG5" s="716"/>
      <c r="AH5" s="716"/>
      <c r="AI5" s="716"/>
      <c r="AJ5" s="716"/>
      <c r="AK5" s="716"/>
      <c r="AL5" s="703">
        <v>39.9</v>
      </c>
      <c r="AM5" s="685"/>
      <c r="AN5" s="685"/>
      <c r="AO5" s="704"/>
      <c r="AP5" s="676" t="s">
        <v>216</v>
      </c>
      <c r="AQ5" s="677"/>
      <c r="AR5" s="677"/>
      <c r="AS5" s="677"/>
      <c r="AT5" s="677"/>
      <c r="AU5" s="677"/>
      <c r="AV5" s="677"/>
      <c r="AW5" s="677"/>
      <c r="AX5" s="677"/>
      <c r="AY5" s="677"/>
      <c r="AZ5" s="677"/>
      <c r="BA5" s="677"/>
      <c r="BB5" s="677"/>
      <c r="BC5" s="677"/>
      <c r="BD5" s="677"/>
      <c r="BE5" s="677"/>
      <c r="BF5" s="678"/>
      <c r="BG5" s="621">
        <v>3480356</v>
      </c>
      <c r="BH5" s="622"/>
      <c r="BI5" s="622"/>
      <c r="BJ5" s="622"/>
      <c r="BK5" s="622"/>
      <c r="BL5" s="622"/>
      <c r="BM5" s="622"/>
      <c r="BN5" s="623"/>
      <c r="BO5" s="659">
        <v>93.2</v>
      </c>
      <c r="BP5" s="659"/>
      <c r="BQ5" s="659"/>
      <c r="BR5" s="659"/>
      <c r="BS5" s="660">
        <v>43658</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2">
      <c r="B6" s="618" t="s">
        <v>220</v>
      </c>
      <c r="C6" s="619"/>
      <c r="D6" s="619"/>
      <c r="E6" s="619"/>
      <c r="F6" s="619"/>
      <c r="G6" s="619"/>
      <c r="H6" s="619"/>
      <c r="I6" s="619"/>
      <c r="J6" s="619"/>
      <c r="K6" s="619"/>
      <c r="L6" s="619"/>
      <c r="M6" s="619"/>
      <c r="N6" s="619"/>
      <c r="O6" s="619"/>
      <c r="P6" s="619"/>
      <c r="Q6" s="620"/>
      <c r="R6" s="621">
        <v>155187</v>
      </c>
      <c r="S6" s="622"/>
      <c r="T6" s="622"/>
      <c r="U6" s="622"/>
      <c r="V6" s="622"/>
      <c r="W6" s="622"/>
      <c r="X6" s="622"/>
      <c r="Y6" s="623"/>
      <c r="Z6" s="659">
        <v>0.8</v>
      </c>
      <c r="AA6" s="659"/>
      <c r="AB6" s="659"/>
      <c r="AC6" s="659"/>
      <c r="AD6" s="660">
        <v>155187</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3480356</v>
      </c>
      <c r="BH6" s="622"/>
      <c r="BI6" s="622"/>
      <c r="BJ6" s="622"/>
      <c r="BK6" s="622"/>
      <c r="BL6" s="622"/>
      <c r="BM6" s="622"/>
      <c r="BN6" s="623"/>
      <c r="BO6" s="659">
        <v>93.2</v>
      </c>
      <c r="BP6" s="659"/>
      <c r="BQ6" s="659"/>
      <c r="BR6" s="659"/>
      <c r="BS6" s="660">
        <v>43658</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174975</v>
      </c>
      <c r="CS6" s="622"/>
      <c r="CT6" s="622"/>
      <c r="CU6" s="622"/>
      <c r="CV6" s="622"/>
      <c r="CW6" s="622"/>
      <c r="CX6" s="622"/>
      <c r="CY6" s="623"/>
      <c r="CZ6" s="703">
        <v>1</v>
      </c>
      <c r="DA6" s="685"/>
      <c r="DB6" s="685"/>
      <c r="DC6" s="705"/>
      <c r="DD6" s="627" t="s">
        <v>122</v>
      </c>
      <c r="DE6" s="622"/>
      <c r="DF6" s="622"/>
      <c r="DG6" s="622"/>
      <c r="DH6" s="622"/>
      <c r="DI6" s="622"/>
      <c r="DJ6" s="622"/>
      <c r="DK6" s="622"/>
      <c r="DL6" s="622"/>
      <c r="DM6" s="622"/>
      <c r="DN6" s="622"/>
      <c r="DO6" s="622"/>
      <c r="DP6" s="623"/>
      <c r="DQ6" s="627">
        <v>174975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956</v>
      </c>
      <c r="S7" s="622"/>
      <c r="T7" s="622"/>
      <c r="U7" s="622"/>
      <c r="V7" s="622"/>
      <c r="W7" s="622"/>
      <c r="X7" s="622"/>
      <c r="Y7" s="623"/>
      <c r="Z7" s="659">
        <v>0</v>
      </c>
      <c r="AA7" s="659"/>
      <c r="AB7" s="659"/>
      <c r="AC7" s="659"/>
      <c r="AD7" s="660">
        <v>956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1539924</v>
      </c>
      <c r="BH7" s="622"/>
      <c r="BI7" s="622"/>
      <c r="BJ7" s="622"/>
      <c r="BK7" s="622"/>
      <c r="BL7" s="622"/>
      <c r="BM7" s="622"/>
      <c r="BN7" s="623"/>
      <c r="BO7" s="659">
        <v>41.3</v>
      </c>
      <c r="BP7" s="659"/>
      <c r="BQ7" s="659"/>
      <c r="BR7" s="659"/>
      <c r="BS7" s="660">
        <v>43658</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4076751</v>
      </c>
      <c r="CS7" s="622"/>
      <c r="CT7" s="622"/>
      <c r="CU7" s="622"/>
      <c r="CV7" s="622"/>
      <c r="CW7" s="622"/>
      <c r="CX7" s="622"/>
      <c r="CY7" s="623"/>
      <c r="CZ7" s="659">
        <v>22.5</v>
      </c>
      <c r="DA7" s="659"/>
      <c r="DB7" s="659"/>
      <c r="DC7" s="659"/>
      <c r="DD7" s="627">
        <v>563911</v>
      </c>
      <c r="DE7" s="622"/>
      <c r="DF7" s="622"/>
      <c r="DG7" s="622"/>
      <c r="DH7" s="622"/>
      <c r="DI7" s="622"/>
      <c r="DJ7" s="622"/>
      <c r="DK7" s="622"/>
      <c r="DL7" s="622"/>
      <c r="DM7" s="622"/>
      <c r="DN7" s="622"/>
      <c r="DO7" s="622"/>
      <c r="DP7" s="623"/>
      <c r="DQ7" s="627">
        <v>3075975</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11578</v>
      </c>
      <c r="S8" s="622"/>
      <c r="T8" s="622"/>
      <c r="U8" s="622"/>
      <c r="V8" s="622"/>
      <c r="W8" s="622"/>
      <c r="X8" s="622"/>
      <c r="Y8" s="623"/>
      <c r="Z8" s="659">
        <v>0.1</v>
      </c>
      <c r="AA8" s="659"/>
      <c r="AB8" s="659"/>
      <c r="AC8" s="659"/>
      <c r="AD8" s="660">
        <v>11578</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54371</v>
      </c>
      <c r="BH8" s="622"/>
      <c r="BI8" s="622"/>
      <c r="BJ8" s="622"/>
      <c r="BK8" s="622"/>
      <c r="BL8" s="622"/>
      <c r="BM8" s="622"/>
      <c r="BN8" s="623"/>
      <c r="BO8" s="659">
        <v>1.5</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5607552</v>
      </c>
      <c r="CS8" s="622"/>
      <c r="CT8" s="622"/>
      <c r="CU8" s="622"/>
      <c r="CV8" s="622"/>
      <c r="CW8" s="622"/>
      <c r="CX8" s="622"/>
      <c r="CY8" s="623"/>
      <c r="CZ8" s="659">
        <v>30.9</v>
      </c>
      <c r="DA8" s="659"/>
      <c r="DB8" s="659"/>
      <c r="DC8" s="659"/>
      <c r="DD8" s="627">
        <v>2866</v>
      </c>
      <c r="DE8" s="622"/>
      <c r="DF8" s="622"/>
      <c r="DG8" s="622"/>
      <c r="DH8" s="622"/>
      <c r="DI8" s="622"/>
      <c r="DJ8" s="622"/>
      <c r="DK8" s="622"/>
      <c r="DL8" s="622"/>
      <c r="DM8" s="622"/>
      <c r="DN8" s="622"/>
      <c r="DO8" s="622"/>
      <c r="DP8" s="623"/>
      <c r="DQ8" s="627">
        <v>2994153</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13938</v>
      </c>
      <c r="S9" s="622"/>
      <c r="T9" s="622"/>
      <c r="U9" s="622"/>
      <c r="V9" s="622"/>
      <c r="W9" s="622"/>
      <c r="X9" s="622"/>
      <c r="Y9" s="623"/>
      <c r="Z9" s="659">
        <v>0.1</v>
      </c>
      <c r="AA9" s="659"/>
      <c r="AB9" s="659"/>
      <c r="AC9" s="659"/>
      <c r="AD9" s="660">
        <v>13938</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1250302</v>
      </c>
      <c r="BH9" s="622"/>
      <c r="BI9" s="622"/>
      <c r="BJ9" s="622"/>
      <c r="BK9" s="622"/>
      <c r="BL9" s="622"/>
      <c r="BM9" s="622"/>
      <c r="BN9" s="623"/>
      <c r="BO9" s="659">
        <v>33.5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1140257</v>
      </c>
      <c r="CS9" s="622"/>
      <c r="CT9" s="622"/>
      <c r="CU9" s="622"/>
      <c r="CV9" s="622"/>
      <c r="CW9" s="622"/>
      <c r="CX9" s="622"/>
      <c r="CY9" s="623"/>
      <c r="CZ9" s="659">
        <v>6.3</v>
      </c>
      <c r="DA9" s="659"/>
      <c r="DB9" s="659"/>
      <c r="DC9" s="659"/>
      <c r="DD9" s="627">
        <v>74888</v>
      </c>
      <c r="DE9" s="622"/>
      <c r="DF9" s="622"/>
      <c r="DG9" s="622"/>
      <c r="DH9" s="622"/>
      <c r="DI9" s="622"/>
      <c r="DJ9" s="622"/>
      <c r="DK9" s="622"/>
      <c r="DL9" s="622"/>
      <c r="DM9" s="622"/>
      <c r="DN9" s="622"/>
      <c r="DO9" s="622"/>
      <c r="DP9" s="623"/>
      <c r="DQ9" s="627">
        <v>937574</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84650</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42438</v>
      </c>
      <c r="CS10" s="622"/>
      <c r="CT10" s="622"/>
      <c r="CU10" s="622"/>
      <c r="CV10" s="622"/>
      <c r="CW10" s="622"/>
      <c r="CX10" s="622"/>
      <c r="CY10" s="623"/>
      <c r="CZ10" s="659">
        <v>0.2</v>
      </c>
      <c r="DA10" s="659"/>
      <c r="DB10" s="659"/>
      <c r="DC10" s="659"/>
      <c r="DD10" s="627">
        <v>675</v>
      </c>
      <c r="DE10" s="622"/>
      <c r="DF10" s="622"/>
      <c r="DG10" s="622"/>
      <c r="DH10" s="622"/>
      <c r="DI10" s="622"/>
      <c r="DJ10" s="622"/>
      <c r="DK10" s="622"/>
      <c r="DL10" s="622"/>
      <c r="DM10" s="622"/>
      <c r="DN10" s="622"/>
      <c r="DO10" s="622"/>
      <c r="DP10" s="623"/>
      <c r="DQ10" s="627">
        <v>11763</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769522</v>
      </c>
      <c r="S11" s="622"/>
      <c r="T11" s="622"/>
      <c r="U11" s="622"/>
      <c r="V11" s="622"/>
      <c r="W11" s="622"/>
      <c r="X11" s="622"/>
      <c r="Y11" s="623"/>
      <c r="Z11" s="624">
        <v>4</v>
      </c>
      <c r="AA11" s="625"/>
      <c r="AB11" s="625"/>
      <c r="AC11" s="626"/>
      <c r="AD11" s="627">
        <v>769522</v>
      </c>
      <c r="AE11" s="622"/>
      <c r="AF11" s="622"/>
      <c r="AG11" s="622"/>
      <c r="AH11" s="622"/>
      <c r="AI11" s="622"/>
      <c r="AJ11" s="622"/>
      <c r="AK11" s="623"/>
      <c r="AL11" s="624">
        <v>8.8000000000000007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150601</v>
      </c>
      <c r="BH11" s="622"/>
      <c r="BI11" s="622"/>
      <c r="BJ11" s="622"/>
      <c r="BK11" s="622"/>
      <c r="BL11" s="622"/>
      <c r="BM11" s="622"/>
      <c r="BN11" s="623"/>
      <c r="BO11" s="659">
        <v>4</v>
      </c>
      <c r="BP11" s="659"/>
      <c r="BQ11" s="659"/>
      <c r="BR11" s="659"/>
      <c r="BS11" s="660">
        <v>43658</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608143</v>
      </c>
      <c r="CS11" s="622"/>
      <c r="CT11" s="622"/>
      <c r="CU11" s="622"/>
      <c r="CV11" s="622"/>
      <c r="CW11" s="622"/>
      <c r="CX11" s="622"/>
      <c r="CY11" s="623"/>
      <c r="CZ11" s="659">
        <v>3.4</v>
      </c>
      <c r="DA11" s="659"/>
      <c r="DB11" s="659"/>
      <c r="DC11" s="659"/>
      <c r="DD11" s="627">
        <v>68903</v>
      </c>
      <c r="DE11" s="622"/>
      <c r="DF11" s="622"/>
      <c r="DG11" s="622"/>
      <c r="DH11" s="622"/>
      <c r="DI11" s="622"/>
      <c r="DJ11" s="622"/>
      <c r="DK11" s="622"/>
      <c r="DL11" s="622"/>
      <c r="DM11" s="622"/>
      <c r="DN11" s="622"/>
      <c r="DO11" s="622"/>
      <c r="DP11" s="623"/>
      <c r="DQ11" s="627">
        <v>332541</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1607573</v>
      </c>
      <c r="BH12" s="622"/>
      <c r="BI12" s="622"/>
      <c r="BJ12" s="622"/>
      <c r="BK12" s="622"/>
      <c r="BL12" s="622"/>
      <c r="BM12" s="622"/>
      <c r="BN12" s="623"/>
      <c r="BO12" s="659">
        <v>43.1</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597814</v>
      </c>
      <c r="CS12" s="622"/>
      <c r="CT12" s="622"/>
      <c r="CU12" s="622"/>
      <c r="CV12" s="622"/>
      <c r="CW12" s="622"/>
      <c r="CX12" s="622"/>
      <c r="CY12" s="623"/>
      <c r="CZ12" s="659">
        <v>3.3</v>
      </c>
      <c r="DA12" s="659"/>
      <c r="DB12" s="659"/>
      <c r="DC12" s="659"/>
      <c r="DD12" s="627">
        <v>23596</v>
      </c>
      <c r="DE12" s="622"/>
      <c r="DF12" s="622"/>
      <c r="DG12" s="622"/>
      <c r="DH12" s="622"/>
      <c r="DI12" s="622"/>
      <c r="DJ12" s="622"/>
      <c r="DK12" s="622"/>
      <c r="DL12" s="622"/>
      <c r="DM12" s="622"/>
      <c r="DN12" s="622"/>
      <c r="DO12" s="622"/>
      <c r="DP12" s="623"/>
      <c r="DQ12" s="627">
        <v>435297</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1602141</v>
      </c>
      <c r="BH13" s="622"/>
      <c r="BI13" s="622"/>
      <c r="BJ13" s="622"/>
      <c r="BK13" s="622"/>
      <c r="BL13" s="622"/>
      <c r="BM13" s="622"/>
      <c r="BN13" s="623"/>
      <c r="BO13" s="659">
        <v>42.9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1777663</v>
      </c>
      <c r="CS13" s="622"/>
      <c r="CT13" s="622"/>
      <c r="CU13" s="622"/>
      <c r="CV13" s="622"/>
      <c r="CW13" s="622"/>
      <c r="CX13" s="622"/>
      <c r="CY13" s="623"/>
      <c r="CZ13" s="659">
        <v>9.8000000000000007</v>
      </c>
      <c r="DA13" s="659"/>
      <c r="DB13" s="659"/>
      <c r="DC13" s="659"/>
      <c r="DD13" s="627">
        <v>700295</v>
      </c>
      <c r="DE13" s="622"/>
      <c r="DF13" s="622"/>
      <c r="DG13" s="622"/>
      <c r="DH13" s="622"/>
      <c r="DI13" s="622"/>
      <c r="DJ13" s="622"/>
      <c r="DK13" s="622"/>
      <c r="DL13" s="622"/>
      <c r="DM13" s="622"/>
      <c r="DN13" s="622"/>
      <c r="DO13" s="622"/>
      <c r="DP13" s="623"/>
      <c r="DQ13" s="627">
        <v>1139698</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1214</v>
      </c>
      <c r="S14" s="622"/>
      <c r="T14" s="622"/>
      <c r="U14" s="622"/>
      <c r="V14" s="622"/>
      <c r="W14" s="622"/>
      <c r="X14" s="622"/>
      <c r="Y14" s="623"/>
      <c r="Z14" s="659">
        <v>0</v>
      </c>
      <c r="AA14" s="659"/>
      <c r="AB14" s="659"/>
      <c r="AC14" s="659"/>
      <c r="AD14" s="660">
        <v>1214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119044</v>
      </c>
      <c r="BH14" s="622"/>
      <c r="BI14" s="622"/>
      <c r="BJ14" s="622"/>
      <c r="BK14" s="622"/>
      <c r="BL14" s="622"/>
      <c r="BM14" s="622"/>
      <c r="BN14" s="623"/>
      <c r="BO14" s="659">
        <v>3.2</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648618</v>
      </c>
      <c r="CS14" s="622"/>
      <c r="CT14" s="622"/>
      <c r="CU14" s="622"/>
      <c r="CV14" s="622"/>
      <c r="CW14" s="622"/>
      <c r="CX14" s="622"/>
      <c r="CY14" s="623"/>
      <c r="CZ14" s="659">
        <v>3.6</v>
      </c>
      <c r="DA14" s="659"/>
      <c r="DB14" s="659"/>
      <c r="DC14" s="659"/>
      <c r="DD14" s="627">
        <v>99497</v>
      </c>
      <c r="DE14" s="622"/>
      <c r="DF14" s="622"/>
      <c r="DG14" s="622"/>
      <c r="DH14" s="622"/>
      <c r="DI14" s="622"/>
      <c r="DJ14" s="622"/>
      <c r="DK14" s="622"/>
      <c r="DL14" s="622"/>
      <c r="DM14" s="622"/>
      <c r="DN14" s="622"/>
      <c r="DO14" s="622"/>
      <c r="DP14" s="623"/>
      <c r="DQ14" s="627">
        <v>562359</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213815</v>
      </c>
      <c r="BH15" s="622"/>
      <c r="BI15" s="622"/>
      <c r="BJ15" s="622"/>
      <c r="BK15" s="622"/>
      <c r="BL15" s="622"/>
      <c r="BM15" s="622"/>
      <c r="BN15" s="623"/>
      <c r="BO15" s="659">
        <v>5.7</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1972150</v>
      </c>
      <c r="CS15" s="622"/>
      <c r="CT15" s="622"/>
      <c r="CU15" s="622"/>
      <c r="CV15" s="622"/>
      <c r="CW15" s="622"/>
      <c r="CX15" s="622"/>
      <c r="CY15" s="623"/>
      <c r="CZ15" s="659">
        <v>10.9</v>
      </c>
      <c r="DA15" s="659"/>
      <c r="DB15" s="659"/>
      <c r="DC15" s="659"/>
      <c r="DD15" s="627">
        <v>477694</v>
      </c>
      <c r="DE15" s="622"/>
      <c r="DF15" s="622"/>
      <c r="DG15" s="622"/>
      <c r="DH15" s="622"/>
      <c r="DI15" s="622"/>
      <c r="DJ15" s="622"/>
      <c r="DK15" s="622"/>
      <c r="DL15" s="622"/>
      <c r="DM15" s="622"/>
      <c r="DN15" s="622"/>
      <c r="DO15" s="622"/>
      <c r="DP15" s="623"/>
      <c r="DQ15" s="627">
        <v>1466740</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16104</v>
      </c>
      <c r="S16" s="622"/>
      <c r="T16" s="622"/>
      <c r="U16" s="622"/>
      <c r="V16" s="622"/>
      <c r="W16" s="622"/>
      <c r="X16" s="622"/>
      <c r="Y16" s="623"/>
      <c r="Z16" s="659">
        <v>0.1</v>
      </c>
      <c r="AA16" s="659"/>
      <c r="AB16" s="659"/>
      <c r="AC16" s="659"/>
      <c r="AD16" s="660">
        <v>16104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3380</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2087</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52838</v>
      </c>
      <c r="S17" s="622"/>
      <c r="T17" s="622"/>
      <c r="U17" s="622"/>
      <c r="V17" s="622"/>
      <c r="W17" s="622"/>
      <c r="X17" s="622"/>
      <c r="Y17" s="623"/>
      <c r="Z17" s="659">
        <v>0.3</v>
      </c>
      <c r="AA17" s="659"/>
      <c r="AB17" s="659"/>
      <c r="AC17" s="659"/>
      <c r="AD17" s="660">
        <v>52838</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1468899</v>
      </c>
      <c r="CS17" s="622"/>
      <c r="CT17" s="622"/>
      <c r="CU17" s="622"/>
      <c r="CV17" s="622"/>
      <c r="CW17" s="622"/>
      <c r="CX17" s="622"/>
      <c r="CY17" s="623"/>
      <c r="CZ17" s="659">
        <v>8.1</v>
      </c>
      <c r="DA17" s="659"/>
      <c r="DB17" s="659"/>
      <c r="DC17" s="659"/>
      <c r="DD17" s="627" t="s">
        <v>122</v>
      </c>
      <c r="DE17" s="622"/>
      <c r="DF17" s="622"/>
      <c r="DG17" s="622"/>
      <c r="DH17" s="622"/>
      <c r="DI17" s="622"/>
      <c r="DJ17" s="622"/>
      <c r="DK17" s="622"/>
      <c r="DL17" s="622"/>
      <c r="DM17" s="622"/>
      <c r="DN17" s="622"/>
      <c r="DO17" s="622"/>
      <c r="DP17" s="623"/>
      <c r="DQ17" s="627">
        <v>1445089</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35319</v>
      </c>
      <c r="S18" s="622"/>
      <c r="T18" s="622"/>
      <c r="U18" s="622"/>
      <c r="V18" s="622"/>
      <c r="W18" s="622"/>
      <c r="X18" s="622"/>
      <c r="Y18" s="623"/>
      <c r="Z18" s="659">
        <v>0.2</v>
      </c>
      <c r="AA18" s="659"/>
      <c r="AB18" s="659"/>
      <c r="AC18" s="659"/>
      <c r="AD18" s="660">
        <v>35319</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29798</v>
      </c>
      <c r="S19" s="622"/>
      <c r="T19" s="622"/>
      <c r="U19" s="622"/>
      <c r="V19" s="622"/>
      <c r="W19" s="622"/>
      <c r="X19" s="622"/>
      <c r="Y19" s="623"/>
      <c r="Z19" s="659">
        <v>0.2</v>
      </c>
      <c r="AA19" s="659"/>
      <c r="AB19" s="659"/>
      <c r="AC19" s="659"/>
      <c r="AD19" s="660">
        <v>29798</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252614</v>
      </c>
      <c r="BH19" s="622"/>
      <c r="BI19" s="622"/>
      <c r="BJ19" s="622"/>
      <c r="BK19" s="622"/>
      <c r="BL19" s="622"/>
      <c r="BM19" s="622"/>
      <c r="BN19" s="623"/>
      <c r="BO19" s="659">
        <v>6.8</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262</v>
      </c>
      <c r="C20" s="697"/>
      <c r="D20" s="697"/>
      <c r="E20" s="697"/>
      <c r="F20" s="697"/>
      <c r="G20" s="697"/>
      <c r="H20" s="697"/>
      <c r="I20" s="697"/>
      <c r="J20" s="697"/>
      <c r="K20" s="697"/>
      <c r="L20" s="697"/>
      <c r="M20" s="697"/>
      <c r="N20" s="697"/>
      <c r="O20" s="697"/>
      <c r="P20" s="697"/>
      <c r="Q20" s="698"/>
      <c r="R20" s="621">
        <v>5521</v>
      </c>
      <c r="S20" s="622"/>
      <c r="T20" s="622"/>
      <c r="U20" s="622"/>
      <c r="V20" s="622"/>
      <c r="W20" s="622"/>
      <c r="X20" s="622"/>
      <c r="Y20" s="623"/>
      <c r="Z20" s="659">
        <v>0</v>
      </c>
      <c r="AA20" s="659"/>
      <c r="AB20" s="659"/>
      <c r="AC20" s="659"/>
      <c r="AD20" s="660">
        <v>5521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252614</v>
      </c>
      <c r="BH20" s="622"/>
      <c r="BI20" s="622"/>
      <c r="BJ20" s="622"/>
      <c r="BK20" s="622"/>
      <c r="BL20" s="622"/>
      <c r="BM20" s="622"/>
      <c r="BN20" s="623"/>
      <c r="BO20" s="659">
        <v>6.8</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18118640</v>
      </c>
      <c r="CS20" s="622"/>
      <c r="CT20" s="622"/>
      <c r="CU20" s="622"/>
      <c r="CV20" s="622"/>
      <c r="CW20" s="622"/>
      <c r="CX20" s="622"/>
      <c r="CY20" s="623"/>
      <c r="CZ20" s="659">
        <v>100</v>
      </c>
      <c r="DA20" s="659"/>
      <c r="DB20" s="659"/>
      <c r="DC20" s="659"/>
      <c r="DD20" s="627">
        <v>2012325</v>
      </c>
      <c r="DE20" s="622"/>
      <c r="DF20" s="622"/>
      <c r="DG20" s="622"/>
      <c r="DH20" s="622"/>
      <c r="DI20" s="622"/>
      <c r="DJ20" s="622"/>
      <c r="DK20" s="622"/>
      <c r="DL20" s="622"/>
      <c r="DM20" s="622"/>
      <c r="DN20" s="622"/>
      <c r="DO20" s="622"/>
      <c r="DP20" s="623"/>
      <c r="DQ20" s="627">
        <v>12578251</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4921997</v>
      </c>
      <c r="S21" s="622"/>
      <c r="T21" s="622"/>
      <c r="U21" s="622"/>
      <c r="V21" s="622"/>
      <c r="W21" s="622"/>
      <c r="X21" s="622"/>
      <c r="Y21" s="623"/>
      <c r="Z21" s="659">
        <v>25.7</v>
      </c>
      <c r="AA21" s="659"/>
      <c r="AB21" s="659"/>
      <c r="AC21" s="659"/>
      <c r="AD21" s="660">
        <v>4192814</v>
      </c>
      <c r="AE21" s="660"/>
      <c r="AF21" s="660"/>
      <c r="AG21" s="660"/>
      <c r="AH21" s="660"/>
      <c r="AI21" s="660"/>
      <c r="AJ21" s="660"/>
      <c r="AK21" s="660"/>
      <c r="AL21" s="624">
        <v>47.8</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13269</v>
      </c>
      <c r="BH21" s="622"/>
      <c r="BI21" s="622"/>
      <c r="BJ21" s="622"/>
      <c r="BK21" s="622"/>
      <c r="BL21" s="622"/>
      <c r="BM21" s="622"/>
      <c r="BN21" s="623"/>
      <c r="BO21" s="659">
        <v>0.4</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4192814</v>
      </c>
      <c r="S22" s="622"/>
      <c r="T22" s="622"/>
      <c r="U22" s="622"/>
      <c r="V22" s="622"/>
      <c r="W22" s="622"/>
      <c r="X22" s="622"/>
      <c r="Y22" s="623"/>
      <c r="Z22" s="659">
        <v>21.9</v>
      </c>
      <c r="AA22" s="659"/>
      <c r="AB22" s="659"/>
      <c r="AC22" s="659"/>
      <c r="AD22" s="660">
        <v>4192814</v>
      </c>
      <c r="AE22" s="660"/>
      <c r="AF22" s="660"/>
      <c r="AG22" s="660"/>
      <c r="AH22" s="660"/>
      <c r="AI22" s="660"/>
      <c r="AJ22" s="660"/>
      <c r="AK22" s="660"/>
      <c r="AL22" s="624">
        <v>47.8</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270</v>
      </c>
      <c r="C23" s="619"/>
      <c r="D23" s="619"/>
      <c r="E23" s="619"/>
      <c r="F23" s="619"/>
      <c r="G23" s="619"/>
      <c r="H23" s="619"/>
      <c r="I23" s="619"/>
      <c r="J23" s="619"/>
      <c r="K23" s="619"/>
      <c r="L23" s="619"/>
      <c r="M23" s="619"/>
      <c r="N23" s="619"/>
      <c r="O23" s="619"/>
      <c r="P23" s="619"/>
      <c r="Q23" s="620"/>
      <c r="R23" s="621">
        <v>729183</v>
      </c>
      <c r="S23" s="622"/>
      <c r="T23" s="622"/>
      <c r="U23" s="622"/>
      <c r="V23" s="622"/>
      <c r="W23" s="622"/>
      <c r="X23" s="622"/>
      <c r="Y23" s="623"/>
      <c r="Z23" s="659">
        <v>3.8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239345</v>
      </c>
      <c r="BH23" s="622"/>
      <c r="BI23" s="622"/>
      <c r="BJ23" s="622"/>
      <c r="BK23" s="622"/>
      <c r="BL23" s="622"/>
      <c r="BM23" s="622"/>
      <c r="BN23" s="623"/>
      <c r="BO23" s="659">
        <v>6.4</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7504404</v>
      </c>
      <c r="CS24" s="674"/>
      <c r="CT24" s="674"/>
      <c r="CU24" s="674"/>
      <c r="CV24" s="674"/>
      <c r="CW24" s="674"/>
      <c r="CX24" s="674"/>
      <c r="CY24" s="702"/>
      <c r="CZ24" s="703">
        <v>41.4</v>
      </c>
      <c r="DA24" s="685"/>
      <c r="DB24" s="685"/>
      <c r="DC24" s="705"/>
      <c r="DD24" s="701">
        <v>5066520</v>
      </c>
      <c r="DE24" s="674"/>
      <c r="DF24" s="674"/>
      <c r="DG24" s="674"/>
      <c r="DH24" s="674"/>
      <c r="DI24" s="674"/>
      <c r="DJ24" s="674"/>
      <c r="DK24" s="702"/>
      <c r="DL24" s="701">
        <v>4656802</v>
      </c>
      <c r="DM24" s="674"/>
      <c r="DN24" s="674"/>
      <c r="DO24" s="674"/>
      <c r="DP24" s="674"/>
      <c r="DQ24" s="674"/>
      <c r="DR24" s="674"/>
      <c r="DS24" s="674"/>
      <c r="DT24" s="674"/>
      <c r="DU24" s="674"/>
      <c r="DV24" s="702"/>
      <c r="DW24" s="703">
        <v>53</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9711623</v>
      </c>
      <c r="S25" s="622"/>
      <c r="T25" s="622"/>
      <c r="U25" s="622"/>
      <c r="V25" s="622"/>
      <c r="W25" s="622"/>
      <c r="X25" s="622"/>
      <c r="Y25" s="623"/>
      <c r="Z25" s="659">
        <v>50.6</v>
      </c>
      <c r="AA25" s="659"/>
      <c r="AB25" s="659"/>
      <c r="AC25" s="659"/>
      <c r="AD25" s="660">
        <v>8743095</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2598943</v>
      </c>
      <c r="CS25" s="634"/>
      <c r="CT25" s="634"/>
      <c r="CU25" s="634"/>
      <c r="CV25" s="634"/>
      <c r="CW25" s="634"/>
      <c r="CX25" s="634"/>
      <c r="CY25" s="635"/>
      <c r="CZ25" s="624">
        <v>14.3</v>
      </c>
      <c r="DA25" s="636"/>
      <c r="DB25" s="636"/>
      <c r="DC25" s="637"/>
      <c r="DD25" s="627">
        <v>2408291</v>
      </c>
      <c r="DE25" s="634"/>
      <c r="DF25" s="634"/>
      <c r="DG25" s="634"/>
      <c r="DH25" s="634"/>
      <c r="DI25" s="634"/>
      <c r="DJ25" s="634"/>
      <c r="DK25" s="635"/>
      <c r="DL25" s="627">
        <v>2276766</v>
      </c>
      <c r="DM25" s="634"/>
      <c r="DN25" s="634"/>
      <c r="DO25" s="634"/>
      <c r="DP25" s="634"/>
      <c r="DQ25" s="634"/>
      <c r="DR25" s="634"/>
      <c r="DS25" s="634"/>
      <c r="DT25" s="634"/>
      <c r="DU25" s="634"/>
      <c r="DV25" s="635"/>
      <c r="DW25" s="624">
        <v>25.9</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3236</v>
      </c>
      <c r="S26" s="622"/>
      <c r="T26" s="622"/>
      <c r="U26" s="622"/>
      <c r="V26" s="622"/>
      <c r="W26" s="622"/>
      <c r="X26" s="622"/>
      <c r="Y26" s="623"/>
      <c r="Z26" s="659">
        <v>0</v>
      </c>
      <c r="AA26" s="659"/>
      <c r="AB26" s="659"/>
      <c r="AC26" s="659"/>
      <c r="AD26" s="660">
        <v>3236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1530407</v>
      </c>
      <c r="CS26" s="622"/>
      <c r="CT26" s="622"/>
      <c r="CU26" s="622"/>
      <c r="CV26" s="622"/>
      <c r="CW26" s="622"/>
      <c r="CX26" s="622"/>
      <c r="CY26" s="623"/>
      <c r="CZ26" s="624">
        <v>8.4</v>
      </c>
      <c r="DA26" s="636"/>
      <c r="DB26" s="636"/>
      <c r="DC26" s="637"/>
      <c r="DD26" s="627">
        <v>1395894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87879</v>
      </c>
      <c r="S27" s="622"/>
      <c r="T27" s="622"/>
      <c r="U27" s="622"/>
      <c r="V27" s="622"/>
      <c r="W27" s="622"/>
      <c r="X27" s="622"/>
      <c r="Y27" s="623"/>
      <c r="Z27" s="659">
        <v>0.5</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3732970</v>
      </c>
      <c r="BH27" s="622"/>
      <c r="BI27" s="622"/>
      <c r="BJ27" s="622"/>
      <c r="BK27" s="622"/>
      <c r="BL27" s="622"/>
      <c r="BM27" s="622"/>
      <c r="BN27" s="623"/>
      <c r="BO27" s="659">
        <v>100</v>
      </c>
      <c r="BP27" s="659"/>
      <c r="BQ27" s="659"/>
      <c r="BR27" s="659"/>
      <c r="BS27" s="660">
        <v>43658</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3436562</v>
      </c>
      <c r="CS27" s="634"/>
      <c r="CT27" s="634"/>
      <c r="CU27" s="634"/>
      <c r="CV27" s="634"/>
      <c r="CW27" s="634"/>
      <c r="CX27" s="634"/>
      <c r="CY27" s="635"/>
      <c r="CZ27" s="624">
        <v>19</v>
      </c>
      <c r="DA27" s="636"/>
      <c r="DB27" s="636"/>
      <c r="DC27" s="637"/>
      <c r="DD27" s="627">
        <v>1213140</v>
      </c>
      <c r="DE27" s="634"/>
      <c r="DF27" s="634"/>
      <c r="DG27" s="634"/>
      <c r="DH27" s="634"/>
      <c r="DI27" s="634"/>
      <c r="DJ27" s="634"/>
      <c r="DK27" s="635"/>
      <c r="DL27" s="627">
        <v>934947</v>
      </c>
      <c r="DM27" s="634"/>
      <c r="DN27" s="634"/>
      <c r="DO27" s="634"/>
      <c r="DP27" s="634"/>
      <c r="DQ27" s="634"/>
      <c r="DR27" s="634"/>
      <c r="DS27" s="634"/>
      <c r="DT27" s="634"/>
      <c r="DU27" s="634"/>
      <c r="DV27" s="635"/>
      <c r="DW27" s="624">
        <v>10.6</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100902</v>
      </c>
      <c r="S28" s="622"/>
      <c r="T28" s="622"/>
      <c r="U28" s="622"/>
      <c r="V28" s="622"/>
      <c r="W28" s="622"/>
      <c r="X28" s="622"/>
      <c r="Y28" s="623"/>
      <c r="Z28" s="659">
        <v>0.5</v>
      </c>
      <c r="AA28" s="659"/>
      <c r="AB28" s="659"/>
      <c r="AC28" s="659"/>
      <c r="AD28" s="660">
        <v>11678</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1468899</v>
      </c>
      <c r="CS28" s="622"/>
      <c r="CT28" s="622"/>
      <c r="CU28" s="622"/>
      <c r="CV28" s="622"/>
      <c r="CW28" s="622"/>
      <c r="CX28" s="622"/>
      <c r="CY28" s="623"/>
      <c r="CZ28" s="624">
        <v>8.1</v>
      </c>
      <c r="DA28" s="636"/>
      <c r="DB28" s="636"/>
      <c r="DC28" s="637"/>
      <c r="DD28" s="627">
        <v>1445089</v>
      </c>
      <c r="DE28" s="622"/>
      <c r="DF28" s="622"/>
      <c r="DG28" s="622"/>
      <c r="DH28" s="622"/>
      <c r="DI28" s="622"/>
      <c r="DJ28" s="622"/>
      <c r="DK28" s="623"/>
      <c r="DL28" s="627">
        <v>1445089</v>
      </c>
      <c r="DM28" s="622"/>
      <c r="DN28" s="622"/>
      <c r="DO28" s="622"/>
      <c r="DP28" s="622"/>
      <c r="DQ28" s="622"/>
      <c r="DR28" s="622"/>
      <c r="DS28" s="622"/>
      <c r="DT28" s="622"/>
      <c r="DU28" s="622"/>
      <c r="DV28" s="623"/>
      <c r="DW28" s="624">
        <v>16.399999999999999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25320</v>
      </c>
      <c r="S29" s="622"/>
      <c r="T29" s="622"/>
      <c r="U29" s="622"/>
      <c r="V29" s="622"/>
      <c r="W29" s="622"/>
      <c r="X29" s="622"/>
      <c r="Y29" s="623"/>
      <c r="Z29" s="659">
        <v>0.1</v>
      </c>
      <c r="AA29" s="659"/>
      <c r="AB29" s="659"/>
      <c r="AC29" s="659"/>
      <c r="AD29" s="660">
        <v>946</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1468899</v>
      </c>
      <c r="CS29" s="634"/>
      <c r="CT29" s="634"/>
      <c r="CU29" s="634"/>
      <c r="CV29" s="634"/>
      <c r="CW29" s="634"/>
      <c r="CX29" s="634"/>
      <c r="CY29" s="635"/>
      <c r="CZ29" s="624">
        <v>8.1</v>
      </c>
      <c r="DA29" s="636"/>
      <c r="DB29" s="636"/>
      <c r="DC29" s="637"/>
      <c r="DD29" s="627">
        <v>1445089</v>
      </c>
      <c r="DE29" s="634"/>
      <c r="DF29" s="634"/>
      <c r="DG29" s="634"/>
      <c r="DH29" s="634"/>
      <c r="DI29" s="634"/>
      <c r="DJ29" s="634"/>
      <c r="DK29" s="635"/>
      <c r="DL29" s="627">
        <v>1445089</v>
      </c>
      <c r="DM29" s="634"/>
      <c r="DN29" s="634"/>
      <c r="DO29" s="634"/>
      <c r="DP29" s="634"/>
      <c r="DQ29" s="634"/>
      <c r="DR29" s="634"/>
      <c r="DS29" s="634"/>
      <c r="DT29" s="634"/>
      <c r="DU29" s="634"/>
      <c r="DV29" s="635"/>
      <c r="DW29" s="624">
        <v>16.399999999999999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2824857</v>
      </c>
      <c r="S30" s="622"/>
      <c r="T30" s="622"/>
      <c r="U30" s="622"/>
      <c r="V30" s="622"/>
      <c r="W30" s="622"/>
      <c r="X30" s="622"/>
      <c r="Y30" s="623"/>
      <c r="Z30" s="659">
        <v>14.7</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1383460</v>
      </c>
      <c r="CS30" s="622"/>
      <c r="CT30" s="622"/>
      <c r="CU30" s="622"/>
      <c r="CV30" s="622"/>
      <c r="CW30" s="622"/>
      <c r="CX30" s="622"/>
      <c r="CY30" s="623"/>
      <c r="CZ30" s="624">
        <v>7.6</v>
      </c>
      <c r="DA30" s="636"/>
      <c r="DB30" s="636"/>
      <c r="DC30" s="637"/>
      <c r="DD30" s="627">
        <v>1359961</v>
      </c>
      <c r="DE30" s="622"/>
      <c r="DF30" s="622"/>
      <c r="DG30" s="622"/>
      <c r="DH30" s="622"/>
      <c r="DI30" s="622"/>
      <c r="DJ30" s="622"/>
      <c r="DK30" s="623"/>
      <c r="DL30" s="627">
        <v>1359961</v>
      </c>
      <c r="DM30" s="622"/>
      <c r="DN30" s="622"/>
      <c r="DO30" s="622"/>
      <c r="DP30" s="622"/>
      <c r="DQ30" s="622"/>
      <c r="DR30" s="622"/>
      <c r="DS30" s="622"/>
      <c r="DT30" s="622"/>
      <c r="DU30" s="622"/>
      <c r="DV30" s="623"/>
      <c r="DW30" s="624">
        <v>15.5</v>
      </c>
      <c r="DX30" s="636"/>
      <c r="DY30" s="636"/>
      <c r="DZ30" s="636"/>
      <c r="EA30" s="636"/>
      <c r="EB30" s="636"/>
      <c r="EC30" s="648"/>
    </row>
    <row r="31" spans="2:133" ht="11.25" customHeight="1" x14ac:dyDescent="0.2">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99.3</v>
      </c>
      <c r="BH31" s="684"/>
      <c r="BI31" s="684"/>
      <c r="BJ31" s="684"/>
      <c r="BK31" s="684"/>
      <c r="BL31" s="684"/>
      <c r="BM31" s="685">
        <v>97.3</v>
      </c>
      <c r="BN31" s="684"/>
      <c r="BO31" s="684"/>
      <c r="BP31" s="684"/>
      <c r="BQ31" s="686"/>
      <c r="BR31" s="683">
        <v>99.4</v>
      </c>
      <c r="BS31" s="684"/>
      <c r="BT31" s="684"/>
      <c r="BU31" s="684"/>
      <c r="BV31" s="684"/>
      <c r="BW31" s="684"/>
      <c r="BX31" s="685">
        <v>97.4</v>
      </c>
      <c r="BY31" s="684"/>
      <c r="BZ31" s="684"/>
      <c r="CA31" s="684"/>
      <c r="CB31" s="686"/>
      <c r="CD31" s="642"/>
      <c r="CE31" s="643"/>
      <c r="CF31" s="618" t="s">
        <v>300</v>
      </c>
      <c r="CG31" s="619"/>
      <c r="CH31" s="619"/>
      <c r="CI31" s="619"/>
      <c r="CJ31" s="619"/>
      <c r="CK31" s="619"/>
      <c r="CL31" s="619"/>
      <c r="CM31" s="619"/>
      <c r="CN31" s="619"/>
      <c r="CO31" s="619"/>
      <c r="CP31" s="619"/>
      <c r="CQ31" s="620"/>
      <c r="CR31" s="621">
        <v>85439</v>
      </c>
      <c r="CS31" s="634"/>
      <c r="CT31" s="634"/>
      <c r="CU31" s="634"/>
      <c r="CV31" s="634"/>
      <c r="CW31" s="634"/>
      <c r="CX31" s="634"/>
      <c r="CY31" s="635"/>
      <c r="CZ31" s="624">
        <v>0.5</v>
      </c>
      <c r="DA31" s="636"/>
      <c r="DB31" s="636"/>
      <c r="DC31" s="637"/>
      <c r="DD31" s="627">
        <v>85128</v>
      </c>
      <c r="DE31" s="634"/>
      <c r="DF31" s="634"/>
      <c r="DG31" s="634"/>
      <c r="DH31" s="634"/>
      <c r="DI31" s="634"/>
      <c r="DJ31" s="634"/>
      <c r="DK31" s="635"/>
      <c r="DL31" s="627">
        <v>85128</v>
      </c>
      <c r="DM31" s="634"/>
      <c r="DN31" s="634"/>
      <c r="DO31" s="634"/>
      <c r="DP31" s="634"/>
      <c r="DQ31" s="634"/>
      <c r="DR31" s="634"/>
      <c r="DS31" s="634"/>
      <c r="DT31" s="634"/>
      <c r="DU31" s="634"/>
      <c r="DV31" s="635"/>
      <c r="DW31" s="624">
        <v>1</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1315670</v>
      </c>
      <c r="S32" s="622"/>
      <c r="T32" s="622"/>
      <c r="U32" s="622"/>
      <c r="V32" s="622"/>
      <c r="W32" s="622"/>
      <c r="X32" s="622"/>
      <c r="Y32" s="623"/>
      <c r="Z32" s="659">
        <v>6.9</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99.1</v>
      </c>
      <c r="BH32" s="634"/>
      <c r="BI32" s="634"/>
      <c r="BJ32" s="634"/>
      <c r="BK32" s="634"/>
      <c r="BL32" s="634"/>
      <c r="BM32" s="625">
        <v>97.1</v>
      </c>
      <c r="BN32" s="634"/>
      <c r="BO32" s="634"/>
      <c r="BP32" s="634"/>
      <c r="BQ32" s="657"/>
      <c r="BR32" s="692">
        <v>99.4</v>
      </c>
      <c r="BS32" s="634"/>
      <c r="BT32" s="634"/>
      <c r="BU32" s="634"/>
      <c r="BV32" s="634"/>
      <c r="BW32" s="634"/>
      <c r="BX32" s="625">
        <v>97.2</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18481</v>
      </c>
      <c r="S33" s="622"/>
      <c r="T33" s="622"/>
      <c r="U33" s="622"/>
      <c r="V33" s="622"/>
      <c r="W33" s="622"/>
      <c r="X33" s="622"/>
      <c r="Y33" s="623"/>
      <c r="Z33" s="659">
        <v>0.1</v>
      </c>
      <c r="AA33" s="659"/>
      <c r="AB33" s="659"/>
      <c r="AC33" s="659"/>
      <c r="AD33" s="660">
        <v>2977</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97.4</v>
      </c>
      <c r="BN33" s="606"/>
      <c r="BO33" s="606"/>
      <c r="BP33" s="606"/>
      <c r="BQ33" s="669"/>
      <c r="BR33" s="682">
        <v>99.4</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8598538</v>
      </c>
      <c r="CS33" s="634"/>
      <c r="CT33" s="634"/>
      <c r="CU33" s="634"/>
      <c r="CV33" s="634"/>
      <c r="CW33" s="634"/>
      <c r="CX33" s="634"/>
      <c r="CY33" s="635"/>
      <c r="CZ33" s="624">
        <v>47.5</v>
      </c>
      <c r="DA33" s="636"/>
      <c r="DB33" s="636"/>
      <c r="DC33" s="637"/>
      <c r="DD33" s="627">
        <v>7175756</v>
      </c>
      <c r="DE33" s="634"/>
      <c r="DF33" s="634"/>
      <c r="DG33" s="634"/>
      <c r="DH33" s="634"/>
      <c r="DI33" s="634"/>
      <c r="DJ33" s="634"/>
      <c r="DK33" s="635"/>
      <c r="DL33" s="627">
        <v>3423218</v>
      </c>
      <c r="DM33" s="634"/>
      <c r="DN33" s="634"/>
      <c r="DO33" s="634"/>
      <c r="DP33" s="634"/>
      <c r="DQ33" s="634"/>
      <c r="DR33" s="634"/>
      <c r="DS33" s="634"/>
      <c r="DT33" s="634"/>
      <c r="DU33" s="634"/>
      <c r="DV33" s="635"/>
      <c r="DW33" s="624">
        <v>39</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977068</v>
      </c>
      <c r="S34" s="622"/>
      <c r="T34" s="622"/>
      <c r="U34" s="622"/>
      <c r="V34" s="622"/>
      <c r="W34" s="622"/>
      <c r="X34" s="622"/>
      <c r="Y34" s="623"/>
      <c r="Z34" s="659">
        <v>5.0999999999999996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2013672</v>
      </c>
      <c r="CS34" s="622"/>
      <c r="CT34" s="622"/>
      <c r="CU34" s="622"/>
      <c r="CV34" s="622"/>
      <c r="CW34" s="622"/>
      <c r="CX34" s="622"/>
      <c r="CY34" s="623"/>
      <c r="CZ34" s="624">
        <v>11.1</v>
      </c>
      <c r="DA34" s="636"/>
      <c r="DB34" s="636"/>
      <c r="DC34" s="637"/>
      <c r="DD34" s="627">
        <v>1615204</v>
      </c>
      <c r="DE34" s="622"/>
      <c r="DF34" s="622"/>
      <c r="DG34" s="622"/>
      <c r="DH34" s="622"/>
      <c r="DI34" s="622"/>
      <c r="DJ34" s="622"/>
      <c r="DK34" s="623"/>
      <c r="DL34" s="627">
        <v>937225</v>
      </c>
      <c r="DM34" s="622"/>
      <c r="DN34" s="622"/>
      <c r="DO34" s="622"/>
      <c r="DP34" s="622"/>
      <c r="DQ34" s="622"/>
      <c r="DR34" s="622"/>
      <c r="DS34" s="622"/>
      <c r="DT34" s="622"/>
      <c r="DU34" s="622"/>
      <c r="DV34" s="623"/>
      <c r="DW34" s="624">
        <v>10.7</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1444444</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246888</v>
      </c>
      <c r="CS35" s="634"/>
      <c r="CT35" s="634"/>
      <c r="CU35" s="634"/>
      <c r="CV35" s="634"/>
      <c r="CW35" s="634"/>
      <c r="CX35" s="634"/>
      <c r="CY35" s="635"/>
      <c r="CZ35" s="624">
        <v>1.4</v>
      </c>
      <c r="DA35" s="636"/>
      <c r="DB35" s="636"/>
      <c r="DC35" s="637"/>
      <c r="DD35" s="627">
        <v>218556</v>
      </c>
      <c r="DE35" s="634"/>
      <c r="DF35" s="634"/>
      <c r="DG35" s="634"/>
      <c r="DH35" s="634"/>
      <c r="DI35" s="634"/>
      <c r="DJ35" s="634"/>
      <c r="DK35" s="635"/>
      <c r="DL35" s="627">
        <v>147395</v>
      </c>
      <c r="DM35" s="634"/>
      <c r="DN35" s="634"/>
      <c r="DO35" s="634"/>
      <c r="DP35" s="634"/>
      <c r="DQ35" s="634"/>
      <c r="DR35" s="634"/>
      <c r="DS35" s="634"/>
      <c r="DT35" s="634"/>
      <c r="DU35" s="634"/>
      <c r="DV35" s="635"/>
      <c r="DW35" s="624">
        <v>1.7</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1275324</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2329861</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8128</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3442933</v>
      </c>
      <c r="CS36" s="622"/>
      <c r="CT36" s="622"/>
      <c r="CU36" s="622"/>
      <c r="CV36" s="622"/>
      <c r="CW36" s="622"/>
      <c r="CX36" s="622"/>
      <c r="CY36" s="623"/>
      <c r="CZ36" s="624">
        <v>19</v>
      </c>
      <c r="DA36" s="636"/>
      <c r="DB36" s="636"/>
      <c r="DC36" s="637"/>
      <c r="DD36" s="627">
        <v>2709875</v>
      </c>
      <c r="DE36" s="622"/>
      <c r="DF36" s="622"/>
      <c r="DG36" s="622"/>
      <c r="DH36" s="622"/>
      <c r="DI36" s="622"/>
      <c r="DJ36" s="622"/>
      <c r="DK36" s="623"/>
      <c r="DL36" s="627">
        <v>1292323</v>
      </c>
      <c r="DM36" s="622"/>
      <c r="DN36" s="622"/>
      <c r="DO36" s="622"/>
      <c r="DP36" s="622"/>
      <c r="DQ36" s="622"/>
      <c r="DR36" s="622"/>
      <c r="DS36" s="622"/>
      <c r="DT36" s="622"/>
      <c r="DU36" s="622"/>
      <c r="DV36" s="623"/>
      <c r="DW36" s="624">
        <v>14.7</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221023</v>
      </c>
      <c r="S37" s="622"/>
      <c r="T37" s="622"/>
      <c r="U37" s="622"/>
      <c r="V37" s="622"/>
      <c r="W37" s="622"/>
      <c r="X37" s="622"/>
      <c r="Y37" s="623"/>
      <c r="Z37" s="659">
        <v>1.2</v>
      </c>
      <c r="AA37" s="659"/>
      <c r="AB37" s="659"/>
      <c r="AC37" s="659"/>
      <c r="AD37" s="660">
        <v>1353</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659397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-827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769426</v>
      </c>
      <c r="CS37" s="634"/>
      <c r="CT37" s="634"/>
      <c r="CU37" s="634"/>
      <c r="CV37" s="634"/>
      <c r="CW37" s="634"/>
      <c r="CX37" s="634"/>
      <c r="CY37" s="635"/>
      <c r="CZ37" s="624">
        <v>4.2</v>
      </c>
      <c r="DA37" s="636"/>
      <c r="DB37" s="636"/>
      <c r="DC37" s="637"/>
      <c r="DD37" s="627">
        <v>767958</v>
      </c>
      <c r="DE37" s="634"/>
      <c r="DF37" s="634"/>
      <c r="DG37" s="634"/>
      <c r="DH37" s="634"/>
      <c r="DI37" s="634"/>
      <c r="DJ37" s="634"/>
      <c r="DK37" s="635"/>
      <c r="DL37" s="627">
        <v>761326</v>
      </c>
      <c r="DM37" s="634"/>
      <c r="DN37" s="634"/>
      <c r="DO37" s="634"/>
      <c r="DP37" s="634"/>
      <c r="DQ37" s="634"/>
      <c r="DR37" s="634"/>
      <c r="DS37" s="634"/>
      <c r="DT37" s="634"/>
      <c r="DU37" s="634"/>
      <c r="DV37" s="635"/>
      <c r="DW37" s="624">
        <v>8.6999999999999993</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1177500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363001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3600</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1290231</v>
      </c>
      <c r="CS38" s="622"/>
      <c r="CT38" s="622"/>
      <c r="CU38" s="622"/>
      <c r="CV38" s="622"/>
      <c r="CW38" s="622"/>
      <c r="CX38" s="622"/>
      <c r="CY38" s="623"/>
      <c r="CZ38" s="624">
        <v>7.1</v>
      </c>
      <c r="DA38" s="636"/>
      <c r="DB38" s="636"/>
      <c r="DC38" s="637"/>
      <c r="DD38" s="627">
        <v>1074985</v>
      </c>
      <c r="DE38" s="622"/>
      <c r="DF38" s="622"/>
      <c r="DG38" s="622"/>
      <c r="DH38" s="622"/>
      <c r="DI38" s="622"/>
      <c r="DJ38" s="622"/>
      <c r="DK38" s="623"/>
      <c r="DL38" s="627">
        <v>1046275</v>
      </c>
      <c r="DM38" s="622"/>
      <c r="DN38" s="622"/>
      <c r="DO38" s="622"/>
      <c r="DP38" s="622"/>
      <c r="DQ38" s="622"/>
      <c r="DR38" s="622"/>
      <c r="DS38" s="622"/>
      <c r="DT38" s="622"/>
      <c r="DU38" s="622"/>
      <c r="DV38" s="623"/>
      <c r="DW38" s="624">
        <v>11.9</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17232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5541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1574034</v>
      </c>
      <c r="CS39" s="634"/>
      <c r="CT39" s="634"/>
      <c r="CU39" s="634"/>
      <c r="CV39" s="634"/>
      <c r="CW39" s="634"/>
      <c r="CX39" s="634"/>
      <c r="CY39" s="635"/>
      <c r="CZ39" s="624">
        <v>8.6999999999999993</v>
      </c>
      <c r="DA39" s="636"/>
      <c r="DB39" s="636"/>
      <c r="DC39" s="637"/>
      <c r="DD39" s="627">
        <v>1557136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22300</v>
      </c>
      <c r="S40" s="622"/>
      <c r="T40" s="622"/>
      <c r="U40" s="622"/>
      <c r="V40" s="622"/>
      <c r="W40" s="622"/>
      <c r="X40" s="622"/>
      <c r="Y40" s="623"/>
      <c r="Z40" s="659">
        <v>0.1</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30780</v>
      </c>
      <c r="CS40" s="622"/>
      <c r="CT40" s="622"/>
      <c r="CU40" s="622"/>
      <c r="CV40" s="622"/>
      <c r="CW40" s="622"/>
      <c r="CX40" s="622"/>
      <c r="CY40" s="623"/>
      <c r="CZ40" s="624">
        <v>0.2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19183327</v>
      </c>
      <c r="S41" s="646"/>
      <c r="T41" s="646"/>
      <c r="U41" s="646"/>
      <c r="V41" s="646"/>
      <c r="W41" s="646"/>
      <c r="X41" s="646"/>
      <c r="Y41" s="649"/>
      <c r="Z41" s="650">
        <v>100</v>
      </c>
      <c r="AA41" s="650"/>
      <c r="AB41" s="650"/>
      <c r="AC41" s="650"/>
      <c r="AD41" s="651">
        <v>8763285</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265772</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1024459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400</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2015698</v>
      </c>
      <c r="CS42" s="634"/>
      <c r="CT42" s="634"/>
      <c r="CU42" s="634"/>
      <c r="CV42" s="634"/>
      <c r="CW42" s="634"/>
      <c r="CX42" s="634"/>
      <c r="CY42" s="635"/>
      <c r="CZ42" s="624">
        <v>11.1</v>
      </c>
      <c r="DA42" s="636"/>
      <c r="DB42" s="636"/>
      <c r="DC42" s="637"/>
      <c r="DD42" s="627">
        <v>335975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44234</v>
      </c>
      <c r="CS43" s="634"/>
      <c r="CT43" s="634"/>
      <c r="CU43" s="634"/>
      <c r="CV43" s="634"/>
      <c r="CW43" s="634"/>
      <c r="CX43" s="634"/>
      <c r="CY43" s="635"/>
      <c r="CZ43" s="624">
        <v>0.2</v>
      </c>
      <c r="DA43" s="636"/>
      <c r="DB43" s="636"/>
      <c r="DC43" s="637"/>
      <c r="DD43" s="627">
        <v>44234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2012325</v>
      </c>
      <c r="CS44" s="622"/>
      <c r="CT44" s="622"/>
      <c r="CU44" s="622"/>
      <c r="CV44" s="622"/>
      <c r="CW44" s="622"/>
      <c r="CX44" s="622"/>
      <c r="CY44" s="623"/>
      <c r="CZ44" s="624">
        <v>11.1</v>
      </c>
      <c r="DA44" s="625"/>
      <c r="DB44" s="625"/>
      <c r="DC44" s="626"/>
      <c r="DD44" s="627">
        <v>333895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756167</v>
      </c>
      <c r="CS45" s="634"/>
      <c r="CT45" s="634"/>
      <c r="CU45" s="634"/>
      <c r="CV45" s="634"/>
      <c r="CW45" s="634"/>
      <c r="CX45" s="634"/>
      <c r="CY45" s="635"/>
      <c r="CZ45" s="624">
        <v>4.2</v>
      </c>
      <c r="DA45" s="636"/>
      <c r="DB45" s="636"/>
      <c r="DC45" s="637"/>
      <c r="DD45" s="627">
        <v>70992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1159498</v>
      </c>
      <c r="CS46" s="622"/>
      <c r="CT46" s="622"/>
      <c r="CU46" s="622"/>
      <c r="CV46" s="622"/>
      <c r="CW46" s="622"/>
      <c r="CX46" s="622"/>
      <c r="CY46" s="623"/>
      <c r="CZ46" s="624">
        <v>6.4</v>
      </c>
      <c r="DA46" s="625"/>
      <c r="DB46" s="625"/>
      <c r="DC46" s="626"/>
      <c r="DD46" s="627">
        <v>256543</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3373</v>
      </c>
      <c r="CS47" s="634"/>
      <c r="CT47" s="634"/>
      <c r="CU47" s="634"/>
      <c r="CV47" s="634"/>
      <c r="CW47" s="634"/>
      <c r="CX47" s="634"/>
      <c r="CY47" s="635"/>
      <c r="CZ47" s="624">
        <v>0</v>
      </c>
      <c r="DA47" s="636"/>
      <c r="DB47" s="636"/>
      <c r="DC47" s="637"/>
      <c r="DD47" s="627">
        <v>2080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18118640</v>
      </c>
      <c r="CS49" s="606"/>
      <c r="CT49" s="606"/>
      <c r="CU49" s="606"/>
      <c r="CV49" s="606"/>
      <c r="CW49" s="606"/>
      <c r="CX49" s="606"/>
      <c r="CY49" s="607"/>
      <c r="CZ49" s="608">
        <v>100</v>
      </c>
      <c r="DA49" s="609"/>
      <c r="DB49" s="609"/>
      <c r="DC49" s="610"/>
      <c r="DD49" s="611">
        <v>12578251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50LerLMoymqy1frYPM/UH50BKFs5Dxt4DD5jWdCo2Q90UL3Lq5Z9RdMgJzSOMqTQrZkhM8DyNW1hexebmy9mPA==" saltValue="EpAilNS7jf8MSnlkIo2YB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19191</v>
      </c>
      <c r="R7" s="1103"/>
      <c r="S7" s="1103"/>
      <c r="T7" s="1103"/>
      <c r="U7" s="1103"/>
      <c r="V7" s="1103">
        <v>18133</v>
      </c>
      <c r="W7" s="1103"/>
      <c r="X7" s="1103"/>
      <c r="Y7" s="1103"/>
      <c r="Z7" s="1103"/>
      <c r="AA7" s="1103">
        <v>1058</v>
      </c>
      <c r="AB7" s="1103"/>
      <c r="AC7" s="1103"/>
      <c r="AD7" s="1103"/>
      <c r="AE7" s="1104"/>
      <c r="AF7" s="1105">
        <v>1023</v>
      </c>
      <c r="AG7" s="1106"/>
      <c r="AH7" s="1106"/>
      <c r="AI7" s="1106"/>
      <c r="AJ7" s="1107"/>
      <c r="AK7" s="1108">
        <v>1444</v>
      </c>
      <c r="AL7" s="1109"/>
      <c r="AM7" s="1109"/>
      <c r="AN7" s="1109"/>
      <c r="AO7" s="1109"/>
      <c r="AP7" s="1109">
        <v>14749</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557</v>
      </c>
      <c r="BS7" s="1099" t="s">
        <v>558</v>
      </c>
      <c r="BT7" s="1100"/>
      <c r="BU7" s="1100"/>
      <c r="BV7" s="1100"/>
      <c r="BW7" s="1100"/>
      <c r="BX7" s="1100"/>
      <c r="BY7" s="1100"/>
      <c r="BZ7" s="1100"/>
      <c r="CA7" s="1100"/>
      <c r="CB7" s="1100"/>
      <c r="CC7" s="1100"/>
      <c r="CD7" s="1100"/>
      <c r="CE7" s="1100"/>
      <c r="CF7" s="1100"/>
      <c r="CG7" s="1112"/>
      <c r="CH7" s="1096">
        <v>-1</v>
      </c>
      <c r="CI7" s="1097"/>
      <c r="CJ7" s="1097"/>
      <c r="CK7" s="1097"/>
      <c r="CL7" s="1098"/>
      <c r="CM7" s="1096">
        <v>102</v>
      </c>
      <c r="CN7" s="1097"/>
      <c r="CO7" s="1097"/>
      <c r="CP7" s="1097"/>
      <c r="CQ7" s="1098"/>
      <c r="CR7" s="1096">
        <v>5</v>
      </c>
      <c r="CS7" s="1097"/>
      <c r="CT7" s="1097"/>
      <c r="CU7" s="1097"/>
      <c r="CV7" s="1098"/>
      <c r="CW7" s="1096" t="s">
        <v>547</v>
      </c>
      <c r="CX7" s="1097"/>
      <c r="CY7" s="1097"/>
      <c r="CZ7" s="1097"/>
      <c r="DA7" s="1098"/>
      <c r="DB7" s="1096" t="s">
        <v>547</v>
      </c>
      <c r="DC7" s="1097"/>
      <c r="DD7" s="1097"/>
      <c r="DE7" s="1097"/>
      <c r="DF7" s="1098"/>
      <c r="DG7" s="1096" t="s">
        <v>547</v>
      </c>
      <c r="DH7" s="1097"/>
      <c r="DI7" s="1097"/>
      <c r="DJ7" s="1097"/>
      <c r="DK7" s="1098"/>
      <c r="DL7" s="1096" t="s">
        <v>547</v>
      </c>
      <c r="DM7" s="1097"/>
      <c r="DN7" s="1097"/>
      <c r="DO7" s="1097"/>
      <c r="DP7" s="1098"/>
      <c r="DQ7" s="1096" t="s">
        <v>547</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7</v>
      </c>
      <c r="R8" s="1039"/>
      <c r="S8" s="1039"/>
      <c r="T8" s="1039"/>
      <c r="U8" s="1039"/>
      <c r="V8" s="1039">
        <v>1</v>
      </c>
      <c r="W8" s="1039"/>
      <c r="X8" s="1039"/>
      <c r="Y8" s="1039"/>
      <c r="Z8" s="1039"/>
      <c r="AA8" s="1039">
        <v>7</v>
      </c>
      <c r="AB8" s="1039"/>
      <c r="AC8" s="1039"/>
      <c r="AD8" s="1039"/>
      <c r="AE8" s="1040"/>
      <c r="AF8" s="1035">
        <v>7</v>
      </c>
      <c r="AG8" s="1036"/>
      <c r="AH8" s="1036"/>
      <c r="AI8" s="1036"/>
      <c r="AJ8" s="1037"/>
      <c r="AK8" s="1080" t="s">
        <v>547</v>
      </c>
      <c r="AL8" s="1081"/>
      <c r="AM8" s="1081"/>
      <c r="AN8" s="1081"/>
      <c r="AO8" s="1081"/>
      <c r="AP8" s="1081" t="s">
        <v>547</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-105</v>
      </c>
      <c r="CI8" s="990"/>
      <c r="CJ8" s="990"/>
      <c r="CK8" s="990"/>
      <c r="CL8" s="991"/>
      <c r="CM8" s="989">
        <v>133</v>
      </c>
      <c r="CN8" s="990"/>
      <c r="CO8" s="990"/>
      <c r="CP8" s="990"/>
      <c r="CQ8" s="991"/>
      <c r="CR8" s="989">
        <v>36</v>
      </c>
      <c r="CS8" s="990"/>
      <c r="CT8" s="990"/>
      <c r="CU8" s="990"/>
      <c r="CV8" s="991"/>
      <c r="CW8" s="989">
        <v>2</v>
      </c>
      <c r="CX8" s="990"/>
      <c r="CY8" s="990"/>
      <c r="CZ8" s="990"/>
      <c r="DA8" s="991"/>
      <c r="DB8" s="989" t="s">
        <v>547</v>
      </c>
      <c r="DC8" s="990"/>
      <c r="DD8" s="990"/>
      <c r="DE8" s="990"/>
      <c r="DF8" s="991"/>
      <c r="DG8" s="989" t="s">
        <v>547</v>
      </c>
      <c r="DH8" s="990"/>
      <c r="DI8" s="990"/>
      <c r="DJ8" s="990"/>
      <c r="DK8" s="991"/>
      <c r="DL8" s="989" t="s">
        <v>547</v>
      </c>
      <c r="DM8" s="990"/>
      <c r="DN8" s="990"/>
      <c r="DO8" s="990"/>
      <c r="DP8" s="991"/>
      <c r="DQ8" s="989" t="s">
        <v>547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19183</v>
      </c>
      <c r="R23" s="1061"/>
      <c r="S23" s="1061"/>
      <c r="T23" s="1061"/>
      <c r="U23" s="1061"/>
      <c r="V23" s="1061">
        <v>18119</v>
      </c>
      <c r="W23" s="1061"/>
      <c r="X23" s="1061"/>
      <c r="Y23" s="1061"/>
      <c r="Z23" s="1061"/>
      <c r="AA23" s="1061">
        <v>1065</v>
      </c>
      <c r="AB23" s="1061"/>
      <c r="AC23" s="1061"/>
      <c r="AD23" s="1061"/>
      <c r="AE23" s="1068"/>
      <c r="AF23" s="1069">
        <v>1029</v>
      </c>
      <c r="AG23" s="1061"/>
      <c r="AH23" s="1061"/>
      <c r="AI23" s="1061"/>
      <c r="AJ23" s="1070"/>
      <c r="AK23" s="1071"/>
      <c r="AL23" s="1072"/>
      <c r="AM23" s="1072"/>
      <c r="AN23" s="1072"/>
      <c r="AO23" s="1072"/>
      <c r="AP23" s="1061">
        <v>14749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3128</v>
      </c>
      <c r="R28" s="1051"/>
      <c r="S28" s="1051"/>
      <c r="T28" s="1051"/>
      <c r="U28" s="1051"/>
      <c r="V28" s="1051">
        <v>3120</v>
      </c>
      <c r="W28" s="1051"/>
      <c r="X28" s="1051"/>
      <c r="Y28" s="1051"/>
      <c r="Z28" s="1051"/>
      <c r="AA28" s="1051">
        <v>8</v>
      </c>
      <c r="AB28" s="1051"/>
      <c r="AC28" s="1051"/>
      <c r="AD28" s="1051"/>
      <c r="AE28" s="1052"/>
      <c r="AF28" s="1053">
        <v>8</v>
      </c>
      <c r="AG28" s="1051"/>
      <c r="AH28" s="1051"/>
      <c r="AI28" s="1051"/>
      <c r="AJ28" s="1054"/>
      <c r="AK28" s="1042">
        <v>266</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3648</v>
      </c>
      <c r="R29" s="1039"/>
      <c r="S29" s="1039"/>
      <c r="T29" s="1039"/>
      <c r="U29" s="1039"/>
      <c r="V29" s="1039">
        <v>3434</v>
      </c>
      <c r="W29" s="1039"/>
      <c r="X29" s="1039"/>
      <c r="Y29" s="1039"/>
      <c r="Z29" s="1039"/>
      <c r="AA29" s="1039">
        <v>214</v>
      </c>
      <c r="AB29" s="1039"/>
      <c r="AC29" s="1039"/>
      <c r="AD29" s="1039"/>
      <c r="AE29" s="1040"/>
      <c r="AF29" s="1035">
        <v>214</v>
      </c>
      <c r="AG29" s="1036"/>
      <c r="AH29" s="1036"/>
      <c r="AI29" s="1036"/>
      <c r="AJ29" s="1037"/>
      <c r="AK29" s="980">
        <v>518</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429</v>
      </c>
      <c r="R30" s="1039"/>
      <c r="S30" s="1039"/>
      <c r="T30" s="1039"/>
      <c r="U30" s="1039"/>
      <c r="V30" s="1039">
        <v>413</v>
      </c>
      <c r="W30" s="1039"/>
      <c r="X30" s="1039"/>
      <c r="Y30" s="1039"/>
      <c r="Z30" s="1039"/>
      <c r="AA30" s="1039">
        <v>15</v>
      </c>
      <c r="AB30" s="1039"/>
      <c r="AC30" s="1039"/>
      <c r="AD30" s="1039"/>
      <c r="AE30" s="1040"/>
      <c r="AF30" s="1035">
        <v>15</v>
      </c>
      <c r="AG30" s="1036"/>
      <c r="AH30" s="1036"/>
      <c r="AI30" s="1036"/>
      <c r="AJ30" s="1037"/>
      <c r="AK30" s="980">
        <v>123</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765</v>
      </c>
      <c r="R31" s="1039"/>
      <c r="S31" s="1039"/>
      <c r="T31" s="1039"/>
      <c r="U31" s="1039"/>
      <c r="V31" s="1039">
        <v>676</v>
      </c>
      <c r="W31" s="1039"/>
      <c r="X31" s="1039"/>
      <c r="Y31" s="1039"/>
      <c r="Z31" s="1039"/>
      <c r="AA31" s="1039">
        <v>89</v>
      </c>
      <c r="AB31" s="1039"/>
      <c r="AC31" s="1039"/>
      <c r="AD31" s="1039"/>
      <c r="AE31" s="1040"/>
      <c r="AF31" s="1035">
        <v>731</v>
      </c>
      <c r="AG31" s="1036"/>
      <c r="AH31" s="1036"/>
      <c r="AI31" s="1036"/>
      <c r="AJ31" s="1037"/>
      <c r="AK31" s="980">
        <v>17</v>
      </c>
      <c r="AL31" s="971"/>
      <c r="AM31" s="971"/>
      <c r="AN31" s="971"/>
      <c r="AO31" s="971"/>
      <c r="AP31" s="971">
        <v>968</v>
      </c>
      <c r="AQ31" s="971"/>
      <c r="AR31" s="971"/>
      <c r="AS31" s="971"/>
      <c r="AT31" s="971"/>
      <c r="AU31" s="971">
        <v>52</v>
      </c>
      <c r="AV31" s="971"/>
      <c r="AW31" s="971"/>
      <c r="AX31" s="971"/>
      <c r="AY31" s="971"/>
      <c r="AZ31" s="1041" t="s">
        <v>547</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394</v>
      </c>
      <c r="C32" s="1031"/>
      <c r="D32" s="1031"/>
      <c r="E32" s="1031"/>
      <c r="F32" s="1031"/>
      <c r="G32" s="1031"/>
      <c r="H32" s="1031"/>
      <c r="I32" s="1031"/>
      <c r="J32" s="1031"/>
      <c r="K32" s="1031"/>
      <c r="L32" s="1031"/>
      <c r="M32" s="1031"/>
      <c r="N32" s="1031"/>
      <c r="O32" s="1031"/>
      <c r="P32" s="1032"/>
      <c r="Q32" s="1038">
        <v>969</v>
      </c>
      <c r="R32" s="1039"/>
      <c r="S32" s="1039"/>
      <c r="T32" s="1039"/>
      <c r="U32" s="1039"/>
      <c r="V32" s="1039">
        <v>991</v>
      </c>
      <c r="W32" s="1039"/>
      <c r="X32" s="1039"/>
      <c r="Y32" s="1039"/>
      <c r="Z32" s="1039"/>
      <c r="AA32" s="1039">
        <v>-22</v>
      </c>
      <c r="AB32" s="1039"/>
      <c r="AC32" s="1039"/>
      <c r="AD32" s="1039"/>
      <c r="AE32" s="1040"/>
      <c r="AF32" s="1035">
        <v>96</v>
      </c>
      <c r="AG32" s="1036"/>
      <c r="AH32" s="1036"/>
      <c r="AI32" s="1036"/>
      <c r="AJ32" s="1037"/>
      <c r="AK32" s="980">
        <v>659</v>
      </c>
      <c r="AL32" s="971"/>
      <c r="AM32" s="971"/>
      <c r="AN32" s="971"/>
      <c r="AO32" s="971"/>
      <c r="AP32" s="971">
        <v>6585</v>
      </c>
      <c r="AQ32" s="971"/>
      <c r="AR32" s="971"/>
      <c r="AS32" s="971"/>
      <c r="AT32" s="971"/>
      <c r="AU32" s="971">
        <v>5268</v>
      </c>
      <c r="AV32" s="971"/>
      <c r="AW32" s="971"/>
      <c r="AX32" s="971"/>
      <c r="AY32" s="971"/>
      <c r="AZ32" s="1041" t="s">
        <v>547</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1064</v>
      </c>
      <c r="AG63" s="959"/>
      <c r="AH63" s="959"/>
      <c r="AI63" s="959"/>
      <c r="AJ63" s="1022"/>
      <c r="AK63" s="1023"/>
      <c r="AL63" s="963"/>
      <c r="AM63" s="963"/>
      <c r="AN63" s="963"/>
      <c r="AO63" s="963"/>
      <c r="AP63" s="959">
        <v>7553</v>
      </c>
      <c r="AQ63" s="959"/>
      <c r="AR63" s="959"/>
      <c r="AS63" s="959"/>
      <c r="AT63" s="959"/>
      <c r="AU63" s="959">
        <v>5320</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7225</v>
      </c>
      <c r="R68" s="982"/>
      <c r="S68" s="982"/>
      <c r="T68" s="982"/>
      <c r="U68" s="982"/>
      <c r="V68" s="982">
        <v>7094</v>
      </c>
      <c r="W68" s="982"/>
      <c r="X68" s="982"/>
      <c r="Y68" s="982"/>
      <c r="Z68" s="982"/>
      <c r="AA68" s="982">
        <v>131</v>
      </c>
      <c r="AB68" s="982"/>
      <c r="AC68" s="982"/>
      <c r="AD68" s="982"/>
      <c r="AE68" s="982"/>
      <c r="AF68" s="982">
        <v>131</v>
      </c>
      <c r="AG68" s="982"/>
      <c r="AH68" s="982"/>
      <c r="AI68" s="982"/>
      <c r="AJ68" s="982"/>
      <c r="AK68" s="982">
        <v>126</v>
      </c>
      <c r="AL68" s="982"/>
      <c r="AM68" s="982"/>
      <c r="AN68" s="982"/>
      <c r="AO68" s="982"/>
      <c r="AP68" s="982">
        <v>6029</v>
      </c>
      <c r="AQ68" s="982"/>
      <c r="AR68" s="982"/>
      <c r="AS68" s="982"/>
      <c r="AT68" s="982"/>
      <c r="AU68" s="982">
        <v>480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18212</v>
      </c>
      <c r="R69" s="971"/>
      <c r="S69" s="971"/>
      <c r="T69" s="971"/>
      <c r="U69" s="971"/>
      <c r="V69" s="971">
        <v>18351</v>
      </c>
      <c r="W69" s="971"/>
      <c r="X69" s="971"/>
      <c r="Y69" s="971"/>
      <c r="Z69" s="971"/>
      <c r="AA69" s="971">
        <v>-139</v>
      </c>
      <c r="AB69" s="971"/>
      <c r="AC69" s="971"/>
      <c r="AD69" s="971"/>
      <c r="AE69" s="971"/>
      <c r="AF69" s="971">
        <v>3353</v>
      </c>
      <c r="AG69" s="971"/>
      <c r="AH69" s="971"/>
      <c r="AI69" s="971"/>
      <c r="AJ69" s="971"/>
      <c r="AK69" s="971" t="s">
        <v>547</v>
      </c>
      <c r="AL69" s="971"/>
      <c r="AM69" s="971"/>
      <c r="AN69" s="971"/>
      <c r="AO69" s="971"/>
      <c r="AP69" s="971">
        <v>15380</v>
      </c>
      <c r="AQ69" s="971"/>
      <c r="AR69" s="971"/>
      <c r="AS69" s="971"/>
      <c r="AT69" s="971"/>
      <c r="AU69" s="971">
        <v>2415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6431</v>
      </c>
      <c r="R70" s="971"/>
      <c r="S70" s="971"/>
      <c r="T70" s="971"/>
      <c r="U70" s="971"/>
      <c r="V70" s="971">
        <v>6234</v>
      </c>
      <c r="W70" s="971"/>
      <c r="X70" s="971"/>
      <c r="Y70" s="971"/>
      <c r="Z70" s="971"/>
      <c r="AA70" s="971">
        <v>197</v>
      </c>
      <c r="AB70" s="971"/>
      <c r="AC70" s="971"/>
      <c r="AD70" s="971"/>
      <c r="AE70" s="971"/>
      <c r="AF70" s="971">
        <v>197</v>
      </c>
      <c r="AG70" s="971"/>
      <c r="AH70" s="971"/>
      <c r="AI70" s="971"/>
      <c r="AJ70" s="971"/>
      <c r="AK70" s="971" t="s">
        <v>547</v>
      </c>
      <c r="AL70" s="971"/>
      <c r="AM70" s="971"/>
      <c r="AN70" s="971"/>
      <c r="AO70" s="971"/>
      <c r="AP70" s="971" t="s">
        <v>547</v>
      </c>
      <c r="AQ70" s="971"/>
      <c r="AR70" s="971"/>
      <c r="AS70" s="971"/>
      <c r="AT70" s="971"/>
      <c r="AU70" s="971" t="s">
        <v>547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406</v>
      </c>
      <c r="R71" s="971"/>
      <c r="S71" s="971"/>
      <c r="T71" s="971"/>
      <c r="U71" s="971"/>
      <c r="V71" s="971">
        <v>324</v>
      </c>
      <c r="W71" s="971"/>
      <c r="X71" s="971"/>
      <c r="Y71" s="971"/>
      <c r="Z71" s="971"/>
      <c r="AA71" s="971">
        <v>82</v>
      </c>
      <c r="AB71" s="971"/>
      <c r="AC71" s="971"/>
      <c r="AD71" s="971"/>
      <c r="AE71" s="971"/>
      <c r="AF71" s="971">
        <v>82</v>
      </c>
      <c r="AG71" s="971"/>
      <c r="AH71" s="971"/>
      <c r="AI71" s="971"/>
      <c r="AJ71" s="971"/>
      <c r="AK71" s="971" t="s">
        <v>547</v>
      </c>
      <c r="AL71" s="971"/>
      <c r="AM71" s="971"/>
      <c r="AN71" s="971"/>
      <c r="AO71" s="971"/>
      <c r="AP71" s="971" t="s">
        <v>547</v>
      </c>
      <c r="AQ71" s="971"/>
      <c r="AR71" s="971"/>
      <c r="AS71" s="971"/>
      <c r="AT71" s="971"/>
      <c r="AU71" s="971" t="s">
        <v>547</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161934</v>
      </c>
      <c r="R72" s="971"/>
      <c r="S72" s="971"/>
      <c r="T72" s="971"/>
      <c r="U72" s="971"/>
      <c r="V72" s="971">
        <v>158460</v>
      </c>
      <c r="W72" s="971"/>
      <c r="X72" s="971"/>
      <c r="Y72" s="971"/>
      <c r="Z72" s="971"/>
      <c r="AA72" s="971">
        <v>3473</v>
      </c>
      <c r="AB72" s="971"/>
      <c r="AC72" s="971"/>
      <c r="AD72" s="971"/>
      <c r="AE72" s="971"/>
      <c r="AF72" s="971">
        <v>3473</v>
      </c>
      <c r="AG72" s="971"/>
      <c r="AH72" s="971"/>
      <c r="AI72" s="971"/>
      <c r="AJ72" s="971"/>
      <c r="AK72" s="971">
        <v>1726</v>
      </c>
      <c r="AL72" s="971"/>
      <c r="AM72" s="971"/>
      <c r="AN72" s="971"/>
      <c r="AO72" s="971"/>
      <c r="AP72" s="971" t="s">
        <v>547</v>
      </c>
      <c r="AQ72" s="971"/>
      <c r="AR72" s="971"/>
      <c r="AS72" s="971"/>
      <c r="AT72" s="971"/>
      <c r="AU72" s="971" t="s">
        <v>547</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1103</v>
      </c>
      <c r="R73" s="971"/>
      <c r="S73" s="971"/>
      <c r="T73" s="971"/>
      <c r="U73" s="971"/>
      <c r="V73" s="971">
        <v>1100</v>
      </c>
      <c r="W73" s="971"/>
      <c r="X73" s="971"/>
      <c r="Y73" s="971"/>
      <c r="Z73" s="971"/>
      <c r="AA73" s="971">
        <v>3</v>
      </c>
      <c r="AB73" s="971"/>
      <c r="AC73" s="971"/>
      <c r="AD73" s="971"/>
      <c r="AE73" s="971"/>
      <c r="AF73" s="971">
        <v>3</v>
      </c>
      <c r="AG73" s="971"/>
      <c r="AH73" s="971"/>
      <c r="AI73" s="971"/>
      <c r="AJ73" s="971"/>
      <c r="AK73" s="971" t="s">
        <v>547</v>
      </c>
      <c r="AL73" s="971"/>
      <c r="AM73" s="971"/>
      <c r="AN73" s="971"/>
      <c r="AO73" s="971"/>
      <c r="AP73" s="971" t="s">
        <v>547</v>
      </c>
      <c r="AQ73" s="971"/>
      <c r="AR73" s="971"/>
      <c r="AS73" s="971"/>
      <c r="AT73" s="971"/>
      <c r="AU73" s="971" t="s">
        <v>547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83</v>
      </c>
      <c r="R74" s="971"/>
      <c r="S74" s="971"/>
      <c r="T74" s="971"/>
      <c r="U74" s="971"/>
      <c r="V74" s="971">
        <v>69</v>
      </c>
      <c r="W74" s="971"/>
      <c r="X74" s="971"/>
      <c r="Y74" s="971"/>
      <c r="Z74" s="971"/>
      <c r="AA74" s="971">
        <v>14</v>
      </c>
      <c r="AB74" s="971"/>
      <c r="AC74" s="971"/>
      <c r="AD74" s="971"/>
      <c r="AE74" s="971"/>
      <c r="AF74" s="971">
        <v>14</v>
      </c>
      <c r="AG74" s="971"/>
      <c r="AH74" s="971"/>
      <c r="AI74" s="971"/>
      <c r="AJ74" s="971"/>
      <c r="AK74" s="971" t="s">
        <v>547</v>
      </c>
      <c r="AL74" s="971"/>
      <c r="AM74" s="971"/>
      <c r="AN74" s="971"/>
      <c r="AO74" s="971"/>
      <c r="AP74" s="971" t="s">
        <v>547</v>
      </c>
      <c r="AQ74" s="971"/>
      <c r="AR74" s="971"/>
      <c r="AS74" s="971"/>
      <c r="AT74" s="971"/>
      <c r="AU74" s="971" t="s">
        <v>547</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25</v>
      </c>
      <c r="R75" s="979"/>
      <c r="S75" s="979"/>
      <c r="T75" s="979"/>
      <c r="U75" s="980"/>
      <c r="V75" s="981">
        <v>19</v>
      </c>
      <c r="W75" s="979"/>
      <c r="X75" s="979"/>
      <c r="Y75" s="979"/>
      <c r="Z75" s="980"/>
      <c r="AA75" s="981">
        <v>6</v>
      </c>
      <c r="AB75" s="979"/>
      <c r="AC75" s="979"/>
      <c r="AD75" s="979"/>
      <c r="AE75" s="980"/>
      <c r="AF75" s="981">
        <v>6</v>
      </c>
      <c r="AG75" s="979"/>
      <c r="AH75" s="979"/>
      <c r="AI75" s="979"/>
      <c r="AJ75" s="980"/>
      <c r="AK75" s="981">
        <v>7</v>
      </c>
      <c r="AL75" s="979"/>
      <c r="AM75" s="979"/>
      <c r="AN75" s="979"/>
      <c r="AO75" s="980"/>
      <c r="AP75" s="981" t="s">
        <v>547</v>
      </c>
      <c r="AQ75" s="979"/>
      <c r="AR75" s="979"/>
      <c r="AS75" s="979"/>
      <c r="AT75" s="980"/>
      <c r="AU75" s="981" t="s">
        <v>547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11</v>
      </c>
      <c r="R76" s="979"/>
      <c r="S76" s="979"/>
      <c r="T76" s="979"/>
      <c r="U76" s="980"/>
      <c r="V76" s="981">
        <v>9</v>
      </c>
      <c r="W76" s="979"/>
      <c r="X76" s="979"/>
      <c r="Y76" s="979"/>
      <c r="Z76" s="980"/>
      <c r="AA76" s="981">
        <v>2</v>
      </c>
      <c r="AB76" s="979"/>
      <c r="AC76" s="979"/>
      <c r="AD76" s="979"/>
      <c r="AE76" s="980"/>
      <c r="AF76" s="981">
        <v>2</v>
      </c>
      <c r="AG76" s="979"/>
      <c r="AH76" s="979"/>
      <c r="AI76" s="979"/>
      <c r="AJ76" s="980"/>
      <c r="AK76" s="981" t="s">
        <v>547</v>
      </c>
      <c r="AL76" s="979"/>
      <c r="AM76" s="979"/>
      <c r="AN76" s="979"/>
      <c r="AO76" s="980"/>
      <c r="AP76" s="981" t="s">
        <v>547</v>
      </c>
      <c r="AQ76" s="979"/>
      <c r="AR76" s="979"/>
      <c r="AS76" s="979"/>
      <c r="AT76" s="980"/>
      <c r="AU76" s="981" t="s">
        <v>547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7261</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41</v>
      </c>
      <c r="CS102" s="953"/>
      <c r="CT102" s="953"/>
      <c r="CU102" s="953"/>
      <c r="CV102" s="954"/>
      <c r="CW102" s="952">
        <v>2</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1379543</v>
      </c>
      <c r="AB110" s="889"/>
      <c r="AC110" s="889"/>
      <c r="AD110" s="889"/>
      <c r="AE110" s="890"/>
      <c r="AF110" s="891">
        <v>1444990</v>
      </c>
      <c r="AG110" s="889"/>
      <c r="AH110" s="889"/>
      <c r="AI110" s="889"/>
      <c r="AJ110" s="890"/>
      <c r="AK110" s="891">
        <v>1468899</v>
      </c>
      <c r="AL110" s="889"/>
      <c r="AM110" s="889"/>
      <c r="AN110" s="889"/>
      <c r="AO110" s="890"/>
      <c r="AP110" s="892">
        <v>19.399999999999999</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15465185</v>
      </c>
      <c r="BR110" s="842"/>
      <c r="BS110" s="842"/>
      <c r="BT110" s="842"/>
      <c r="BU110" s="842"/>
      <c r="BV110" s="842">
        <v>14954807</v>
      </c>
      <c r="BW110" s="842"/>
      <c r="BX110" s="842"/>
      <c r="BY110" s="842"/>
      <c r="BZ110" s="842"/>
      <c r="CA110" s="842">
        <v>14748847</v>
      </c>
      <c r="CB110" s="842"/>
      <c r="CC110" s="842"/>
      <c r="CD110" s="842"/>
      <c r="CE110" s="842"/>
      <c r="CF110" s="866">
        <v>194.9</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v>446900</v>
      </c>
      <c r="BR111" s="817"/>
      <c r="BS111" s="817"/>
      <c r="BT111" s="817"/>
      <c r="BU111" s="817"/>
      <c r="BV111" s="817">
        <v>416060</v>
      </c>
      <c r="BW111" s="817"/>
      <c r="BX111" s="817"/>
      <c r="BY111" s="817"/>
      <c r="BZ111" s="817"/>
      <c r="CA111" s="817">
        <v>385200</v>
      </c>
      <c r="CB111" s="817"/>
      <c r="CC111" s="817"/>
      <c r="CD111" s="817"/>
      <c r="CE111" s="817"/>
      <c r="CF111" s="875">
        <v>5.0999999999999996</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5341162</v>
      </c>
      <c r="BR112" s="817"/>
      <c r="BS112" s="817"/>
      <c r="BT112" s="817"/>
      <c r="BU112" s="817"/>
      <c r="BV112" s="817">
        <v>5126932</v>
      </c>
      <c r="BW112" s="817"/>
      <c r="BX112" s="817"/>
      <c r="BY112" s="817"/>
      <c r="BZ112" s="817"/>
      <c r="CA112" s="817">
        <v>5320442</v>
      </c>
      <c r="CB112" s="817"/>
      <c r="CC112" s="817"/>
      <c r="CD112" s="817"/>
      <c r="CE112" s="817"/>
      <c r="CF112" s="875">
        <v>70.3</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536064</v>
      </c>
      <c r="AB113" s="919"/>
      <c r="AC113" s="919"/>
      <c r="AD113" s="919"/>
      <c r="AE113" s="920"/>
      <c r="AF113" s="921">
        <v>531865</v>
      </c>
      <c r="AG113" s="919"/>
      <c r="AH113" s="919"/>
      <c r="AI113" s="919"/>
      <c r="AJ113" s="920"/>
      <c r="AK113" s="921">
        <v>512293</v>
      </c>
      <c r="AL113" s="919"/>
      <c r="AM113" s="919"/>
      <c r="AN113" s="919"/>
      <c r="AO113" s="920"/>
      <c r="AP113" s="922">
        <v>6.8</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3086521</v>
      </c>
      <c r="BR113" s="817"/>
      <c r="BS113" s="817"/>
      <c r="BT113" s="817"/>
      <c r="BU113" s="817"/>
      <c r="BV113" s="817">
        <v>2987228</v>
      </c>
      <c r="BW113" s="817"/>
      <c r="BX113" s="817"/>
      <c r="BY113" s="817"/>
      <c r="BZ113" s="817"/>
      <c r="CA113" s="817">
        <v>2894748</v>
      </c>
      <c r="CB113" s="817"/>
      <c r="CC113" s="817"/>
      <c r="CD113" s="817"/>
      <c r="CE113" s="817"/>
      <c r="CF113" s="875">
        <v>38.200000000000003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157787</v>
      </c>
      <c r="AB114" s="780"/>
      <c r="AC114" s="780"/>
      <c r="AD114" s="780"/>
      <c r="AE114" s="781"/>
      <c r="AF114" s="782">
        <v>168265</v>
      </c>
      <c r="AG114" s="780"/>
      <c r="AH114" s="780"/>
      <c r="AI114" s="780"/>
      <c r="AJ114" s="781"/>
      <c r="AK114" s="782">
        <v>202676</v>
      </c>
      <c r="AL114" s="780"/>
      <c r="AM114" s="780"/>
      <c r="AN114" s="780"/>
      <c r="AO114" s="781"/>
      <c r="AP114" s="824">
        <v>2.7</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2159453</v>
      </c>
      <c r="BR114" s="817"/>
      <c r="BS114" s="817"/>
      <c r="BT114" s="817"/>
      <c r="BU114" s="817"/>
      <c r="BV114" s="817">
        <v>2112037</v>
      </c>
      <c r="BW114" s="817"/>
      <c r="BX114" s="817"/>
      <c r="BY114" s="817"/>
      <c r="BZ114" s="817"/>
      <c r="CA114" s="817">
        <v>2059366</v>
      </c>
      <c r="CB114" s="817"/>
      <c r="CC114" s="817"/>
      <c r="CD114" s="817"/>
      <c r="CE114" s="817"/>
      <c r="CF114" s="875">
        <v>27.2</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35757</v>
      </c>
      <c r="AB115" s="919"/>
      <c r="AC115" s="919"/>
      <c r="AD115" s="919"/>
      <c r="AE115" s="920"/>
      <c r="AF115" s="921">
        <v>35403</v>
      </c>
      <c r="AG115" s="919"/>
      <c r="AH115" s="919"/>
      <c r="AI115" s="919"/>
      <c r="AJ115" s="920"/>
      <c r="AK115" s="921">
        <v>35048</v>
      </c>
      <c r="AL115" s="919"/>
      <c r="AM115" s="919"/>
      <c r="AN115" s="919"/>
      <c r="AO115" s="920"/>
      <c r="AP115" s="922">
        <v>0.5</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446900</v>
      </c>
      <c r="DH116" s="780"/>
      <c r="DI116" s="780"/>
      <c r="DJ116" s="780"/>
      <c r="DK116" s="781"/>
      <c r="DL116" s="782">
        <v>416060</v>
      </c>
      <c r="DM116" s="780"/>
      <c r="DN116" s="780"/>
      <c r="DO116" s="780"/>
      <c r="DP116" s="781"/>
      <c r="DQ116" s="782">
        <v>385200</v>
      </c>
      <c r="DR116" s="780"/>
      <c r="DS116" s="780"/>
      <c r="DT116" s="780"/>
      <c r="DU116" s="781"/>
      <c r="DV116" s="824">
        <v>5.0999999999999996</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2109151</v>
      </c>
      <c r="AB117" s="903"/>
      <c r="AC117" s="903"/>
      <c r="AD117" s="903"/>
      <c r="AE117" s="904"/>
      <c r="AF117" s="905">
        <v>2180523</v>
      </c>
      <c r="AG117" s="903"/>
      <c r="AH117" s="903"/>
      <c r="AI117" s="903"/>
      <c r="AJ117" s="904"/>
      <c r="AK117" s="905">
        <v>2218916</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26499221</v>
      </c>
      <c r="BR119" s="845"/>
      <c r="BS119" s="845"/>
      <c r="BT119" s="845"/>
      <c r="BU119" s="845"/>
      <c r="BV119" s="845">
        <v>25597064</v>
      </c>
      <c r="BW119" s="845"/>
      <c r="BX119" s="845"/>
      <c r="BY119" s="845"/>
      <c r="BZ119" s="845"/>
      <c r="CA119" s="845">
        <v>25408603</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3157080</v>
      </c>
      <c r="BR120" s="842"/>
      <c r="BS120" s="842"/>
      <c r="BT120" s="842"/>
      <c r="BU120" s="842"/>
      <c r="BV120" s="842">
        <v>3386442</v>
      </c>
      <c r="BW120" s="842"/>
      <c r="BX120" s="842"/>
      <c r="BY120" s="842"/>
      <c r="BZ120" s="842"/>
      <c r="CA120" s="842">
        <v>3744081</v>
      </c>
      <c r="CB120" s="842"/>
      <c r="CC120" s="842"/>
      <c r="CD120" s="842"/>
      <c r="CE120" s="842"/>
      <c r="CF120" s="866">
        <v>49.5</v>
      </c>
      <c r="CG120" s="867"/>
      <c r="CH120" s="867"/>
      <c r="CI120" s="867"/>
      <c r="CJ120" s="867"/>
      <c r="CK120" s="868" t="s">
        <v>445</v>
      </c>
      <c r="CL120" s="852"/>
      <c r="CM120" s="852"/>
      <c r="CN120" s="852"/>
      <c r="CO120" s="853"/>
      <c r="CP120" s="872" t="s">
        <v>394</v>
      </c>
      <c r="CQ120" s="873"/>
      <c r="CR120" s="873"/>
      <c r="CS120" s="873"/>
      <c r="CT120" s="873"/>
      <c r="CU120" s="873"/>
      <c r="CV120" s="873"/>
      <c r="CW120" s="873"/>
      <c r="CX120" s="873"/>
      <c r="CY120" s="873"/>
      <c r="CZ120" s="873"/>
      <c r="DA120" s="873"/>
      <c r="DB120" s="873"/>
      <c r="DC120" s="873"/>
      <c r="DD120" s="873"/>
      <c r="DE120" s="873"/>
      <c r="DF120" s="874"/>
      <c r="DG120" s="861">
        <v>5280839</v>
      </c>
      <c r="DH120" s="842"/>
      <c r="DI120" s="842"/>
      <c r="DJ120" s="842"/>
      <c r="DK120" s="842"/>
      <c r="DL120" s="842">
        <v>5067410</v>
      </c>
      <c r="DM120" s="842"/>
      <c r="DN120" s="842"/>
      <c r="DO120" s="842"/>
      <c r="DP120" s="842"/>
      <c r="DQ120" s="842">
        <v>5268151</v>
      </c>
      <c r="DR120" s="842"/>
      <c r="DS120" s="842"/>
      <c r="DT120" s="842"/>
      <c r="DU120" s="842"/>
      <c r="DV120" s="843">
        <v>69.599999999999994</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1749701</v>
      </c>
      <c r="BR121" s="817"/>
      <c r="BS121" s="817"/>
      <c r="BT121" s="817"/>
      <c r="BU121" s="817"/>
      <c r="BV121" s="817">
        <v>1703720</v>
      </c>
      <c r="BW121" s="817"/>
      <c r="BX121" s="817"/>
      <c r="BY121" s="817"/>
      <c r="BZ121" s="817"/>
      <c r="CA121" s="817">
        <v>1829718</v>
      </c>
      <c r="CB121" s="817"/>
      <c r="CC121" s="817"/>
      <c r="CD121" s="817"/>
      <c r="CE121" s="817"/>
      <c r="CF121" s="875">
        <v>24.2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v>60323</v>
      </c>
      <c r="DH121" s="817"/>
      <c r="DI121" s="817"/>
      <c r="DJ121" s="817"/>
      <c r="DK121" s="817"/>
      <c r="DL121" s="817">
        <v>59522</v>
      </c>
      <c r="DM121" s="817"/>
      <c r="DN121" s="817"/>
      <c r="DO121" s="817"/>
      <c r="DP121" s="817"/>
      <c r="DQ121" s="817">
        <v>52291</v>
      </c>
      <c r="DR121" s="817"/>
      <c r="DS121" s="817"/>
      <c r="DT121" s="817"/>
      <c r="DU121" s="817"/>
      <c r="DV121" s="794">
        <v>0.7</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12027490</v>
      </c>
      <c r="BR122" s="845"/>
      <c r="BS122" s="845"/>
      <c r="BT122" s="845"/>
      <c r="BU122" s="845"/>
      <c r="BV122" s="845">
        <v>11496922</v>
      </c>
      <c r="BW122" s="845"/>
      <c r="BX122" s="845"/>
      <c r="BY122" s="845"/>
      <c r="BZ122" s="845"/>
      <c r="CA122" s="845">
        <v>11151128</v>
      </c>
      <c r="CB122" s="845"/>
      <c r="CC122" s="845"/>
      <c r="CD122" s="845"/>
      <c r="CE122" s="845"/>
      <c r="CF122" s="846">
        <v>147.30000000000001</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30840</v>
      </c>
      <c r="AB123" s="780"/>
      <c r="AC123" s="780"/>
      <c r="AD123" s="780"/>
      <c r="AE123" s="781"/>
      <c r="AF123" s="782">
        <v>30840</v>
      </c>
      <c r="AG123" s="780"/>
      <c r="AH123" s="780"/>
      <c r="AI123" s="780"/>
      <c r="AJ123" s="781"/>
      <c r="AK123" s="782">
        <v>30840</v>
      </c>
      <c r="AL123" s="780"/>
      <c r="AM123" s="780"/>
      <c r="AN123" s="780"/>
      <c r="AO123" s="781"/>
      <c r="AP123" s="824">
        <v>0.4</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16934271</v>
      </c>
      <c r="BR123" s="833"/>
      <c r="BS123" s="833"/>
      <c r="BT123" s="833"/>
      <c r="BU123" s="833"/>
      <c r="BV123" s="833">
        <v>16587084</v>
      </c>
      <c r="BW123" s="833"/>
      <c r="BX123" s="833"/>
      <c r="BY123" s="833"/>
      <c r="BZ123" s="833"/>
      <c r="CA123" s="833">
        <v>16724927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127.1</v>
      </c>
      <c r="BR124" s="831"/>
      <c r="BS124" s="831"/>
      <c r="BT124" s="831"/>
      <c r="BU124" s="831"/>
      <c r="BV124" s="831">
        <v>122.5</v>
      </c>
      <c r="BW124" s="831"/>
      <c r="BX124" s="831"/>
      <c r="BY124" s="831"/>
      <c r="BZ124" s="831"/>
      <c r="CA124" s="831">
        <v>114.7</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4917</v>
      </c>
      <c r="AB127" s="780"/>
      <c r="AC127" s="780"/>
      <c r="AD127" s="780"/>
      <c r="AE127" s="781"/>
      <c r="AF127" s="782">
        <v>4563</v>
      </c>
      <c r="AG127" s="780"/>
      <c r="AH127" s="780"/>
      <c r="AI127" s="780"/>
      <c r="AJ127" s="781"/>
      <c r="AK127" s="782">
        <v>4208</v>
      </c>
      <c r="AL127" s="780"/>
      <c r="AM127" s="780"/>
      <c r="AN127" s="780"/>
      <c r="AO127" s="781"/>
      <c r="AP127" s="824">
        <v>0.1</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180320</v>
      </c>
      <c r="AB128" s="801"/>
      <c r="AC128" s="801"/>
      <c r="AD128" s="801"/>
      <c r="AE128" s="802"/>
      <c r="AF128" s="803">
        <v>185420</v>
      </c>
      <c r="AG128" s="801"/>
      <c r="AH128" s="801"/>
      <c r="AI128" s="801"/>
      <c r="AJ128" s="802"/>
      <c r="AK128" s="803">
        <v>188896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13.6</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8557248</v>
      </c>
      <c r="AB129" s="780"/>
      <c r="AC129" s="780"/>
      <c r="AD129" s="780"/>
      <c r="AE129" s="781"/>
      <c r="AF129" s="782">
        <v>8377772</v>
      </c>
      <c r="AG129" s="780"/>
      <c r="AH129" s="780"/>
      <c r="AI129" s="780"/>
      <c r="AJ129" s="781"/>
      <c r="AK129" s="782">
        <v>8625204</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18.600000000000001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1035155</v>
      </c>
      <c r="AB130" s="780"/>
      <c r="AC130" s="780"/>
      <c r="AD130" s="780"/>
      <c r="AE130" s="781"/>
      <c r="AF130" s="782">
        <v>1028499</v>
      </c>
      <c r="AG130" s="780"/>
      <c r="AH130" s="780"/>
      <c r="AI130" s="780"/>
      <c r="AJ130" s="781"/>
      <c r="AK130" s="782">
        <v>1056696</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12.6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7522093</v>
      </c>
      <c r="AB131" s="764"/>
      <c r="AC131" s="764"/>
      <c r="AD131" s="764"/>
      <c r="AE131" s="765"/>
      <c r="AF131" s="766">
        <v>7349273</v>
      </c>
      <c r="AG131" s="764"/>
      <c r="AH131" s="764"/>
      <c r="AI131" s="764"/>
      <c r="AJ131" s="765"/>
      <c r="AK131" s="766">
        <v>7568508</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114.7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11.88068268</v>
      </c>
      <c r="AB132" s="745"/>
      <c r="AC132" s="745"/>
      <c r="AD132" s="745"/>
      <c r="AE132" s="746"/>
      <c r="AF132" s="747">
        <v>13.152375749999999</v>
      </c>
      <c r="AG132" s="745"/>
      <c r="AH132" s="745"/>
      <c r="AI132" s="745"/>
      <c r="AJ132" s="746"/>
      <c r="AK132" s="747">
        <v>12.860183279999999</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12</v>
      </c>
      <c r="AB133" s="724"/>
      <c r="AC133" s="724"/>
      <c r="AD133" s="724"/>
      <c r="AE133" s="725"/>
      <c r="AF133" s="723">
        <v>12.2</v>
      </c>
      <c r="AG133" s="724"/>
      <c r="AH133" s="724"/>
      <c r="AI133" s="724"/>
      <c r="AJ133" s="725"/>
      <c r="AK133" s="723">
        <v>12.6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mgGP2Pa+UIthJllpIW4HAg0UKStJjxnOTrsZX5ssyu2/uX5vR9mWo4tprNhw4vPEsUqIFsPTabFLBp8WX64A==" saltValue="y2Xa3FhnvOIoDYabv4rqK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23o9c0GVTfMlqCQQT4MEXvTlY9VosgTeDS3x20PAEwtHHJKp4eiRY9XCW30ER0tVmxM4NetwUfKGmtYkgHzyA==" saltValue="uyhCZRKmOPnxMEwOQzBK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2YX6HT2e4r2t0WPNql+ocRwS5XNCXDNEbjr7HIsE4Ec7mnVBsi9NQGH3EtmVEF8OX3vaNFZqDXSuCNKxkaO3g==" saltValue="2hFUG4f2y03yROXu/KrZM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2598943</v>
      </c>
      <c r="AP9" s="281">
        <v>88204</v>
      </c>
      <c r="AQ9" s="282">
        <v>107616</v>
      </c>
      <c r="AR9" s="283">
        <v>-18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312644</v>
      </c>
      <c r="AP10" s="284">
        <v>10611</v>
      </c>
      <c r="AQ10" s="285">
        <v>10095</v>
      </c>
      <c r="AR10" s="286">
        <v>5.0999999999999996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v>97258</v>
      </c>
      <c r="AP11" s="284">
        <v>3301</v>
      </c>
      <c r="AQ11" s="285">
        <v>1704</v>
      </c>
      <c r="AR11" s="286">
        <v>93.7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487</v>
      </c>
      <c r="AP12" s="284" t="s">
        <v>487</v>
      </c>
      <c r="AQ12" s="285">
        <v>7</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129268</v>
      </c>
      <c r="AP13" s="284">
        <v>4387</v>
      </c>
      <c r="AQ13" s="285">
        <v>4110</v>
      </c>
      <c r="AR13" s="286">
        <v>6.7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44234</v>
      </c>
      <c r="AP14" s="284">
        <v>1501</v>
      </c>
      <c r="AQ14" s="285">
        <v>2451</v>
      </c>
      <c r="AR14" s="286">
        <v>-38.799999999999997</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-190482</v>
      </c>
      <c r="AP15" s="284">
        <v>-6465</v>
      </c>
      <c r="AQ15" s="285">
        <v>-6399</v>
      </c>
      <c r="AR15" s="286">
        <v>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2991865</v>
      </c>
      <c r="AP16" s="284">
        <v>101540</v>
      </c>
      <c r="AQ16" s="285">
        <v>119584</v>
      </c>
      <c r="AR16" s="286">
        <v>-15.1</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8.31</v>
      </c>
      <c r="AP21" s="298">
        <v>10.86</v>
      </c>
      <c r="AQ21" s="299">
        <v>-2.5499999999999998</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99</v>
      </c>
      <c r="AP22" s="303">
        <v>97.3</v>
      </c>
      <c r="AQ22" s="304">
        <v>1.7</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1468899</v>
      </c>
      <c r="AP32" s="312">
        <v>49852</v>
      </c>
      <c r="AQ32" s="313">
        <v>75090</v>
      </c>
      <c r="AR32" s="314">
        <v>-33.6</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487</v>
      </c>
      <c r="AP34" s="312" t="s">
        <v>487</v>
      </c>
      <c r="AQ34" s="313">
        <v>1</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512293</v>
      </c>
      <c r="AP35" s="312">
        <v>17386</v>
      </c>
      <c r="AQ35" s="313">
        <v>17211</v>
      </c>
      <c r="AR35" s="314">
        <v>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202676</v>
      </c>
      <c r="AP36" s="312">
        <v>6879</v>
      </c>
      <c r="AQ36" s="313">
        <v>2478</v>
      </c>
      <c r="AR36" s="314">
        <v>177.6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35048</v>
      </c>
      <c r="AP37" s="312">
        <v>1189</v>
      </c>
      <c r="AQ37" s="313">
        <v>654</v>
      </c>
      <c r="AR37" s="314">
        <v>81.8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487</v>
      </c>
      <c r="AP38" s="315" t="s">
        <v>487</v>
      </c>
      <c r="AQ38" s="316">
        <v>4</v>
      </c>
      <c r="AR38" s="304" t="s">
        <v>487</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-188896</v>
      </c>
      <c r="AP39" s="312">
        <v>-6411</v>
      </c>
      <c r="AQ39" s="313">
        <v>-3502</v>
      </c>
      <c r="AR39" s="314">
        <v>83.1</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-1056696</v>
      </c>
      <c r="AP40" s="312">
        <v>-35863</v>
      </c>
      <c r="AQ40" s="313">
        <v>-63750</v>
      </c>
      <c r="AR40" s="314">
        <v>-43.7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973324</v>
      </c>
      <c r="AP41" s="312">
        <v>33033</v>
      </c>
      <c r="AQ41" s="313">
        <v>28185</v>
      </c>
      <c r="AR41" s="314">
        <v>17.2</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1550007</v>
      </c>
      <c r="AN51" s="334">
        <v>49759</v>
      </c>
      <c r="AO51" s="335">
        <v>-0.8</v>
      </c>
      <c r="AP51" s="336">
        <v>94081</v>
      </c>
      <c r="AQ51" s="337">
        <v>10.5</v>
      </c>
      <c r="AR51" s="338">
        <v>-11.3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885153</v>
      </c>
      <c r="AN52" s="342">
        <v>28416</v>
      </c>
      <c r="AO52" s="343">
        <v>-0.1</v>
      </c>
      <c r="AP52" s="344">
        <v>48949</v>
      </c>
      <c r="AQ52" s="345">
        <v>11.5</v>
      </c>
      <c r="AR52" s="346">
        <v>-11.6</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1118584</v>
      </c>
      <c r="AN53" s="334">
        <v>36389</v>
      </c>
      <c r="AO53" s="335">
        <v>-26.9</v>
      </c>
      <c r="AP53" s="336">
        <v>92632</v>
      </c>
      <c r="AQ53" s="337">
        <v>-1.5</v>
      </c>
      <c r="AR53" s="338">
        <v>-25.4</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629136</v>
      </c>
      <c r="AN54" s="342">
        <v>20466</v>
      </c>
      <c r="AO54" s="343">
        <v>-28</v>
      </c>
      <c r="AP54" s="344">
        <v>47978</v>
      </c>
      <c r="AQ54" s="345">
        <v>-2</v>
      </c>
      <c r="AR54" s="346">
        <v>-26</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1958940</v>
      </c>
      <c r="AN55" s="334">
        <v>64662</v>
      </c>
      <c r="AO55" s="335">
        <v>77.7</v>
      </c>
      <c r="AP55" s="336">
        <v>96469</v>
      </c>
      <c r="AQ55" s="337">
        <v>4.0999999999999996</v>
      </c>
      <c r="AR55" s="338">
        <v>73.599999999999994</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537117</v>
      </c>
      <c r="AN56" s="342">
        <v>17730</v>
      </c>
      <c r="AO56" s="343">
        <v>-13.4</v>
      </c>
      <c r="AP56" s="344">
        <v>49775</v>
      </c>
      <c r="AQ56" s="345">
        <v>3.7</v>
      </c>
      <c r="AR56" s="346">
        <v>-17.100000000000001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1253543</v>
      </c>
      <c r="AN57" s="334">
        <v>41998</v>
      </c>
      <c r="AO57" s="335">
        <v>-35</v>
      </c>
      <c r="AP57" s="336">
        <v>85743</v>
      </c>
      <c r="AQ57" s="337">
        <v>-11.1</v>
      </c>
      <c r="AR57" s="338">
        <v>-23.9</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779282</v>
      </c>
      <c r="AN58" s="342">
        <v>26108</v>
      </c>
      <c r="AO58" s="343">
        <v>47.3</v>
      </c>
      <c r="AP58" s="344">
        <v>45231</v>
      </c>
      <c r="AQ58" s="345">
        <v>-9.1</v>
      </c>
      <c r="AR58" s="346">
        <v>56.4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2012325</v>
      </c>
      <c r="AN59" s="334">
        <v>68295</v>
      </c>
      <c r="AO59" s="335">
        <v>62.6</v>
      </c>
      <c r="AP59" s="336">
        <v>92509</v>
      </c>
      <c r="AQ59" s="337">
        <v>7.9</v>
      </c>
      <c r="AR59" s="338">
        <v>54.7</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1159498</v>
      </c>
      <c r="AN60" s="342">
        <v>39352</v>
      </c>
      <c r="AO60" s="343">
        <v>50.7</v>
      </c>
      <c r="AP60" s="344">
        <v>52274</v>
      </c>
      <c r="AQ60" s="345">
        <v>15.6</v>
      </c>
      <c r="AR60" s="346">
        <v>35.1</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1578680</v>
      </c>
      <c r="AN61" s="349">
        <v>52221</v>
      </c>
      <c r="AO61" s="350">
        <v>15.5</v>
      </c>
      <c r="AP61" s="351">
        <v>92287</v>
      </c>
      <c r="AQ61" s="352">
        <v>2</v>
      </c>
      <c r="AR61" s="338">
        <v>13.5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798037</v>
      </c>
      <c r="AN62" s="342">
        <v>26414</v>
      </c>
      <c r="AO62" s="343">
        <v>11.3</v>
      </c>
      <c r="AP62" s="344">
        <v>48841</v>
      </c>
      <c r="AQ62" s="345">
        <v>3.9</v>
      </c>
      <c r="AR62" s="346">
        <v>7.4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m/7wcjmE7oRkBkoSx8qxo2I9bHAvSsAzmypU6LiD9W2besYgMJI3Xy78JVA2TJRgaCItJsk03WSlJ/ft2BLmSw==" saltValue="Uk8MOg/CX+78w0E1mCmwW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0" spans="125:125" ht="13.5" hidden="1" customHeight="1" x14ac:dyDescent="0.2"/>
    <row r="121" spans="125:125" ht="13.5" hidden="1" customHeight="1" x14ac:dyDescent="0.2">
      <c r="DU121" s="259"/>
    </row>
  </sheetData>
  <sheetProtection algorithmName="SHA-512" hashValue="VmT4m6GDchFDUSQnLVYAtfcWRCK3OKcWPjrAzlfcteJX3ZbSwQ5iwqSQisF5joIYQ8kfBd+ObU0yt7yQ9UMcQg==" saltValue="LBO2g+Vcbx0p3lO6ImIlI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PaBx5Y+cO8Pdw+GE2CEny+hZBi7D15evgxI5+W1myfwIQHK35u/d3DPi+o3SWU/bYnJ/Tukkqn9k3ybVL+4yYw==" saltValue="6fV7KAGC1Pev8+stx1VfC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9.83</v>
      </c>
      <c r="G47" s="12">
        <v>7.98</v>
      </c>
      <c r="H47" s="12">
        <v>8.2100000000000009</v>
      </c>
      <c r="I47" s="12">
        <v>9.83</v>
      </c>
      <c r="J47" s="13">
        <v>10.49</v>
      </c>
    </row>
    <row r="48" spans="2:10" ht="57.75" customHeight="1" x14ac:dyDescent="0.2">
      <c r="B48" s="14"/>
      <c r="C48" s="1141" t="s">
        <v>4</v>
      </c>
      <c r="D48" s="1141"/>
      <c r="E48" s="1142"/>
      <c r="F48" s="15">
        <v>11.98</v>
      </c>
      <c r="G48" s="16">
        <v>9.64</v>
      </c>
      <c r="H48" s="16">
        <v>13.86</v>
      </c>
      <c r="I48" s="16">
        <v>14.02</v>
      </c>
      <c r="J48" s="17">
        <v>11.93</v>
      </c>
    </row>
    <row r="49" spans="2:10" ht="57.75" customHeight="1" thickBot="1" x14ac:dyDescent="0.25">
      <c r="B49" s="18"/>
      <c r="C49" s="1143" t="s">
        <v>5</v>
      </c>
      <c r="D49" s="1143"/>
      <c r="E49" s="1144"/>
      <c r="F49" s="19" t="s">
        <v>530</v>
      </c>
      <c r="G49" s="20" t="s">
        <v>531</v>
      </c>
      <c r="H49" s="20">
        <v>4.96</v>
      </c>
      <c r="I49" s="20">
        <v>1.32</v>
      </c>
      <c r="J49" s="21" t="s">
        <v>532</v>
      </c>
    </row>
    <row r="50" spans="2:10" ht="13.2" x14ac:dyDescent="0.2"/>
  </sheetData>
  <sheetProtection algorithmName="SHA-512" hashValue="3ReKFLSP3wkXZlMgmEH4uXbMAn+drsX99CQFmzhoZQjfSEwWPFjg1+Rl5882u/e9Bz3Mtbwv7K6Gky4jmg84tQ==" saltValue="8OlSdqZcKmj0DvHEYNRBa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533</v>
      </c>
      <c r="D34" s="1151"/>
      <c r="E34" s="1152"/>
      <c r="F34" s="32">
        <v>11.91</v>
      </c>
      <c r="G34" s="33">
        <v>9.6</v>
      </c>
      <c r="H34" s="33">
        <v>13.82</v>
      </c>
      <c r="I34" s="33">
        <v>13.96</v>
      </c>
      <c r="J34" s="34">
        <v>11.85</v>
      </c>
      <c r="K34" s="22"/>
      <c r="L34" s="22"/>
      <c r="M34" s="22"/>
      <c r="N34" s="22"/>
      <c r="O34" s="22"/>
      <c r="P34" s="22"/>
    </row>
    <row r="35" spans="1:16" ht="39" customHeight="1" x14ac:dyDescent="0.2">
      <c r="A35" s="22"/>
      <c r="B35" s="35"/>
      <c r="C35" s="1145" t="s">
        <v>534</v>
      </c>
      <c r="D35" s="1146"/>
      <c r="E35" s="1147"/>
      <c r="F35" s="36">
        <v>8.9600000000000009</v>
      </c>
      <c r="G35" s="37">
        <v>8.92</v>
      </c>
      <c r="H35" s="37">
        <v>9.25</v>
      </c>
      <c r="I35" s="37">
        <v>9.51</v>
      </c>
      <c r="J35" s="38">
        <v>8.4700000000000006</v>
      </c>
      <c r="K35" s="22"/>
      <c r="L35" s="22"/>
      <c r="M35" s="22"/>
      <c r="N35" s="22"/>
      <c r="O35" s="22"/>
      <c r="P35" s="22"/>
    </row>
    <row r="36" spans="1:16" ht="39" customHeight="1" x14ac:dyDescent="0.2">
      <c r="A36" s="22"/>
      <c r="B36" s="35"/>
      <c r="C36" s="1145" t="s">
        <v>535</v>
      </c>
      <c r="D36" s="1146"/>
      <c r="E36" s="1147"/>
      <c r="F36" s="36">
        <v>1.77</v>
      </c>
      <c r="G36" s="37">
        <v>2.41</v>
      </c>
      <c r="H36" s="37">
        <v>2.08</v>
      </c>
      <c r="I36" s="37">
        <v>1.94</v>
      </c>
      <c r="J36" s="38">
        <v>2.48</v>
      </c>
      <c r="K36" s="22"/>
      <c r="L36" s="22"/>
      <c r="M36" s="22"/>
      <c r="N36" s="22"/>
      <c r="O36" s="22"/>
      <c r="P36" s="22"/>
    </row>
    <row r="37" spans="1:16" ht="39" customHeight="1" x14ac:dyDescent="0.2">
      <c r="A37" s="22"/>
      <c r="B37" s="35"/>
      <c r="C37" s="1145" t="s">
        <v>536</v>
      </c>
      <c r="D37" s="1146"/>
      <c r="E37" s="1147"/>
      <c r="F37" s="36">
        <v>3.05</v>
      </c>
      <c r="G37" s="37">
        <v>1.17</v>
      </c>
      <c r="H37" s="37">
        <v>1.06</v>
      </c>
      <c r="I37" s="37">
        <v>1.1200000000000001</v>
      </c>
      <c r="J37" s="38">
        <v>1.1100000000000001</v>
      </c>
      <c r="K37" s="22"/>
      <c r="L37" s="22"/>
      <c r="M37" s="22"/>
      <c r="N37" s="22"/>
      <c r="O37" s="22"/>
      <c r="P37" s="22"/>
    </row>
    <row r="38" spans="1:16" ht="39" customHeight="1" x14ac:dyDescent="0.2">
      <c r="A38" s="22"/>
      <c r="B38" s="35"/>
      <c r="C38" s="1145" t="s">
        <v>537</v>
      </c>
      <c r="D38" s="1146"/>
      <c r="E38" s="1147"/>
      <c r="F38" s="36">
        <v>0.16</v>
      </c>
      <c r="G38" s="37">
        <v>0.13</v>
      </c>
      <c r="H38" s="37">
        <v>0.14000000000000001</v>
      </c>
      <c r="I38" s="37">
        <v>0.13</v>
      </c>
      <c r="J38" s="38">
        <v>0.17</v>
      </c>
      <c r="K38" s="22"/>
      <c r="L38" s="22"/>
      <c r="M38" s="22"/>
      <c r="N38" s="22"/>
      <c r="O38" s="22"/>
      <c r="P38" s="22"/>
    </row>
    <row r="39" spans="1:16" ht="39" customHeight="1" x14ac:dyDescent="0.2">
      <c r="A39" s="22"/>
      <c r="B39" s="35"/>
      <c r="C39" s="1145" t="s">
        <v>538</v>
      </c>
      <c r="D39" s="1146"/>
      <c r="E39" s="1147"/>
      <c r="F39" s="36">
        <v>1.84</v>
      </c>
      <c r="G39" s="37">
        <v>0.89</v>
      </c>
      <c r="H39" s="37">
        <v>0.48</v>
      </c>
      <c r="I39" s="37">
        <v>0.08</v>
      </c>
      <c r="J39" s="38">
        <v>0.09</v>
      </c>
      <c r="K39" s="22"/>
      <c r="L39" s="22"/>
      <c r="M39" s="22"/>
      <c r="N39" s="22"/>
      <c r="O39" s="22"/>
      <c r="P39" s="22"/>
    </row>
    <row r="40" spans="1:16" ht="39" customHeight="1" x14ac:dyDescent="0.2">
      <c r="A40" s="22"/>
      <c r="B40" s="35"/>
      <c r="C40" s="1145" t="s">
        <v>539</v>
      </c>
      <c r="D40" s="1146"/>
      <c r="E40" s="1147"/>
      <c r="F40" s="36">
        <v>7.0000000000000007E-2</v>
      </c>
      <c r="G40" s="37">
        <v>0.03</v>
      </c>
      <c r="H40" s="37">
        <v>0.03</v>
      </c>
      <c r="I40" s="37">
        <v>0.05</v>
      </c>
      <c r="J40" s="38">
        <v>7.0000000000000007E-2</v>
      </c>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5">
      <c r="A43" s="22"/>
      <c r="B43" s="40"/>
      <c r="C43" s="1148" t="s">
        <v>541</v>
      </c>
      <c r="D43" s="1149"/>
      <c r="E43" s="1150"/>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nLx3RaMRQ7Sfj4ErSUP7qOjHPSwX5YlQx2/HcO/2+J7/bE6YFhnIHX6nO6j7BgCAJwDhuLeQKwF5oUFqcvQ9A==" saltValue="BjhqtOOjc6MOTyV2jOik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1362</v>
      </c>
      <c r="L45" s="60">
        <v>1367</v>
      </c>
      <c r="M45" s="60">
        <v>1380</v>
      </c>
      <c r="N45" s="60">
        <v>1445</v>
      </c>
      <c r="O45" s="61">
        <v>1469</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2">
      <c r="A48" s="48"/>
      <c r="B48" s="1178"/>
      <c r="C48" s="1179"/>
      <c r="D48" s="62"/>
      <c r="E48" s="1155" t="s">
        <v>13</v>
      </c>
      <c r="F48" s="1155"/>
      <c r="G48" s="1155"/>
      <c r="H48" s="1155"/>
      <c r="I48" s="1155"/>
      <c r="J48" s="1156"/>
      <c r="K48" s="63">
        <v>571</v>
      </c>
      <c r="L48" s="64">
        <v>548</v>
      </c>
      <c r="M48" s="64">
        <v>536</v>
      </c>
      <c r="N48" s="64">
        <v>532</v>
      </c>
      <c r="O48" s="65">
        <v>512</v>
      </c>
      <c r="P48" s="48"/>
      <c r="Q48" s="48"/>
      <c r="R48" s="48"/>
      <c r="S48" s="48"/>
      <c r="T48" s="48"/>
      <c r="U48" s="48"/>
    </row>
    <row r="49" spans="1:21" ht="30.75" customHeight="1" x14ac:dyDescent="0.2">
      <c r="A49" s="48"/>
      <c r="B49" s="1178"/>
      <c r="C49" s="1179"/>
      <c r="D49" s="62"/>
      <c r="E49" s="1155" t="s">
        <v>14</v>
      </c>
      <c r="F49" s="1155"/>
      <c r="G49" s="1155"/>
      <c r="H49" s="1155"/>
      <c r="I49" s="1155"/>
      <c r="J49" s="1156"/>
      <c r="K49" s="63">
        <v>166</v>
      </c>
      <c r="L49" s="64">
        <v>140</v>
      </c>
      <c r="M49" s="64">
        <v>158</v>
      </c>
      <c r="N49" s="64">
        <v>168</v>
      </c>
      <c r="O49" s="65">
        <v>203</v>
      </c>
      <c r="P49" s="48"/>
      <c r="Q49" s="48"/>
      <c r="R49" s="48"/>
      <c r="S49" s="48"/>
      <c r="T49" s="48"/>
      <c r="U49" s="48"/>
    </row>
    <row r="50" spans="1:21" ht="30.75" customHeight="1" x14ac:dyDescent="0.2">
      <c r="A50" s="48"/>
      <c r="B50" s="1178"/>
      <c r="C50" s="1179"/>
      <c r="D50" s="62"/>
      <c r="E50" s="1155" t="s">
        <v>15</v>
      </c>
      <c r="F50" s="1155"/>
      <c r="G50" s="1155"/>
      <c r="H50" s="1155"/>
      <c r="I50" s="1155"/>
      <c r="J50" s="1156"/>
      <c r="K50" s="63">
        <v>10</v>
      </c>
      <c r="L50" s="64">
        <v>36</v>
      </c>
      <c r="M50" s="64">
        <v>36</v>
      </c>
      <c r="N50" s="64">
        <v>35</v>
      </c>
      <c r="O50" s="65">
        <v>35</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1265</v>
      </c>
      <c r="L52" s="64">
        <v>1236</v>
      </c>
      <c r="M52" s="64">
        <v>1215</v>
      </c>
      <c r="N52" s="64">
        <v>1213</v>
      </c>
      <c r="O52" s="65">
        <v>1246</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844</v>
      </c>
      <c r="L53" s="69">
        <v>855</v>
      </c>
      <c r="M53" s="69">
        <v>895</v>
      </c>
      <c r="N53" s="69">
        <v>967</v>
      </c>
      <c r="O53" s="70">
        <v>973</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1" t="s">
        <v>24</v>
      </c>
      <c r="C58" s="1162"/>
      <c r="D58" s="1167" t="s">
        <v>25</v>
      </c>
      <c r="E58" s="1168"/>
      <c r="F58" s="1168"/>
      <c r="G58" s="1168"/>
      <c r="H58" s="1168"/>
      <c r="I58" s="1168"/>
      <c r="J58" s="1169"/>
      <c r="K58" s="83" t="s">
        <v>547</v>
      </c>
      <c r="L58" s="84" t="s">
        <v>547</v>
      </c>
      <c r="M58" s="84" t="s">
        <v>547</v>
      </c>
      <c r="N58" s="84" t="s">
        <v>547</v>
      </c>
      <c r="O58" s="85" t="s">
        <v>547</v>
      </c>
    </row>
    <row r="59" spans="1:21" ht="31.5" customHeight="1" x14ac:dyDescent="0.2">
      <c r="B59" s="1163"/>
      <c r="C59" s="1164"/>
      <c r="D59" s="1170" t="s">
        <v>26</v>
      </c>
      <c r="E59" s="1171"/>
      <c r="F59" s="1171"/>
      <c r="G59" s="1171"/>
      <c r="H59" s="1171"/>
      <c r="I59" s="1171"/>
      <c r="J59" s="1172"/>
      <c r="K59" s="86" t="s">
        <v>547</v>
      </c>
      <c r="L59" s="87" t="s">
        <v>547</v>
      </c>
      <c r="M59" s="87" t="s">
        <v>547</v>
      </c>
      <c r="N59" s="87" t="s">
        <v>547</v>
      </c>
      <c r="O59" s="88" t="s">
        <v>547</v>
      </c>
    </row>
    <row r="60" spans="1:21" ht="31.5" customHeight="1" thickBot="1" x14ac:dyDescent="0.25">
      <c r="B60" s="1165"/>
      <c r="C60" s="1166"/>
      <c r="D60" s="1173" t="s">
        <v>27</v>
      </c>
      <c r="E60" s="1174"/>
      <c r="F60" s="1174"/>
      <c r="G60" s="1174"/>
      <c r="H60" s="1174"/>
      <c r="I60" s="1174"/>
      <c r="J60" s="1175"/>
      <c r="K60" s="89" t="s">
        <v>547</v>
      </c>
      <c r="L60" s="90" t="s">
        <v>547</v>
      </c>
      <c r="M60" s="90" t="s">
        <v>547</v>
      </c>
      <c r="N60" s="90" t="s">
        <v>547</v>
      </c>
      <c r="O60" s="91" t="s">
        <v>547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UWgpEZ45cJxhNQwIG3Ksd1SDWWgPKjEIc55/f0qKnBYGjVOwLbB0e+KIOUlixUAkB5fFjMxy6tQgndq1UcqF7A==" saltValue="sJ+8RaQK9ZWn4cdTPFpz2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15401</v>
      </c>
      <c r="J41" s="356">
        <v>15090</v>
      </c>
      <c r="K41" s="356">
        <v>15465</v>
      </c>
      <c r="L41" s="356">
        <v>14955</v>
      </c>
      <c r="M41" s="357">
        <v>14749</v>
      </c>
    </row>
    <row r="42" spans="2:13" ht="27.75" customHeight="1" x14ac:dyDescent="0.2">
      <c r="B42" s="1186"/>
      <c r="C42" s="1187"/>
      <c r="D42" s="106"/>
      <c r="E42" s="1190" t="s">
        <v>32</v>
      </c>
      <c r="F42" s="1190"/>
      <c r="G42" s="1190"/>
      <c r="H42" s="1191"/>
      <c r="I42" s="358">
        <v>509</v>
      </c>
      <c r="J42" s="359">
        <v>478</v>
      </c>
      <c r="K42" s="359">
        <v>447</v>
      </c>
      <c r="L42" s="359">
        <v>416</v>
      </c>
      <c r="M42" s="360">
        <v>385</v>
      </c>
    </row>
    <row r="43" spans="2:13" ht="27.75" customHeight="1" x14ac:dyDescent="0.2">
      <c r="B43" s="1186"/>
      <c r="C43" s="1187"/>
      <c r="D43" s="106"/>
      <c r="E43" s="1190" t="s">
        <v>33</v>
      </c>
      <c r="F43" s="1190"/>
      <c r="G43" s="1190"/>
      <c r="H43" s="1191"/>
      <c r="I43" s="358">
        <v>5968</v>
      </c>
      <c r="J43" s="359">
        <v>5699</v>
      </c>
      <c r="K43" s="359">
        <v>5341</v>
      </c>
      <c r="L43" s="359">
        <v>5127</v>
      </c>
      <c r="M43" s="360">
        <v>5320</v>
      </c>
    </row>
    <row r="44" spans="2:13" ht="27.75" customHeight="1" x14ac:dyDescent="0.2">
      <c r="B44" s="1186"/>
      <c r="C44" s="1187"/>
      <c r="D44" s="106"/>
      <c r="E44" s="1190" t="s">
        <v>34</v>
      </c>
      <c r="F44" s="1190"/>
      <c r="G44" s="1190"/>
      <c r="H44" s="1191"/>
      <c r="I44" s="358">
        <v>3108</v>
      </c>
      <c r="J44" s="359">
        <v>3058</v>
      </c>
      <c r="K44" s="359">
        <v>3087</v>
      </c>
      <c r="L44" s="359">
        <v>2987</v>
      </c>
      <c r="M44" s="360">
        <v>2895</v>
      </c>
    </row>
    <row r="45" spans="2:13" ht="27.75" customHeight="1" x14ac:dyDescent="0.2">
      <c r="B45" s="1186"/>
      <c r="C45" s="1187"/>
      <c r="D45" s="106"/>
      <c r="E45" s="1190" t="s">
        <v>35</v>
      </c>
      <c r="F45" s="1190"/>
      <c r="G45" s="1190"/>
      <c r="H45" s="1191"/>
      <c r="I45" s="358">
        <v>2108</v>
      </c>
      <c r="J45" s="359">
        <v>2201</v>
      </c>
      <c r="K45" s="359">
        <v>2159</v>
      </c>
      <c r="L45" s="359">
        <v>2112</v>
      </c>
      <c r="M45" s="360">
        <v>2059</v>
      </c>
    </row>
    <row r="46" spans="2:13" ht="27.75" customHeight="1" x14ac:dyDescent="0.2">
      <c r="B46" s="1186"/>
      <c r="C46" s="1187"/>
      <c r="D46" s="107"/>
      <c r="E46" s="1190" t="s">
        <v>36</v>
      </c>
      <c r="F46" s="1190"/>
      <c r="G46" s="1190"/>
      <c r="H46" s="1191"/>
      <c r="I46" s="358" t="s">
        <v>487</v>
      </c>
      <c r="J46" s="359" t="s">
        <v>487</v>
      </c>
      <c r="K46" s="359" t="s">
        <v>487</v>
      </c>
      <c r="L46" s="359" t="s">
        <v>487</v>
      </c>
      <c r="M46" s="360" t="s">
        <v>487</v>
      </c>
    </row>
    <row r="47" spans="2:13" ht="27.75" customHeight="1" x14ac:dyDescent="0.2">
      <c r="B47" s="1186"/>
      <c r="C47" s="1187"/>
      <c r="D47" s="108"/>
      <c r="E47" s="1200" t="s">
        <v>37</v>
      </c>
      <c r="F47" s="1201"/>
      <c r="G47" s="1201"/>
      <c r="H47" s="1202"/>
      <c r="I47" s="358" t="s">
        <v>487</v>
      </c>
      <c r="J47" s="359" t="s">
        <v>487</v>
      </c>
      <c r="K47" s="359" t="s">
        <v>487</v>
      </c>
      <c r="L47" s="359" t="s">
        <v>487</v>
      </c>
      <c r="M47" s="360" t="s">
        <v>487</v>
      </c>
    </row>
    <row r="48" spans="2:13" ht="27.75" customHeight="1" x14ac:dyDescent="0.2">
      <c r="B48" s="1186"/>
      <c r="C48" s="1187"/>
      <c r="D48" s="106"/>
      <c r="E48" s="1190" t="s">
        <v>38</v>
      </c>
      <c r="F48" s="1190"/>
      <c r="G48" s="1190"/>
      <c r="H48" s="1191"/>
      <c r="I48" s="358" t="s">
        <v>487</v>
      </c>
      <c r="J48" s="359" t="s">
        <v>487</v>
      </c>
      <c r="K48" s="359" t="s">
        <v>487</v>
      </c>
      <c r="L48" s="359" t="s">
        <v>487</v>
      </c>
      <c r="M48" s="360" t="s">
        <v>487</v>
      </c>
    </row>
    <row r="49" spans="2:13" ht="27.75" customHeight="1" x14ac:dyDescent="0.2">
      <c r="B49" s="1188"/>
      <c r="C49" s="1189"/>
      <c r="D49" s="106"/>
      <c r="E49" s="1190" t="s">
        <v>39</v>
      </c>
      <c r="F49" s="1190"/>
      <c r="G49" s="1190"/>
      <c r="H49" s="1191"/>
      <c r="I49" s="358" t="s">
        <v>487</v>
      </c>
      <c r="J49" s="359" t="s">
        <v>487</v>
      </c>
      <c r="K49" s="359" t="s">
        <v>487</v>
      </c>
      <c r="L49" s="359" t="s">
        <v>487</v>
      </c>
      <c r="M49" s="360" t="s">
        <v>487</v>
      </c>
    </row>
    <row r="50" spans="2:13" ht="27.75" customHeight="1" x14ac:dyDescent="0.2">
      <c r="B50" s="1184" t="s">
        <v>40</v>
      </c>
      <c r="C50" s="1185"/>
      <c r="D50" s="109"/>
      <c r="E50" s="1190" t="s">
        <v>41</v>
      </c>
      <c r="F50" s="1190"/>
      <c r="G50" s="1190"/>
      <c r="H50" s="1191"/>
      <c r="I50" s="358">
        <v>2769</v>
      </c>
      <c r="J50" s="359">
        <v>2868</v>
      </c>
      <c r="K50" s="359">
        <v>3157</v>
      </c>
      <c r="L50" s="359">
        <v>3386</v>
      </c>
      <c r="M50" s="360">
        <v>3744</v>
      </c>
    </row>
    <row r="51" spans="2:13" ht="27.75" customHeight="1" x14ac:dyDescent="0.2">
      <c r="B51" s="1186"/>
      <c r="C51" s="1187"/>
      <c r="D51" s="106"/>
      <c r="E51" s="1190" t="s">
        <v>42</v>
      </c>
      <c r="F51" s="1190"/>
      <c r="G51" s="1190"/>
      <c r="H51" s="1191"/>
      <c r="I51" s="358">
        <v>1723</v>
      </c>
      <c r="J51" s="359">
        <v>1726</v>
      </c>
      <c r="K51" s="359">
        <v>1750</v>
      </c>
      <c r="L51" s="359">
        <v>1704</v>
      </c>
      <c r="M51" s="360">
        <v>1830</v>
      </c>
    </row>
    <row r="52" spans="2:13" ht="27.75" customHeight="1" x14ac:dyDescent="0.2">
      <c r="B52" s="1188"/>
      <c r="C52" s="1189"/>
      <c r="D52" s="106"/>
      <c r="E52" s="1190" t="s">
        <v>43</v>
      </c>
      <c r="F52" s="1190"/>
      <c r="G52" s="1190"/>
      <c r="H52" s="1191"/>
      <c r="I52" s="358">
        <v>12635</v>
      </c>
      <c r="J52" s="359">
        <v>12391</v>
      </c>
      <c r="K52" s="359">
        <v>12027</v>
      </c>
      <c r="L52" s="359">
        <v>11497</v>
      </c>
      <c r="M52" s="360">
        <v>11151</v>
      </c>
    </row>
    <row r="53" spans="2:13" ht="27.75" customHeight="1" thickBot="1" x14ac:dyDescent="0.25">
      <c r="B53" s="1192" t="s">
        <v>19</v>
      </c>
      <c r="C53" s="1193"/>
      <c r="D53" s="110"/>
      <c r="E53" s="1194" t="s">
        <v>44</v>
      </c>
      <c r="F53" s="1194"/>
      <c r="G53" s="1194"/>
      <c r="H53" s="1195"/>
      <c r="I53" s="361">
        <v>9966</v>
      </c>
      <c r="J53" s="362">
        <v>9539</v>
      </c>
      <c r="K53" s="362">
        <v>9565</v>
      </c>
      <c r="L53" s="362">
        <v>9010</v>
      </c>
      <c r="M53" s="363">
        <v>8684</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izd47IYIlzsD8sXIA3o5NjU56KEvyodaBHiv0cQvpaF0liY0vZQKBa45CS4KVbiaM9dei+80AmXOlJeIwctyTg==" saltValue="gcFkysOQKd0PA6Ed7nIg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527</v>
      </c>
      <c r="G54" s="119" t="s">
        <v>528</v>
      </c>
      <c r="H54" s="120" t="s">
        <v>529</v>
      </c>
    </row>
    <row r="55" spans="2:8" ht="52.5" customHeight="1" x14ac:dyDescent="0.2">
      <c r="B55" s="121"/>
      <c r="C55" s="1211" t="s">
        <v>46</v>
      </c>
      <c r="D55" s="1211"/>
      <c r="E55" s="1212"/>
      <c r="F55" s="122">
        <v>702</v>
      </c>
      <c r="G55" s="122">
        <v>824</v>
      </c>
      <c r="H55" s="123">
        <v>905</v>
      </c>
    </row>
    <row r="56" spans="2:8" ht="52.5" customHeight="1" x14ac:dyDescent="0.2">
      <c r="B56" s="124"/>
      <c r="C56" s="1213" t="s">
        <v>47</v>
      </c>
      <c r="D56" s="1213"/>
      <c r="E56" s="1214"/>
      <c r="F56" s="125">
        <v>111</v>
      </c>
      <c r="G56" s="125">
        <v>111</v>
      </c>
      <c r="H56" s="126">
        <v>111</v>
      </c>
    </row>
    <row r="57" spans="2:8" ht="53.25" customHeight="1" x14ac:dyDescent="0.2">
      <c r="B57" s="124"/>
      <c r="C57" s="1215" t="s">
        <v>48</v>
      </c>
      <c r="D57" s="1215"/>
      <c r="E57" s="1216"/>
      <c r="F57" s="127">
        <v>1653</v>
      </c>
      <c r="G57" s="127">
        <v>1590</v>
      </c>
      <c r="H57" s="128">
        <v>1746</v>
      </c>
    </row>
    <row r="58" spans="2:8" ht="45.75" customHeight="1" x14ac:dyDescent="0.2">
      <c r="B58" s="129"/>
      <c r="C58" s="1203" t="s">
        <v>560</v>
      </c>
      <c r="D58" s="1204"/>
      <c r="E58" s="1205"/>
      <c r="F58" s="130">
        <v>831</v>
      </c>
      <c r="G58" s="131">
        <v>851</v>
      </c>
      <c r="H58" s="131">
        <v>884</v>
      </c>
    </row>
    <row r="59" spans="2:8" ht="45.75" customHeight="1" x14ac:dyDescent="0.2">
      <c r="B59" s="129"/>
      <c r="C59" s="1203" t="s">
        <v>561</v>
      </c>
      <c r="D59" s="1204"/>
      <c r="E59" s="1205"/>
      <c r="F59" s="130">
        <v>348</v>
      </c>
      <c r="G59" s="131">
        <v>315</v>
      </c>
      <c r="H59" s="131">
        <v>495</v>
      </c>
    </row>
    <row r="60" spans="2:8" ht="45.75" customHeight="1" x14ac:dyDescent="0.2">
      <c r="B60" s="129"/>
      <c r="C60" s="1203" t="s">
        <v>562</v>
      </c>
      <c r="D60" s="1204"/>
      <c r="E60" s="1205"/>
      <c r="F60" s="130">
        <v>195</v>
      </c>
      <c r="G60" s="131">
        <v>146</v>
      </c>
      <c r="H60" s="131">
        <v>85</v>
      </c>
    </row>
    <row r="61" spans="2:8" ht="45.75" customHeight="1" x14ac:dyDescent="0.2">
      <c r="B61" s="129"/>
      <c r="C61" s="1203" t="s">
        <v>563</v>
      </c>
      <c r="D61" s="1204"/>
      <c r="E61" s="1205"/>
      <c r="F61" s="130">
        <v>60</v>
      </c>
      <c r="G61" s="131">
        <v>60</v>
      </c>
      <c r="H61" s="131">
        <v>60</v>
      </c>
    </row>
    <row r="62" spans="2:8" ht="45.75" customHeight="1" thickBot="1" x14ac:dyDescent="0.25">
      <c r="B62" s="132"/>
      <c r="C62" s="1206" t="s">
        <v>564</v>
      </c>
      <c r="D62" s="1207"/>
      <c r="E62" s="1208"/>
      <c r="F62" s="133">
        <v>50</v>
      </c>
      <c r="G62" s="134">
        <v>50</v>
      </c>
      <c r="H62" s="134">
        <v>50</v>
      </c>
    </row>
    <row r="63" spans="2:8" ht="52.5" customHeight="1" thickBot="1" x14ac:dyDescent="0.25">
      <c r="B63" s="135"/>
      <c r="C63" s="1209" t="s">
        <v>49</v>
      </c>
      <c r="D63" s="1209"/>
      <c r="E63" s="1210"/>
      <c r="F63" s="136">
        <v>2466</v>
      </c>
      <c r="G63" s="136">
        <v>2525</v>
      </c>
      <c r="H63" s="137">
        <v>2762</v>
      </c>
    </row>
    <row r="64" spans="2:8" ht="13.2" x14ac:dyDescent="0.2"/>
  </sheetData>
  <sheetProtection algorithmName="SHA-512" hashValue="PMAn801maO/Y4TIbKWYjEVjCct1qJ8bQmpbBrIEVw2DyDg2Ugk067iZfCCI9+MYdU+VIcQ51yUnbFlPKrGzwRA==" saltValue="NveVeJeoMjFBdPU0aAjR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49759</v>
      </c>
      <c r="E3" s="156"/>
      <c r="F3" s="157">
        <v>94081</v>
      </c>
      <c r="G3" s="158"/>
      <c r="H3" s="159"/>
    </row>
    <row r="4" spans="1:8" x14ac:dyDescent="0.2">
      <c r="A4" s="160"/>
      <c r="B4" s="161"/>
      <c r="C4" s="162"/>
      <c r="D4" s="163">
        <v>28416</v>
      </c>
      <c r="E4" s="164"/>
      <c r="F4" s="165">
        <v>48949</v>
      </c>
      <c r="G4" s="166"/>
      <c r="H4" s="167"/>
    </row>
    <row r="5" spans="1:8" x14ac:dyDescent="0.2">
      <c r="A5" s="148" t="s">
        <v>519</v>
      </c>
      <c r="B5" s="153"/>
      <c r="C5" s="154"/>
      <c r="D5" s="155">
        <v>36389</v>
      </c>
      <c r="E5" s="156"/>
      <c r="F5" s="157">
        <v>92632</v>
      </c>
      <c r="G5" s="158"/>
      <c r="H5" s="159"/>
    </row>
    <row r="6" spans="1:8" x14ac:dyDescent="0.2">
      <c r="A6" s="160"/>
      <c r="B6" s="161"/>
      <c r="C6" s="162"/>
      <c r="D6" s="163">
        <v>20466</v>
      </c>
      <c r="E6" s="164"/>
      <c r="F6" s="165">
        <v>47978</v>
      </c>
      <c r="G6" s="166"/>
      <c r="H6" s="167"/>
    </row>
    <row r="7" spans="1:8" x14ac:dyDescent="0.2">
      <c r="A7" s="148" t="s">
        <v>520</v>
      </c>
      <c r="B7" s="153"/>
      <c r="C7" s="154"/>
      <c r="D7" s="155">
        <v>64662</v>
      </c>
      <c r="E7" s="156"/>
      <c r="F7" s="157">
        <v>96469</v>
      </c>
      <c r="G7" s="158"/>
      <c r="H7" s="159"/>
    </row>
    <row r="8" spans="1:8" x14ac:dyDescent="0.2">
      <c r="A8" s="160"/>
      <c r="B8" s="161"/>
      <c r="C8" s="162"/>
      <c r="D8" s="163">
        <v>17730</v>
      </c>
      <c r="E8" s="164"/>
      <c r="F8" s="165">
        <v>49775</v>
      </c>
      <c r="G8" s="166"/>
      <c r="H8" s="167"/>
    </row>
    <row r="9" spans="1:8" x14ac:dyDescent="0.2">
      <c r="A9" s="148" t="s">
        <v>521</v>
      </c>
      <c r="B9" s="153"/>
      <c r="C9" s="154"/>
      <c r="D9" s="155">
        <v>41998</v>
      </c>
      <c r="E9" s="156"/>
      <c r="F9" s="157">
        <v>85743</v>
      </c>
      <c r="G9" s="158"/>
      <c r="H9" s="159"/>
    </row>
    <row r="10" spans="1:8" x14ac:dyDescent="0.2">
      <c r="A10" s="160"/>
      <c r="B10" s="161"/>
      <c r="C10" s="162"/>
      <c r="D10" s="163">
        <v>26108</v>
      </c>
      <c r="E10" s="164"/>
      <c r="F10" s="165">
        <v>45231</v>
      </c>
      <c r="G10" s="166"/>
      <c r="H10" s="167"/>
    </row>
    <row r="11" spans="1:8" x14ac:dyDescent="0.2">
      <c r="A11" s="148" t="s">
        <v>522</v>
      </c>
      <c r="B11" s="153"/>
      <c r="C11" s="154"/>
      <c r="D11" s="155">
        <v>68295</v>
      </c>
      <c r="E11" s="156"/>
      <c r="F11" s="157">
        <v>92509</v>
      </c>
      <c r="G11" s="158"/>
      <c r="H11" s="159"/>
    </row>
    <row r="12" spans="1:8" x14ac:dyDescent="0.2">
      <c r="A12" s="160"/>
      <c r="B12" s="161"/>
      <c r="C12" s="168"/>
      <c r="D12" s="163">
        <v>39352</v>
      </c>
      <c r="E12" s="164"/>
      <c r="F12" s="165">
        <v>52274</v>
      </c>
      <c r="G12" s="166"/>
      <c r="H12" s="167"/>
    </row>
    <row r="13" spans="1:8" x14ac:dyDescent="0.2">
      <c r="A13" s="148"/>
      <c r="B13" s="153"/>
      <c r="C13" s="169"/>
      <c r="D13" s="170">
        <v>52221</v>
      </c>
      <c r="E13" s="171"/>
      <c r="F13" s="172">
        <v>92287</v>
      </c>
      <c r="G13" s="173"/>
      <c r="H13" s="159"/>
    </row>
    <row r="14" spans="1:8" x14ac:dyDescent="0.2">
      <c r="A14" s="160"/>
      <c r="B14" s="161"/>
      <c r="C14" s="162"/>
      <c r="D14" s="163">
        <v>26414</v>
      </c>
      <c r="E14" s="164"/>
      <c r="F14" s="165">
        <v>48841</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11.98</v>
      </c>
      <c r="C19" s="174">
        <f>ROUND(VALUE(SUBSTITUTE(実質収支比率等に係る経年分析!G$48,"▲","-")),2)</f>
        <v>9.64</v>
      </c>
      <c r="D19" s="174">
        <f>ROUND(VALUE(SUBSTITUTE(実質収支比率等に係る経年分析!H$48,"▲","-")),2)</f>
        <v>13.86</v>
      </c>
      <c r="E19" s="174">
        <f>ROUND(VALUE(SUBSTITUTE(実質収支比率等に係る経年分析!I$48,"▲","-")),2)</f>
        <v>14.02</v>
      </c>
      <c r="F19" s="174">
        <f>ROUND(VALUE(SUBSTITUTE(実質収支比率等に係る経年分析!J$48,"▲","-")),2)</f>
        <v>11.93</v>
      </c>
    </row>
    <row r="20" spans="1:11" x14ac:dyDescent="0.2">
      <c r="A20" s="174" t="s">
        <v>53</v>
      </c>
      <c r="B20" s="174">
        <f>ROUND(VALUE(SUBSTITUTE(実質収支比率等に係る経年分析!F$47,"▲","-")),2)</f>
        <v>9.83</v>
      </c>
      <c r="C20" s="174">
        <f>ROUND(VALUE(SUBSTITUTE(実質収支比率等に係る経年分析!G$47,"▲","-")),2)</f>
        <v>7.98</v>
      </c>
      <c r="D20" s="174">
        <f>ROUND(VALUE(SUBSTITUTE(実質収支比率等に係る経年分析!H$47,"▲","-")),2)</f>
        <v>8.2100000000000009</v>
      </c>
      <c r="E20" s="174">
        <f>ROUND(VALUE(SUBSTITUTE(実質収支比率等に係る経年分析!I$47,"▲","-")),2)</f>
        <v>9.83</v>
      </c>
      <c r="F20" s="174">
        <f>ROUND(VALUE(SUBSTITUTE(実質収支比率等に係る経年分析!J$47,"▲","-")),2)</f>
        <v>10.49</v>
      </c>
    </row>
    <row r="21" spans="1:11" x14ac:dyDescent="0.2">
      <c r="A21" s="174" t="s">
        <v>54</v>
      </c>
      <c r="B21" s="174">
        <f>IF(ISNUMBER(VALUE(SUBSTITUTE(実質収支比率等に係る経年分析!F$49,"▲","-"))),ROUND(VALUE(SUBSTITUTE(実質収支比率等に係る経年分析!F$49,"▲","-")),2),NA())</f>
        <v>-2.68</v>
      </c>
      <c r="C21" s="174">
        <f>IF(ISNUMBER(VALUE(SUBSTITUTE(実質収支比率等に係る経年分析!G$49,"▲","-"))),ROUND(VALUE(SUBSTITUTE(実質収支比率等に係る経年分析!G$49,"▲","-")),2),NA())</f>
        <v>-3.12</v>
      </c>
      <c r="D21" s="174">
        <f>IF(ISNUMBER(VALUE(SUBSTITUTE(実質収支比率等に係る経年分析!H$49,"▲","-"))),ROUND(VALUE(SUBSTITUTE(実質収支比率等に係る経年分析!H$49,"▲","-")),2),NA())</f>
        <v>4.96</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-0.75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育英事業特別会計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7.0000000000000007E-2</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1.84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0.89</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0.09</v>
      </c>
    </row>
    <row r="32" spans="1:11" x14ac:dyDescent="0.2">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0.14000000000000001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2">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1.06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1.1200000000000001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1.1100000000000001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2.41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1.94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2.48</v>
      </c>
    </row>
    <row r="35" spans="1:16" x14ac:dyDescent="0.2">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8.9600000000000009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8.92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9.25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9.51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8.4700000000000006</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13.96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11.85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1265</v>
      </c>
      <c r="E42" s="176"/>
      <c r="F42" s="176"/>
      <c r="G42" s="176">
        <f>'実質公債費比率（分子）の構造'!L$52</f>
        <v>1236</v>
      </c>
      <c r="H42" s="176"/>
      <c r="I42" s="176"/>
      <c r="J42" s="176">
        <f>'実質公債費比率（分子）の構造'!M$52</f>
        <v>1215</v>
      </c>
      <c r="K42" s="176"/>
      <c r="L42" s="176"/>
      <c r="M42" s="176">
        <f>'実質公債費比率（分子）の構造'!N$52</f>
        <v>1213</v>
      </c>
      <c r="N42" s="176"/>
      <c r="O42" s="176"/>
      <c r="P42" s="176">
        <f>'実質公債費比率（分子）の構造'!O$52</f>
        <v>1246</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10</v>
      </c>
      <c r="C44" s="176"/>
      <c r="D44" s="176"/>
      <c r="E44" s="176">
        <f>'実質公債費比率（分子）の構造'!L$50</f>
        <v>36</v>
      </c>
      <c r="F44" s="176"/>
      <c r="G44" s="176"/>
      <c r="H44" s="176">
        <f>'実質公債費比率（分子）の構造'!M$50</f>
        <v>36</v>
      </c>
      <c r="I44" s="176"/>
      <c r="J44" s="176"/>
      <c r="K44" s="176">
        <f>'実質公債費比率（分子）の構造'!N$50</f>
        <v>35</v>
      </c>
      <c r="L44" s="176"/>
      <c r="M44" s="176"/>
      <c r="N44" s="176">
        <f>'実質公債費比率（分子）の構造'!O$50</f>
        <v>35</v>
      </c>
      <c r="O44" s="176"/>
      <c r="P44" s="176"/>
    </row>
    <row r="45" spans="1:16" x14ac:dyDescent="0.2">
      <c r="A45" s="176" t="s">
        <v>63</v>
      </c>
      <c r="B45" s="176">
        <f>'実質公債費比率（分子）の構造'!K$49</f>
        <v>166</v>
      </c>
      <c r="C45" s="176"/>
      <c r="D45" s="176"/>
      <c r="E45" s="176">
        <f>'実質公債費比率（分子）の構造'!L$49</f>
        <v>140</v>
      </c>
      <c r="F45" s="176"/>
      <c r="G45" s="176"/>
      <c r="H45" s="176">
        <f>'実質公債費比率（分子）の構造'!M$49</f>
        <v>158</v>
      </c>
      <c r="I45" s="176"/>
      <c r="J45" s="176"/>
      <c r="K45" s="176">
        <f>'実質公債費比率（分子）の構造'!N$49</f>
        <v>168</v>
      </c>
      <c r="L45" s="176"/>
      <c r="M45" s="176"/>
      <c r="N45" s="176">
        <f>'実質公債費比率（分子）の構造'!O$49</f>
        <v>203</v>
      </c>
      <c r="O45" s="176"/>
      <c r="P45" s="176"/>
    </row>
    <row r="46" spans="1:16" x14ac:dyDescent="0.2">
      <c r="A46" s="176" t="s">
        <v>64</v>
      </c>
      <c r="B46" s="176">
        <f>'実質公債費比率（分子）の構造'!K$48</f>
        <v>571</v>
      </c>
      <c r="C46" s="176"/>
      <c r="D46" s="176"/>
      <c r="E46" s="176">
        <f>'実質公債費比率（分子）の構造'!L$48</f>
        <v>548</v>
      </c>
      <c r="F46" s="176"/>
      <c r="G46" s="176"/>
      <c r="H46" s="176">
        <f>'実質公債費比率（分子）の構造'!M$48</f>
        <v>536</v>
      </c>
      <c r="I46" s="176"/>
      <c r="J46" s="176"/>
      <c r="K46" s="176">
        <f>'実質公債費比率（分子）の構造'!N$48</f>
        <v>532</v>
      </c>
      <c r="L46" s="176"/>
      <c r="M46" s="176"/>
      <c r="N46" s="176">
        <f>'実質公債費比率（分子）の構造'!O$48</f>
        <v>512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1362</v>
      </c>
      <c r="C49" s="176"/>
      <c r="D49" s="176"/>
      <c r="E49" s="176">
        <f>'実質公債費比率（分子）の構造'!L$45</f>
        <v>1367</v>
      </c>
      <c r="F49" s="176"/>
      <c r="G49" s="176"/>
      <c r="H49" s="176">
        <f>'実質公債費比率（分子）の構造'!M$45</f>
        <v>1380</v>
      </c>
      <c r="I49" s="176"/>
      <c r="J49" s="176"/>
      <c r="K49" s="176">
        <f>'実質公債費比率（分子）の構造'!N$45</f>
        <v>1445</v>
      </c>
      <c r="L49" s="176"/>
      <c r="M49" s="176"/>
      <c r="N49" s="176">
        <f>'実質公債費比率（分子）の構造'!O$45</f>
        <v>1469</v>
      </c>
      <c r="O49" s="176"/>
      <c r="P49" s="176"/>
    </row>
    <row r="50" spans="1:16" x14ac:dyDescent="0.2">
      <c r="A50" s="176" t="s">
        <v>67</v>
      </c>
      <c r="B50" s="176" t="e">
        <f>NA()</f>
        <v>#N/A</v>
      </c>
      <c r="C50" s="176">
        <f>IF(ISNUMBER('実質公債費比率（分子）の構造'!K$53),'実質公債費比率（分子）の構造'!K$53,NA())</f>
        <v>844</v>
      </c>
      <c r="D50" s="176" t="e">
        <f>NA()</f>
        <v>#N/A</v>
      </c>
      <c r="E50" s="176" t="e">
        <f>NA()</f>
        <v>#N/A</v>
      </c>
      <c r="F50" s="176">
        <f>IF(ISNUMBER('実質公債費比率（分子）の構造'!L$53),'実質公債費比率（分子）の構造'!L$53,NA())</f>
        <v>855</v>
      </c>
      <c r="G50" s="176" t="e">
        <f>NA()</f>
        <v>#N/A</v>
      </c>
      <c r="H50" s="176" t="e">
        <f>NA()</f>
        <v>#N/A</v>
      </c>
      <c r="I50" s="176">
        <f>IF(ISNUMBER('実質公債費比率（分子）の構造'!M$53),'実質公債費比率（分子）の構造'!M$53,NA())</f>
        <v>895</v>
      </c>
      <c r="J50" s="176" t="e">
        <f>NA()</f>
        <v>#N/A</v>
      </c>
      <c r="K50" s="176" t="e">
        <f>NA()</f>
        <v>#N/A</v>
      </c>
      <c r="L50" s="176">
        <f>IF(ISNUMBER('実質公債費比率（分子）の構造'!N$53),'実質公債費比率（分子）の構造'!N$53,NA())</f>
        <v>967</v>
      </c>
      <c r="M50" s="176" t="e">
        <f>NA()</f>
        <v>#N/A</v>
      </c>
      <c r="N50" s="176" t="e">
        <f>NA()</f>
        <v>#N/A</v>
      </c>
      <c r="O50" s="176">
        <f>IF(ISNUMBER('実質公債費比率（分子）の構造'!O$53),'実質公債費比率（分子）の構造'!O$53,NA())</f>
        <v>973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12635</v>
      </c>
      <c r="E56" s="175"/>
      <c r="F56" s="175"/>
      <c r="G56" s="175">
        <f>'将来負担比率（分子）の構造'!J$52</f>
        <v>12391</v>
      </c>
      <c r="H56" s="175"/>
      <c r="I56" s="175"/>
      <c r="J56" s="175">
        <f>'将来負担比率（分子）の構造'!K$52</f>
        <v>12027</v>
      </c>
      <c r="K56" s="175"/>
      <c r="L56" s="175"/>
      <c r="M56" s="175">
        <f>'将来負担比率（分子）の構造'!L$52</f>
        <v>11497</v>
      </c>
      <c r="N56" s="175"/>
      <c r="O56" s="175"/>
      <c r="P56" s="175">
        <f>'将来負担比率（分子）の構造'!M$52</f>
        <v>11151</v>
      </c>
    </row>
    <row r="57" spans="1:16" x14ac:dyDescent="0.2">
      <c r="A57" s="175" t="s">
        <v>42</v>
      </c>
      <c r="B57" s="175"/>
      <c r="C57" s="175"/>
      <c r="D57" s="175">
        <f>'将来負担比率（分子）の構造'!I$51</f>
        <v>1723</v>
      </c>
      <c r="E57" s="175"/>
      <c r="F57" s="175"/>
      <c r="G57" s="175">
        <f>'将来負担比率（分子）の構造'!J$51</f>
        <v>1726</v>
      </c>
      <c r="H57" s="175"/>
      <c r="I57" s="175"/>
      <c r="J57" s="175">
        <f>'将来負担比率（分子）の構造'!K$51</f>
        <v>1750</v>
      </c>
      <c r="K57" s="175"/>
      <c r="L57" s="175"/>
      <c r="M57" s="175">
        <f>'将来負担比率（分子）の構造'!L$51</f>
        <v>1704</v>
      </c>
      <c r="N57" s="175"/>
      <c r="O57" s="175"/>
      <c r="P57" s="175">
        <f>'将来負担比率（分子）の構造'!M$51</f>
        <v>1830</v>
      </c>
    </row>
    <row r="58" spans="1:16" x14ac:dyDescent="0.2">
      <c r="A58" s="175" t="s">
        <v>41</v>
      </c>
      <c r="B58" s="175"/>
      <c r="C58" s="175"/>
      <c r="D58" s="175">
        <f>'将来負担比率（分子）の構造'!I$50</f>
        <v>2769</v>
      </c>
      <c r="E58" s="175"/>
      <c r="F58" s="175"/>
      <c r="G58" s="175">
        <f>'将来負担比率（分子）の構造'!J$50</f>
        <v>2868</v>
      </c>
      <c r="H58" s="175"/>
      <c r="I58" s="175"/>
      <c r="J58" s="175">
        <f>'将来負担比率（分子）の構造'!K$50</f>
        <v>3157</v>
      </c>
      <c r="K58" s="175"/>
      <c r="L58" s="175"/>
      <c r="M58" s="175">
        <f>'将来負担比率（分子）の構造'!L$50</f>
        <v>3386</v>
      </c>
      <c r="N58" s="175"/>
      <c r="O58" s="175"/>
      <c r="P58" s="175">
        <f>'将来負担比率（分子）の構造'!M$50</f>
        <v>3744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2108</v>
      </c>
      <c r="C62" s="175"/>
      <c r="D62" s="175"/>
      <c r="E62" s="175">
        <f>'将来負担比率（分子）の構造'!J$45</f>
        <v>2201</v>
      </c>
      <c r="F62" s="175"/>
      <c r="G62" s="175"/>
      <c r="H62" s="175">
        <f>'将来負担比率（分子）の構造'!K$45</f>
        <v>2159</v>
      </c>
      <c r="I62" s="175"/>
      <c r="J62" s="175"/>
      <c r="K62" s="175">
        <f>'将来負担比率（分子）の構造'!L$45</f>
        <v>2112</v>
      </c>
      <c r="L62" s="175"/>
      <c r="M62" s="175"/>
      <c r="N62" s="175">
        <f>'将来負担比率（分子）の構造'!M$45</f>
        <v>2059</v>
      </c>
      <c r="O62" s="175"/>
      <c r="P62" s="175"/>
    </row>
    <row r="63" spans="1:16" x14ac:dyDescent="0.2">
      <c r="A63" s="175" t="s">
        <v>34</v>
      </c>
      <c r="B63" s="175">
        <f>'将来負担比率（分子）の構造'!I$44</f>
        <v>3108</v>
      </c>
      <c r="C63" s="175"/>
      <c r="D63" s="175"/>
      <c r="E63" s="175">
        <f>'将来負担比率（分子）の構造'!J$44</f>
        <v>3058</v>
      </c>
      <c r="F63" s="175"/>
      <c r="G63" s="175"/>
      <c r="H63" s="175">
        <f>'将来負担比率（分子）の構造'!K$44</f>
        <v>3087</v>
      </c>
      <c r="I63" s="175"/>
      <c r="J63" s="175"/>
      <c r="K63" s="175">
        <f>'将来負担比率（分子）の構造'!L$44</f>
        <v>2987</v>
      </c>
      <c r="L63" s="175"/>
      <c r="M63" s="175"/>
      <c r="N63" s="175">
        <f>'将来負担比率（分子）の構造'!M$44</f>
        <v>2895</v>
      </c>
      <c r="O63" s="175"/>
      <c r="P63" s="175"/>
    </row>
    <row r="64" spans="1:16" x14ac:dyDescent="0.2">
      <c r="A64" s="175" t="s">
        <v>33</v>
      </c>
      <c r="B64" s="175">
        <f>'将来負担比率（分子）の構造'!I$43</f>
        <v>5968</v>
      </c>
      <c r="C64" s="175"/>
      <c r="D64" s="175"/>
      <c r="E64" s="175">
        <f>'将来負担比率（分子）の構造'!J$43</f>
        <v>5699</v>
      </c>
      <c r="F64" s="175"/>
      <c r="G64" s="175"/>
      <c r="H64" s="175">
        <f>'将来負担比率（分子）の構造'!K$43</f>
        <v>5341</v>
      </c>
      <c r="I64" s="175"/>
      <c r="J64" s="175"/>
      <c r="K64" s="175">
        <f>'将来負担比率（分子）の構造'!L$43</f>
        <v>5127</v>
      </c>
      <c r="L64" s="175"/>
      <c r="M64" s="175"/>
      <c r="N64" s="175">
        <f>'将来負担比率（分子）の構造'!M$43</f>
        <v>5320</v>
      </c>
      <c r="O64" s="175"/>
      <c r="P64" s="175"/>
    </row>
    <row r="65" spans="1:16" x14ac:dyDescent="0.2">
      <c r="A65" s="175" t="s">
        <v>32</v>
      </c>
      <c r="B65" s="175">
        <f>'将来負担比率（分子）の構造'!I$42</f>
        <v>509</v>
      </c>
      <c r="C65" s="175"/>
      <c r="D65" s="175"/>
      <c r="E65" s="175">
        <f>'将来負担比率（分子）の構造'!J$42</f>
        <v>478</v>
      </c>
      <c r="F65" s="175"/>
      <c r="G65" s="175"/>
      <c r="H65" s="175">
        <f>'将来負担比率（分子）の構造'!K$42</f>
        <v>447</v>
      </c>
      <c r="I65" s="175"/>
      <c r="J65" s="175"/>
      <c r="K65" s="175">
        <f>'将来負担比率（分子）の構造'!L$42</f>
        <v>416</v>
      </c>
      <c r="L65" s="175"/>
      <c r="M65" s="175"/>
      <c r="N65" s="175">
        <f>'将来負担比率（分子）の構造'!M$42</f>
        <v>385</v>
      </c>
      <c r="O65" s="175"/>
      <c r="P65" s="175"/>
    </row>
    <row r="66" spans="1:16" x14ac:dyDescent="0.2">
      <c r="A66" s="175" t="s">
        <v>31</v>
      </c>
      <c r="B66" s="175">
        <f>'将来負担比率（分子）の構造'!I$41</f>
        <v>15401</v>
      </c>
      <c r="C66" s="175"/>
      <c r="D66" s="175"/>
      <c r="E66" s="175">
        <f>'将来負担比率（分子）の構造'!J$41</f>
        <v>15090</v>
      </c>
      <c r="F66" s="175"/>
      <c r="G66" s="175"/>
      <c r="H66" s="175">
        <f>'将来負担比率（分子）の構造'!K$41</f>
        <v>15465</v>
      </c>
      <c r="I66" s="175"/>
      <c r="J66" s="175"/>
      <c r="K66" s="175">
        <f>'将来負担比率（分子）の構造'!L$41</f>
        <v>14955</v>
      </c>
      <c r="L66" s="175"/>
      <c r="M66" s="175"/>
      <c r="N66" s="175">
        <f>'将来負担比率（分子）の構造'!M$41</f>
        <v>14749</v>
      </c>
      <c r="O66" s="175"/>
      <c r="P66" s="175"/>
    </row>
    <row r="67" spans="1:16" x14ac:dyDescent="0.2">
      <c r="A67" s="175" t="s">
        <v>71</v>
      </c>
      <c r="B67" s="175" t="e">
        <f>NA()</f>
        <v>#N/A</v>
      </c>
      <c r="C67" s="175">
        <f>IF(ISNUMBER('将来負担比率（分子）の構造'!I$53), IF('将来負担比率（分子）の構造'!I$53 &lt; 0, 0, '将来負担比率（分子）の構造'!I$53), NA())</f>
        <v>9966</v>
      </c>
      <c r="D67" s="175" t="e">
        <f>NA()</f>
        <v>#N/A</v>
      </c>
      <c r="E67" s="175" t="e">
        <f>NA()</f>
        <v>#N/A</v>
      </c>
      <c r="F67" s="175">
        <f>IF(ISNUMBER('将来負担比率（分子）の構造'!J$53), IF('将来負担比率（分子）の構造'!J$53 &lt; 0, 0, '将来負担比率（分子）の構造'!J$53), NA())</f>
        <v>9539</v>
      </c>
      <c r="G67" s="175" t="e">
        <f>NA()</f>
        <v>#N/A</v>
      </c>
      <c r="H67" s="175" t="e">
        <f>NA()</f>
        <v>#N/A</v>
      </c>
      <c r="I67" s="175">
        <f>IF(ISNUMBER('将来負担比率（分子）の構造'!K$53), IF('将来負担比率（分子）の構造'!K$53 &lt; 0, 0, '将来負担比率（分子）の構造'!K$53), NA())</f>
        <v>9565</v>
      </c>
      <c r="J67" s="175" t="e">
        <f>NA()</f>
        <v>#N/A</v>
      </c>
      <c r="K67" s="175" t="e">
        <f>NA()</f>
        <v>#N/A</v>
      </c>
      <c r="L67" s="175">
        <f>IF(ISNUMBER('将来負担比率（分子）の構造'!L$53), IF('将来負担比率（分子）の構造'!L$53 &lt; 0, 0, '将来負担比率（分子）の構造'!L$53), NA())</f>
        <v>9010</v>
      </c>
      <c r="M67" s="175" t="e">
        <f>NA()</f>
        <v>#N/A</v>
      </c>
      <c r="N67" s="175" t="e">
        <f>NA()</f>
        <v>#N/A</v>
      </c>
      <c r="O67" s="175">
        <f>IF(ISNUMBER('将来負担比率（分子）の構造'!M$53), IF('将来負担比率（分子）の構造'!M$53 &lt; 0, 0, '将来負担比率（分子）の構造'!M$53), NA())</f>
        <v>8684</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702</v>
      </c>
      <c r="C72" s="179">
        <f>基金残高に係る経年分析!G55</f>
        <v>824</v>
      </c>
      <c r="D72" s="179">
        <f>基金残高に係る経年分析!H55</f>
        <v>905</v>
      </c>
    </row>
    <row r="73" spans="1:16" x14ac:dyDescent="0.2">
      <c r="A73" s="178" t="s">
        <v>74</v>
      </c>
      <c r="B73" s="179">
        <f>基金残高に係る経年分析!F56</f>
        <v>111</v>
      </c>
      <c r="C73" s="179">
        <f>基金残高に係る経年分析!G56</f>
        <v>111</v>
      </c>
      <c r="D73" s="179">
        <f>基金残高に係る経年分析!H56</f>
        <v>111</v>
      </c>
    </row>
    <row r="74" spans="1:16" x14ac:dyDescent="0.2">
      <c r="A74" s="178" t="s">
        <v>75</v>
      </c>
      <c r="B74" s="179">
        <f>基金残高に係る経年分析!F57</f>
        <v>1653</v>
      </c>
      <c r="C74" s="179">
        <f>基金残高に係る経年分析!G57</f>
        <v>1590</v>
      </c>
      <c r="D74" s="179">
        <f>基金残高に係る経年分析!H57</f>
        <v>1746</v>
      </c>
    </row>
  </sheetData>
  <sheetProtection algorithmName="SHA-512" hashValue="cfrDPjTsKAefosQkay6QZKOEuNHlbaxgimODTLriis0SYhGxQfprGsv36CvcTQDgQDtHOoI5VrTPsd6tZ2Cb5Q==" saltValue="LAegLZMoTI09dcaGTnRTm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2025-02-19T00:50:19Z</dcterms:created>
  <dcterms:modified xsi:type="dcterms:W3CDTF">2025-03-19T07:31:47Z</dcterms:modified>
  <cp:category/>
</cp:coreProperties>
</file>