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<sst xmlns="http://schemas.openxmlformats.org/spreadsheetml/2006/main" count="1095" uniqueCount="563">
  <si>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</si>
  <si>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</si>
  <si>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</si>
  <si>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</si>
  <si>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</si>
  <si>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</si>
  <si>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</si>
  <si>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</si>
  <si>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</si>
  <si>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</si>
  <si>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</si>
  <si>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</si>
  <si>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</si>
  <si>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</si>
  <si>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</si>
  <si>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</si>
  <si>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</si>
  <si>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</si>
  <si>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</si>
  <si>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</si>
  <si>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</si>
  <si>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</si>
  <si>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</si>
  <si>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</si>
  <si>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</si>
  <si>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</si>
  <si>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</si>
  <si>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</si>
  <si>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</si>
  <si>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</si>
  <si>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</si>
  <si>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</si>
  <si>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</si>
  <si>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</si>
  <si>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</si>
  <si>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</si>
  <si>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</si>
  <si>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</si>
  <si>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</si>
  <si>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</si>
  <si>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</si>
  <si>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</si>
  <si>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</si>
  <si>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</si>
  <si>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</si>
  <si>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</si>
  <si>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</si>
  <si>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</si>
  <si>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</si>
  <si>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</si>
  <si>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</si>
  <si>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</si>
  <si>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</si>
  <si>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</si>
  <si>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</si>
  <si>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</si>
  <si>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</si>
  <si>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</si>
  <si>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</si>
  <si>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</si>
  <si>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</si>
  <si>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</si>
  <si>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</si>
  <si>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</si>
  <si>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</si>
  <si>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</si>
  <si>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</si>
  <si>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</si>
  <si>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</si>
  <si>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</si>
  <si>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</si>
  <si>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</si>
  <si>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</si>
  <si>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</si>
  <si>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</si>
  <si>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</si>
  <si>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</si>
  <si>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</si>
  <si>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</si>
  <si>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</si>
  <si>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</si>
  <si>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</si>
  <si>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</si>
  <si>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</si>
  <si>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</si>
  <si>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</si>
  <si>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</si>
  <si>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</si>
  <si>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</si>
  <si>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</si>
  <si>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</si>
  <si>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</si>
  <si>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</si>
  <si>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</si>
  <si>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大石田町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</si>
  <si>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</si>
  <si>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</si>
  <si>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</si>
  <si>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</si>
  <si>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</si>
  <si>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</si>
  <si>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</si>
  <si>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</si>
  <si>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</si>
  <si>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</si>
  <si>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</si>
  <si>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</si>
  <si>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</si>
  <si>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</si>
  <si>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</si>
  <si>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</si>
  <si>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</si>
  <si>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</si>
  <si>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</si>
  <si>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</si>
  <si>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</si>
  <si>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</si>
  <si>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</si>
  <si>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</si>
  <si>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</si>
  <si>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</si>
  <si>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</si>
  <si>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</si>
  <si>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</si>
  <si>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</si>
  <si>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</si>
  <si>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</si>
  <si>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</si>
  <si>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</si>
  <si>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</si>
  <si>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</si>
  <si>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</si>
  <si>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</si>
  <si>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</si>
  <si>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</si>
  <si>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</si>
  <si>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</si>
  <si>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</si>
  <si>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</si>
  <si>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</si>
  <si>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</si>
  <si>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</si>
  <si>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</si>
  <si>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</si>
  <si>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</si>
  <si>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</si>
  <si>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</si>
  <si>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</si>
  <si>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</si>
  <si>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</si>
  <si>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</si>
  <si>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</si>
  <si>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</si>
  <si>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</si>
  <si>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</si>
  <si>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</si>
  <si>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</si>
  <si>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</si>
  <si>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</si>
  <si>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</si>
  <si>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</si>
  <si>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</si>
  <si>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</si>
  <si>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</si>
  <si>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</si>
  <si>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</si>
  <si>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</si>
  <si>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</si>
  <si>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</si>
  <si>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</si>
  <si>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</si>
  <si>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</si>
  <si>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</si>
  <si>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</si>
  <si>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</si>
  <si>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</si>
  <si>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</si>
  <si>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</si>
  <si>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</si>
  <si>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</si>
  <si>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</si>
  <si>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</si>
  <si>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</si>
  <si>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</si>
  <si>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</si>
  <si>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</si>
  <si>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</si>
  <si>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</si>
  <si>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</si>
  <si>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</si>
  <si>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</si>
  <si>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</si>
  <si>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</si>
  <si>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</si>
  <si>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</si>
  <si>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</si>
  <si>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</si>
  <si>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</si>
  <si>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</si>
  <si>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</si>
  <si>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</si>
  <si>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</si>
  <si>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</si>
  <si>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山形県大石田町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</si>
  <si>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</si>
  <si>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</si>
  <si>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</si>
  <si>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</si>
  <si>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</si>
  <si>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</si>
  <si>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</si>
  <si>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</si>
  <si>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</si>
  <si>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</si>
  <si>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</si>
  <si>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</si>
  <si>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</si>
  <si>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</si>
  <si>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</si>
  <si>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</si>
  <si>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</si>
  <si>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</si>
  <si>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</si>
  <si>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</si>
  <si>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</si>
  <si>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</si>
  <si>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</si>
  <si>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</si>
  <si>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</si>
  <si>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</si>
  <si>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</si>
  <si>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</si>
  <si>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</si>
  <si>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</si>
  <si>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</si>
  <si>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</si>
  <si>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</si>
  <si>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</si>
  <si>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</si>
  <si>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</si>
  <si>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</si>
  <si>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</si>
  <si>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</si>
  <si>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</si>
  <si>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</si>
  <si>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</si>
  <si>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</si>
  <si>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</si>
  <si>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</si>
  <si>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</si>
  <si>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</si>
  <si>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</si>
  <si>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</si>
  <si>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</si>
  <si>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</si>
  <si>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</si>
  <si>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</si>
  <si>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</si>
  <si>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</si>
  <si>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</si>
  <si>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</si>
  <si>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</si>
  <si>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</si>
  <si>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</si>
  <si>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</si>
  <si>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</si>
  <si>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</si>
  <si>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</si>
  <si>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</si>
  <si>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</si>
  <si>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</si>
  <si>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</si>
  <si>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</si>
  <si>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</si>
  <si>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</si>
  <si>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</si>
  <si>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</si>
  <si>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</si>
  <si>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</si>
  <si>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</si>
  <si>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</si>
  <si>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</si>
  <si>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</si>
  <si>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</si>
  <si>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</si>
  <si>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</si>
  <si>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</si>
  <si>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</si>
  <si>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</si>
  <si>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</si>
  <si>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</si>
  <si>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</si>
  <si>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</si>
  <si>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</si>
  <si>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</si>
  <si>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</si>
  <si>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</si>
  <si>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</si>
  <si>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</si>
  <si>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</si>
  <si>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</si>
  <si>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</si>
  <si>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</si>
  <si>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</si>
  <si>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</si>
  <si>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</si>
  <si>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</si>
  <si>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</si>
  <si>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</si>
  <si>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</si>
  <si>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</si>
  <si>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</si>
  <si>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</si>
  <si>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</si>
  <si>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</si>
  <si>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</si>
  <si>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</si>
  <si>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</si>
  <si>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</si>
  <si>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</si>
  <si>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</si>
  <si>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</si>
  <si>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</si>
  <si>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</si>
  <si>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</si>
  <si>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</si>
  <si>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</si>
  <si>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</si>
  <si>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</si>
  <si>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</si>
  <si>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</si>
  <si>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</si>
  <si>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</si>
  <si>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</si>
  <si>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</si>
  <si>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</si>
  <si>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</si>
  <si>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</si>
  <si>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</si>
  <si>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</si>
  <si>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</si>
  <si>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</si>
  <si>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</si>
  <si>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</si>
  <si>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</si>
  <si>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</si>
  <si>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</si>
  <si>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</si>
  <si>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</si>
  <si>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</si>
  <si>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</si>
  <si>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</si>
  <si>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</si>
  <si>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</si>
  <si>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山形県大石田町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</si>
  <si>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</si>
  <si>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</si>
  <si>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</si>
  <si>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</si>
  <si>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</si>
  <si>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</si>
  <si>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</si>
  <si>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</si>
  <si>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</si>
  <si>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</si>
  <si>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</si>
  <si>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</si>
  <si>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</si>
  <si>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</si>
  <si>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</si>
  <si>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</si>
  <si>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</si>
  <si>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</si>
  <si>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</si>
  <si>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</si>
  <si>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</si>
  <si>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</si>
  <si>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</si>
  <si>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</si>
  <si>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</si>
  <si>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</si>
  <si>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</si>
  <si>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</si>
  <si>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</si>
  <si>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</si>
  <si>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</si>
  <si>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</si>
  <si>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</si>
  <si>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</si>
  <si>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</si>
  <si>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</si>
  <si>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次年子簡易水道特別会計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</si>
  <si>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</si>
  <si>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</si>
  <si>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</si>
  <si>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</si>
  <si>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</si>
  <si>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</si>
  <si>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</si>
  <si>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</si>
  <si>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</si>
  <si>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</si>
  <si>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</si>
  <si>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</si>
  <si>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</si>
  <si>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</si>
  <si>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</si>
  <si>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</si>
  <si>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</si>
  <si>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</si>
  <si>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</si>
  <si>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</si>
  <si>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</si>
  <si>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</si>
  <si>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</si>
  <si>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</si>
  <si>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</si>
  <si>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</si>
  <si>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</si>
  <si>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</si>
  <si>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</si>
  <si>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</si>
  <si>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</si>
  <si>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</si>
  <si>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</si>
  <si>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</si>
  <si>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</si>
  <si>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</si>
  <si>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</si>
  <si>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</si>
  <si>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</si>
  <si>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</si>
  <si>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</si>
  <si>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</si>
  <si>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</si>
  <si>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</si>
  <si>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</si>
  <si>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</si>
  <si>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</si>
  <si>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</si>
  <si>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</si>
  <si>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</si>
  <si>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</si>
  <si>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</si>
  <si>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</si>
  <si>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</si>
  <si>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</si>
  <si>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</si>
  <si>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</si>
  <si>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</si>
  <si>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</si>
  <si>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</si>
  <si>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</si>
  <si>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</si>
  <si>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</si>
  <si>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</si>
  <si>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</si>
  <si>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</si>
  <si>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</si>
  <si>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</si>
  <si>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</si>
  <si>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</si>
  <si>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</si>
  <si>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</si>
  <si>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</si>
  <si>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</si>
  <si>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</si>
  <si>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</si>
  <si>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</si>
  <si>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</si>
  <si>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</si>
  <si>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</si>
  <si>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</si>
  <si>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</si>
  <si>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</si>
  <si>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</si>
  <si>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</si>
  <si>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</si>
  <si>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</si>
  <si>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</si>
  <si>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</si>
  <si>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</si>
  <si>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</si>
  <si>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</si>
  <si>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</si>
  <si>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</si>
  <si>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</si>
  <si>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</si>
  <si>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</si>
  <si>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</si>
  <si>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</si>
  <si>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</si>
  <si>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</si>
  <si>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</si>
  <si>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</si>
  <si>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</si>
  <si>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</si>
  <si>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</si>
  <si>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</si>
  <si>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</si>
  <si>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</si>
  <si>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</si>
  <si>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</si>
  <si>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</si>
  <si>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</si>
  <si>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</si>
  <si>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</si>
  <si>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</si>
  <si>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</si>
  <si>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</si>
  <si>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</si>
  <si>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</si>
  <si>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</si>
  <si>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</si>
  <si>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</si>
  <si>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</si>
  <si>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</si>
  <si>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</si>
  <si>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</si>
  <si>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</si>
  <si>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</si>
  <si>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</si>
  <si>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</si>
  <si>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</si>
  <si>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</si>
  <si>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</si>
  <si>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</si>
  <si>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</si>
  <si>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</si>
  <si>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2.58</t>
  </si>
  <si>
    <t>一般会計</t>
  </si>
  <si>
    <t>国民健康保険特別会計</t>
  </si>
  <si>
    <t>介護保険特別会計</t>
  </si>
  <si>
    <t>後期高齢者医療特別会計</t>
  </si>
  <si>
    <t>次年子簡易水道特別会計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</si>
  <si>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</si>
  <si>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</si>
  <si>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</si>
  <si>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</si>
  <si>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</si>
  <si>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</si>
  <si>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</si>
  <si>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</si>
  <si>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20"/>
  </si>
  <si>
    <t>山形県自治会館管理組合</t>
    <rPh sb="0" eb="3">
      <t>ヤマガタケン</t>
    </rPh>
    <rPh sb="3" eb="5">
      <t>ジチ</t>
    </rPh>
    <rPh sb="5" eb="7">
      <t>カイカン</t>
    </rPh>
    <rPh sb="7" eb="9">
      <t>カンリ</t>
    </rPh>
    <rPh sb="9" eb="11">
      <t>クミアイ</t>
    </rPh>
    <phoneticPr fontId="20"/>
  </si>
  <si>
    <t>山形県市町村職員退職手当組合</t>
    <rPh sb="0" eb="3">
      <t>ヤマガタケン</t>
    </rPh>
    <rPh sb="3" eb="6">
      <t>シチョウソン</t>
    </rPh>
    <rPh sb="6" eb="8">
      <t>ショクイン</t>
    </rPh>
    <rPh sb="8" eb="10">
      <t>タイショク</t>
    </rPh>
    <rPh sb="10" eb="12">
      <t>テアテ</t>
    </rPh>
    <rPh sb="12" eb="14">
      <t>クミアイ</t>
    </rPh>
    <phoneticPr fontId="20"/>
  </si>
  <si>
    <t>北村山広域行政事務組合</t>
    <rPh sb="0" eb="1">
      <t>キタ</t>
    </rPh>
    <rPh sb="1" eb="3">
      <t>ムラヤマ</t>
    </rPh>
    <rPh sb="3" eb="5">
      <t>コウイキ</t>
    </rPh>
    <rPh sb="5" eb="7">
      <t>ギョウセイ</t>
    </rPh>
    <rPh sb="7" eb="9">
      <t>ジム</t>
    </rPh>
    <rPh sb="9" eb="11">
      <t>クミアイ</t>
    </rPh>
    <phoneticPr fontId="2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</si>
  <si>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</si>
  <si>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0"/>
  </si>
  <si>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20"/>
  </si>
  <si>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20"/>
  </si>
  <si>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20"/>
  </si>
  <si>
    <t>北村山公立病院組合</t>
    <rPh sb="0" eb="3">
      <t>キタムラヤマ</t>
    </rPh>
    <rPh sb="3" eb="5">
      <t>コウリツ</t>
    </rPh>
    <rPh sb="5" eb="7">
      <t>ビョウイン</t>
    </rPh>
    <rPh sb="7" eb="9">
      <t>クミアイ</t>
    </rPh>
    <phoneticPr fontId="20"/>
  </si>
  <si>
    <t>大石田町地域振興公社</t>
    <rPh sb="0" eb="4">
      <t>オオイシダマチ</t>
    </rPh>
    <rPh sb="4" eb="10">
      <t>チイキシンコウコウシャ</t>
    </rPh>
    <phoneticPr fontId="10"/>
  </si>
  <si>
    <t>-</t>
    <phoneticPr fontId="2"/>
  </si>
  <si>
    <t>法適用企業</t>
    <rPh sb="0" eb="1">
      <t>ホウ</t>
    </rPh>
    <rPh sb="1" eb="3">
      <t>テキヨウ</t>
    </rPh>
    <rPh sb="3" eb="5">
      <t>キギョウ</t>
    </rPh>
    <phoneticPr fontId="2"/>
  </si>
  <si>
    <t>ふるさと応援基金</t>
    <rPh sb="4" eb="6">
      <t>オウエン</t>
    </rPh>
    <rPh sb="6" eb="8">
      <t>キキン</t>
    </rPh>
    <phoneticPr fontId="5"/>
  </si>
  <si>
    <t>学校建設基金</t>
    <rPh sb="0" eb="6">
      <t>ガッコウケンセツキキン</t>
    </rPh>
    <phoneticPr fontId="2"/>
  </si>
  <si>
    <t>公共施設整備基金</t>
    <rPh sb="0" eb="8">
      <t>コウキョウシセツセイビキキン</t>
    </rPh>
    <phoneticPr fontId="2"/>
  </si>
  <si>
    <t>地域振興基金</t>
    <rPh sb="0" eb="6">
      <t>チイキシンコウキキン</t>
    </rPh>
    <phoneticPr fontId="2"/>
  </si>
  <si>
    <t>ふるさと水と土保全基金</t>
    <rPh sb="4" eb="5">
      <t>ミズ</t>
    </rPh>
    <rPh sb="6" eb="7">
      <t>ツチ</t>
    </rPh>
    <rPh sb="7" eb="9">
      <t>ホゼン</t>
    </rPh>
    <rPh sb="9" eb="11">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</si>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</sst>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053-496A-977F-6A06B41E8A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101098</c:v>
                </c:pt>
                <c:pt idx="1">
                  <c:v>44122</c:v>
                </c:pt>
                <c:pt idx="2">
                  <c:v>66927</c:v>
                </c:pt>
                <c:pt idx="3">
                  <c:v>46740</c:v>
                </c:pt>
                <c:pt idx="4">
                  <c:v>64954</c:v>
                </c:pt>
              </c:numCache>
            </c:numRef>
          </c:val>
          <c:smooth val="0"/>
          <c:extLst>
            <c:ext xmlns:c16="http://schemas.microsoft.com/office/drawing/2014/chart" uri="{C3380CC4-5D6E-409C-BE32-E72D297353CC}">
              <c16:uniqueId val="{00000001-1053-496A-977F-6A06B41E8A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7.81</c:v>
                </c:pt>
                <c:pt idx="1">
                  <c:v>3.95</c:v>
                </c:pt>
                <c:pt idx="2">
                  <c:v>8.34</c:v>
                </c:pt>
                <c:pt idx="3">
                  <c:v>11.66</c:v>
                </c:pt>
                <c:pt idx="4">
                  <c:v>12.27</c:v>
                </c:pt>
              </c:numCache>
            </c:numRef>
          </c:val>
          <c:extLst>
            <c:ext xmlns:c16="http://schemas.microsoft.com/office/drawing/2014/chart" uri="{C3380CC4-5D6E-409C-BE32-E72D297353CC}">
              <c16:uniqueId val="{00000000-E1DC-48F5-936D-C146123395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21.27</c:v>
                </c:pt>
                <c:pt idx="1">
                  <c:v>21.04</c:v>
                </c:pt>
                <c:pt idx="2">
                  <c:v>21.21</c:v>
                </c:pt>
                <c:pt idx="3">
                  <c:v>23.45</c:v>
                </c:pt>
                <c:pt idx="4">
                  <c:v>29.96</c:v>
                </c:pt>
              </c:numCache>
            </c:numRef>
          </c:val>
          <c:extLst>
            <c:ext xmlns:c16="http://schemas.microsoft.com/office/drawing/2014/chart" uri="{C3380CC4-5D6E-409C-BE32-E72D297353CC}">
              <c16:uniqueId val="{00000001-E1DC-48F5-936D-C146123395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2.48</c:v>
                </c:pt>
                <c:pt idx="1">
                  <c:v>-2.58</c:v>
                </c:pt>
                <c:pt idx="2">
                  <c:v>6.57</c:v>
                </c:pt>
                <c:pt idx="3">
                  <c:v>5.94</c:v>
                </c:pt>
                <c:pt idx="4">
                  <c:v>8.35</c:v>
                </c:pt>
              </c:numCache>
            </c:numRef>
          </c:val>
          <c:smooth val="0"/>
          <c:extLst>
            <c:ext xmlns:c16="http://schemas.microsoft.com/office/drawing/2014/chart" uri="{C3380CC4-5D6E-409C-BE32-E72D297353CC}">
              <c16:uniqueId val="{00000002-E1DC-48F5-936D-C146123395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12B-4198-94B3-C10CFEC709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2B-4198-94B3-C10CFEC709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2B-4198-94B3-C10CFEC709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2B-4198-94B3-C10CFEC7092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0.28000000000000003</c:v>
                </c:pt>
                <c:pt idx="4">
                  <c:v>#N/A</c:v>
                </c:pt>
                <c:pt idx="5">
                  <c:v>0.26</c:v>
                </c:pt>
                <c:pt idx="6">
                  <c:v>#N/A</c:v>
                </c:pt>
                <c:pt idx="7">
                  <c:v>0</c:v>
                </c:pt>
                <c:pt idx="8">
                  <c:v>#N/A</c:v>
                </c:pt>
                <c:pt idx="9">
                  <c:v>0</c:v>
                </c:pt>
              </c:numCache>
            </c:numRef>
          </c:val>
          <c:extLst>
            <c:ext xmlns:c16="http://schemas.microsoft.com/office/drawing/2014/chart" uri="{C3380CC4-5D6E-409C-BE32-E72D297353CC}">
              <c16:uniqueId val="{00000004-A12B-4198-94B3-C10CFEC7092C}"/>
            </c:ext>
          </c:extLst>
        </c:ser>
        <c:ser>
          <c:idx val="5"/>
          <c:order val="5"/>
          <c:tx>
            <c:strRef>
              <c:f>データシート!$A$32</c:f>
              <c:strCache>
                <c:ptCount val="1"/>
                <c:pt idx="0">
                  <c:v>次年子簡易水道特別会計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12B-4198-94B3-C10CFEC7092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0.28000000000000003</c:v>
                </c:pt>
                <c:pt idx="8">
                  <c:v>#N/A</c:v>
                </c:pt>
                <c:pt idx="9">
                  <c:v>0.05</c:v>
                </c:pt>
              </c:numCache>
            </c:numRef>
          </c:val>
          <c:extLst>
            <c:ext xmlns:c16="http://schemas.microsoft.com/office/drawing/2014/chart" uri="{C3380CC4-5D6E-409C-BE32-E72D297353CC}">
              <c16:uniqueId val="{00000006-A12B-4198-94B3-C10CFEC709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0.51</c:v>
                </c:pt>
                <c:pt idx="4">
                  <c:v>#N/A</c:v>
                </c:pt>
                <c:pt idx="5">
                  <c:v>1.29</c:v>
                </c:pt>
                <c:pt idx="6">
                  <c:v>#N/A</c:v>
                </c:pt>
                <c:pt idx="7">
                  <c:v>2.2599999999999998</c:v>
                </c:pt>
                <c:pt idx="8">
                  <c:v>#N/A</c:v>
                </c:pt>
                <c:pt idx="9">
                  <c:v>2.39</c:v>
                </c:pt>
              </c:numCache>
            </c:numRef>
          </c:val>
          <c:extLst>
            <c:ext xmlns:c16="http://schemas.microsoft.com/office/drawing/2014/chart" uri="{C3380CC4-5D6E-409C-BE32-E72D297353CC}">
              <c16:uniqueId val="{00000007-A12B-4198-94B3-C10CFEC7092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2.72</c:v>
                </c:pt>
                <c:pt idx="2">
                  <c:v>#N/A</c:v>
                </c:pt>
                <c:pt idx="3">
                  <c:v>2.88</c:v>
                </c:pt>
                <c:pt idx="4">
                  <c:v>#N/A</c:v>
                </c:pt>
                <c:pt idx="5">
                  <c:v>2.58</c:v>
                </c:pt>
                <c:pt idx="6">
                  <c:v>#N/A</c:v>
                </c:pt>
                <c:pt idx="7">
                  <c:v>1.86</c:v>
                </c:pt>
                <c:pt idx="8">
                  <c:v>#N/A</c:v>
                </c:pt>
                <c:pt idx="9">
                  <c:v>3.02</c:v>
                </c:pt>
              </c:numCache>
            </c:numRef>
          </c:val>
          <c:extLst>
            <c:ext xmlns:c16="http://schemas.microsoft.com/office/drawing/2014/chart" uri="{C3380CC4-5D6E-409C-BE32-E72D297353CC}">
              <c16:uniqueId val="{00000008-A12B-4198-94B3-C10CFEC709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7.81</c:v>
                </c:pt>
                <c:pt idx="2">
                  <c:v>#N/A</c:v>
                </c:pt>
                <c:pt idx="3">
                  <c:v>3.94</c:v>
                </c:pt>
                <c:pt idx="4">
                  <c:v>#N/A</c:v>
                </c:pt>
                <c:pt idx="5">
                  <c:v>8.33</c:v>
                </c:pt>
                <c:pt idx="6">
                  <c:v>#N/A</c:v>
                </c:pt>
                <c:pt idx="7">
                  <c:v>11.66</c:v>
                </c:pt>
                <c:pt idx="8">
                  <c:v>#N/A</c:v>
                </c:pt>
                <c:pt idx="9">
                  <c:v>12.27</c:v>
                </c:pt>
              </c:numCache>
            </c:numRef>
          </c:val>
          <c:extLst>
            <c:ext xmlns:c16="http://schemas.microsoft.com/office/drawing/2014/chart" uri="{C3380CC4-5D6E-409C-BE32-E72D297353CC}">
              <c16:uniqueId val="{00000009-A12B-4198-94B3-C10CFEC709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486</c:v>
                </c:pt>
                <c:pt idx="5">
                  <c:v>522</c:v>
                </c:pt>
                <c:pt idx="8">
                  <c:v>557</c:v>
                </c:pt>
                <c:pt idx="11">
                  <c:v>593</c:v>
                </c:pt>
                <c:pt idx="14">
                  <c:v>578</c:v>
                </c:pt>
              </c:numCache>
            </c:numRef>
          </c:val>
          <c:extLst>
            <c:ext xmlns:c16="http://schemas.microsoft.com/office/drawing/2014/chart" uri="{C3380CC4-5D6E-409C-BE32-E72D297353CC}">
              <c16:uniqueId val="{00000000-E129-474A-B60B-1B47A0602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9-474A-B60B-1B47A0602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7</c:v>
                </c:pt>
                <c:pt idx="9">
                  <c:v>7</c:v>
                </c:pt>
                <c:pt idx="12">
                  <c:v>6</c:v>
                </c:pt>
              </c:numCache>
            </c:numRef>
          </c:val>
          <c:extLst>
            <c:ext xmlns:c16="http://schemas.microsoft.com/office/drawing/2014/chart" uri="{C3380CC4-5D6E-409C-BE32-E72D297353CC}">
              <c16:uniqueId val="{00000002-E129-474A-B60B-1B47A0602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82</c:v>
                </c:pt>
                <c:pt idx="3">
                  <c:v>98</c:v>
                </c:pt>
                <c:pt idx="6">
                  <c:v>103</c:v>
                </c:pt>
                <c:pt idx="9">
                  <c:v>93</c:v>
                </c:pt>
                <c:pt idx="12">
                  <c:v>107</c:v>
                </c:pt>
              </c:numCache>
            </c:numRef>
          </c:val>
          <c:extLst>
            <c:ext xmlns:c16="http://schemas.microsoft.com/office/drawing/2014/chart" uri="{C3380CC4-5D6E-409C-BE32-E72D297353CC}">
              <c16:uniqueId val="{00000003-E129-474A-B60B-1B47A0602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c:v>
                </c:pt>
                <c:pt idx="3">
                  <c:v>52</c:v>
                </c:pt>
                <c:pt idx="6">
                  <c:v>47</c:v>
                </c:pt>
                <c:pt idx="9">
                  <c:v>45</c:v>
                </c:pt>
                <c:pt idx="12">
                  <c:v>37</c:v>
                </c:pt>
              </c:numCache>
            </c:numRef>
          </c:val>
          <c:extLst>
            <c:ext xmlns:c16="http://schemas.microsoft.com/office/drawing/2014/chart" uri="{C3380CC4-5D6E-409C-BE32-E72D297353CC}">
              <c16:uniqueId val="{00000004-E129-474A-B60B-1B47A0602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9-474A-B60B-1B47A0602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9-474A-B60B-1B47A0602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603</c:v>
                </c:pt>
                <c:pt idx="3">
                  <c:v>670</c:v>
                </c:pt>
                <c:pt idx="6">
                  <c:v>722</c:v>
                </c:pt>
                <c:pt idx="9">
                  <c:v>755</c:v>
                </c:pt>
                <c:pt idx="12">
                  <c:v>671</c:v>
                </c:pt>
              </c:numCache>
            </c:numRef>
          </c:val>
          <c:extLst>
            <c:ext xmlns:c16="http://schemas.microsoft.com/office/drawing/2014/chart" uri="{C3380CC4-5D6E-409C-BE32-E72D297353CC}">
              <c16:uniqueId val="{00000007-E129-474A-B60B-1B47A0602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254</c:v>
                </c:pt>
                <c:pt idx="2">
                  <c:v>#N/A</c:v>
                </c:pt>
                <c:pt idx="3">
                  <c:v>#N/A</c:v>
                </c:pt>
                <c:pt idx="4">
                  <c:v>298</c:v>
                </c:pt>
                <c:pt idx="5">
                  <c:v>#N/A</c:v>
                </c:pt>
                <c:pt idx="6">
                  <c:v>#N/A</c:v>
                </c:pt>
                <c:pt idx="7">
                  <c:v>322</c:v>
                </c:pt>
                <c:pt idx="8">
                  <c:v>#N/A</c:v>
                </c:pt>
                <c:pt idx="9">
                  <c:v>#N/A</c:v>
                </c:pt>
                <c:pt idx="10">
                  <c:v>307</c:v>
                </c:pt>
                <c:pt idx="11">
                  <c:v>#N/A</c:v>
                </c:pt>
                <c:pt idx="12">
                  <c:v>#N/A</c:v>
                </c:pt>
                <c:pt idx="13">
                  <c:v>243</c:v>
                </c:pt>
                <c:pt idx="14">
                  <c:v>#N/A</c:v>
                </c:pt>
              </c:numCache>
            </c:numRef>
          </c:val>
          <c:smooth val="0"/>
          <c:extLst>
            <c:ext xmlns:c16="http://schemas.microsoft.com/office/drawing/2014/chart" uri="{C3380CC4-5D6E-409C-BE32-E72D297353CC}">
              <c16:uniqueId val="{00000008-E129-474A-B60B-1B47A0602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5255</c:v>
                </c:pt>
                <c:pt idx="5">
                  <c:v>4953</c:v>
                </c:pt>
                <c:pt idx="8">
                  <c:v>4632</c:v>
                </c:pt>
                <c:pt idx="11">
                  <c:v>4231</c:v>
                </c:pt>
                <c:pt idx="14">
                  <c:v>3865</c:v>
                </c:pt>
              </c:numCache>
            </c:numRef>
          </c:val>
          <c:extLst>
            <c:ext xmlns:c16="http://schemas.microsoft.com/office/drawing/2014/chart" uri="{C3380CC4-5D6E-409C-BE32-E72D297353CC}">
              <c16:uniqueId val="{00000000-6F3A-4F6F-85AF-6B4F5295A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c:v>
                </c:pt>
                <c:pt idx="5">
                  <c:v>13</c:v>
                </c:pt>
                <c:pt idx="8">
                  <c:v>16</c:v>
                </c:pt>
                <c:pt idx="11">
                  <c:v>14</c:v>
                </c:pt>
                <c:pt idx="14">
                  <c:v>13</c:v>
                </c:pt>
              </c:numCache>
            </c:numRef>
          </c:val>
          <c:extLst>
            <c:ext xmlns:c16="http://schemas.microsoft.com/office/drawing/2014/chart" uri="{C3380CC4-5D6E-409C-BE32-E72D297353CC}">
              <c16:uniqueId val="{00000001-6F3A-4F6F-85AF-6B4F5295A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1826</c:v>
                </c:pt>
                <c:pt idx="5">
                  <c:v>1993</c:v>
                </c:pt>
                <c:pt idx="8">
                  <c:v>2325</c:v>
                </c:pt>
                <c:pt idx="11">
                  <c:v>2442</c:v>
                </c:pt>
                <c:pt idx="14">
                  <c:v>2869</c:v>
                </c:pt>
              </c:numCache>
            </c:numRef>
          </c:val>
          <c:extLst>
            <c:ext xmlns:c16="http://schemas.microsoft.com/office/drawing/2014/chart" uri="{C3380CC4-5D6E-409C-BE32-E72D297353CC}">
              <c16:uniqueId val="{00000002-6F3A-4F6F-85AF-6B4F5295A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3A-4F6F-85AF-6B4F5295A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3A-4F6F-85AF-6B4F5295A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3A-4F6F-85AF-6B4F5295A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727</c:v>
                </c:pt>
                <c:pt idx="3">
                  <c:v>684</c:v>
                </c:pt>
                <c:pt idx="6">
                  <c:v>661</c:v>
                </c:pt>
                <c:pt idx="9">
                  <c:v>671</c:v>
                </c:pt>
                <c:pt idx="12">
                  <c:v>670</c:v>
                </c:pt>
              </c:numCache>
            </c:numRef>
          </c:val>
          <c:extLst>
            <c:ext xmlns:c16="http://schemas.microsoft.com/office/drawing/2014/chart" uri="{C3380CC4-5D6E-409C-BE32-E72D297353CC}">
              <c16:uniqueId val="{00000006-6F3A-4F6F-85AF-6B4F5295A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1456</c:v>
                </c:pt>
                <c:pt idx="3">
                  <c:v>1508</c:v>
                </c:pt>
                <c:pt idx="6">
                  <c:v>1448</c:v>
                </c:pt>
                <c:pt idx="9">
                  <c:v>1347</c:v>
                </c:pt>
                <c:pt idx="12">
                  <c:v>1277</c:v>
                </c:pt>
              </c:numCache>
            </c:numRef>
          </c:val>
          <c:extLst>
            <c:ext xmlns:c16="http://schemas.microsoft.com/office/drawing/2014/chart" uri="{C3380CC4-5D6E-409C-BE32-E72D297353CC}">
              <c16:uniqueId val="{00000007-6F3A-4F6F-85AF-6B4F5295A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305</c:v>
                </c:pt>
                <c:pt idx="3">
                  <c:v>270</c:v>
                </c:pt>
                <c:pt idx="6">
                  <c:v>244</c:v>
                </c:pt>
                <c:pt idx="9">
                  <c:v>214</c:v>
                </c:pt>
                <c:pt idx="12">
                  <c:v>181</c:v>
                </c:pt>
              </c:numCache>
            </c:numRef>
          </c:val>
          <c:extLst>
            <c:ext xmlns:c16="http://schemas.microsoft.com/office/drawing/2014/chart" uri="{C3380CC4-5D6E-409C-BE32-E72D297353CC}">
              <c16:uniqueId val="{00000008-6F3A-4F6F-85AF-6B4F5295A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3A-4F6F-85AF-6B4F5295A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6973</c:v>
                </c:pt>
                <c:pt idx="3">
                  <c:v>6565</c:v>
                </c:pt>
                <c:pt idx="6">
                  <c:v>6129</c:v>
                </c:pt>
                <c:pt idx="9">
                  <c:v>5534</c:v>
                </c:pt>
                <c:pt idx="12">
                  <c:v>5068</c:v>
                </c:pt>
              </c:numCache>
            </c:numRef>
          </c:val>
          <c:extLst>
            <c:ext xmlns:c16="http://schemas.microsoft.com/office/drawing/2014/chart" uri="{C3380CC4-5D6E-409C-BE32-E72D297353CC}">
              <c16:uniqueId val="{0000000A-6F3A-4F6F-85AF-6B4F5295A9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2337</c:v>
                </c:pt>
                <c:pt idx="2">
                  <c:v>#N/A</c:v>
                </c:pt>
                <c:pt idx="3">
                  <c:v>#N/A</c:v>
                </c:pt>
                <c:pt idx="4">
                  <c:v>2069</c:v>
                </c:pt>
                <c:pt idx="5">
                  <c:v>#N/A</c:v>
                </c:pt>
                <c:pt idx="6">
                  <c:v>#N/A</c:v>
                </c:pt>
                <c:pt idx="7">
                  <c:v>1509</c:v>
                </c:pt>
                <c:pt idx="8">
                  <c:v>#N/A</c:v>
                </c:pt>
                <c:pt idx="9">
                  <c:v>#N/A</c:v>
                </c:pt>
                <c:pt idx="10">
                  <c:v>1079</c:v>
                </c:pt>
                <c:pt idx="11">
                  <c:v>#N/A</c:v>
                </c:pt>
                <c:pt idx="12">
                  <c:v>#N/A</c:v>
                </c:pt>
                <c:pt idx="13">
                  <c:v>450</c:v>
                </c:pt>
                <c:pt idx="14">
                  <c:v>#N/A</c:v>
                </c:pt>
              </c:numCache>
            </c:numRef>
          </c:val>
          <c:smooth val="0"/>
          <c:extLst>
            <c:ext xmlns:c16="http://schemas.microsoft.com/office/drawing/2014/chart" uri="{C3380CC4-5D6E-409C-BE32-E72D297353CC}">
              <c16:uniqueId val="{0000000B-6F3A-4F6F-85AF-6B4F5295A9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685</c:v>
                </c:pt>
                <c:pt idx="1">
                  <c:v>740</c:v>
                </c:pt>
                <c:pt idx="2">
                  <c:v>925</c:v>
                </c:pt>
              </c:numCache>
            </c:numRef>
          </c:val>
          <c:extLst>
            <c:ext xmlns:c16="http://schemas.microsoft.com/office/drawing/2014/chart" uri="{C3380CC4-5D6E-409C-BE32-E72D297353CC}">
              <c16:uniqueId val="{00000000-E5AA-4606-85AC-59C90A2A2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151</c:v>
                </c:pt>
                <c:pt idx="2">
                  <c:v>163</c:v>
                </c:pt>
              </c:numCache>
            </c:numRef>
          </c:val>
          <c:extLst>
            <c:ext xmlns:c16="http://schemas.microsoft.com/office/drawing/2014/chart" uri="{C3380CC4-5D6E-409C-BE32-E72D297353CC}">
              <c16:uniqueId val="{00000001-E5AA-4606-85AC-59C90A2A2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1141</c:v>
                </c:pt>
                <c:pt idx="1">
                  <c:v>1134</c:v>
                </c:pt>
                <c:pt idx="2">
                  <c:v>1262</c:v>
                </c:pt>
              </c:numCache>
            </c:numRef>
          </c:val>
          <c:extLst>
            <c:ext xmlns:c16="http://schemas.microsoft.com/office/drawing/2014/chart" uri="{C3380CC4-5D6E-409C-BE32-E72D297353CC}">
              <c16:uniqueId val="{00000002-E5AA-4606-85AC-59C90A2A2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
6,066
79.54
6,312,209
5,913,593
378,795
3,087,092
5,068,201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以降、財政力指数は微増していたが、平成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以降は低下傾向にある。令和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と前年度から微減とな</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、全国平均を大きく下回っている。これは、町内に大規模な企業がないことや、人口減少に加えて全国平均を大きく上回る高齢化率（令和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日現在</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44.1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年度以降、納税相談員（徴収専門員）や徴収アドバイザーを設置し、平成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コンビニ収納を導入するなど、町税の徴収体制の強化を図っているが、さらなる徴収率の向上を図り歳入を確保するとともに、今後もこれまで実施してきた行財政改革に基づいた経常経費の徹底的な削減に努め、財政の健全化を図っ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年度と比較して比率は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改善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したが、</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新型コロナウイルスの５類移行によることと、近年まれにみる少雪であったことから雪対策に係る経費が大幅に減少したこと</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などが要因である。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経常収支比率のおよそ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分の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は公債費が占めているが、行財政改革以降、新規地方債の発行基準を設定して、できる限り地方債発行の抑制を図っており、今後も基本的にはこの基準を継続していくことで、公債費の減少を図っていく。</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ただし、平成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の大規模プロジェクトとして町民交流センターの整備に取り組み、令和元年度に尾花沢市消防署大石田分署の整備を行ったことから、その財源である地方債の償還や施設管理費など、今後当面として経常収支比率の上昇が見込まれるため、公債費以外の経費について、以前の行財政改革の基本方針を継続してさらなる抑制に努める。</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109326</xdr:rowOff>
    </xdr:from>
    <xdr:to>
      <xdr:col>23</xdr:col>
      <xdr:colOff>133350</xdr:colOff>
      <xdr:row>61</xdr:row>
      <xdr:rowOff>149543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6777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85196</xdr:rowOff>
    </xdr:from>
    <xdr:to>
      <xdr:col>19</xdr:col>
      <xdr:colOff>133350</xdr:colOff>
      <xdr:row>61</xdr:row>
      <xdr:rowOff>149543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436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85196</xdr:rowOff>
    </xdr:from>
    <xdr:to>
      <xdr:col>15</xdr:col>
      <xdr:colOff>82550</xdr:colOff>
      <xdr:row>62</xdr:row>
      <xdr:rowOff>26353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4364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26353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97938"/>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58526</xdr:rowOff>
    </xdr:from>
    <xdr:to>
      <xdr:col>23</xdr:col>
      <xdr:colOff>184150</xdr:colOff>
      <xdr:row>61</xdr:row>
      <xdr:rowOff>160126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30603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98743</xdr:rowOff>
    </xdr:from>
    <xdr:to>
      <xdr:col>19</xdr:col>
      <xdr:colOff>184150</xdr:colOff>
      <xdr:row>62</xdr:row>
      <xdr:rowOff>28893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13670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34396</xdr:rowOff>
    </xdr:from>
    <xdr:to>
      <xdr:col>15</xdr:col>
      <xdr:colOff>133350</xdr:colOff>
      <xdr:row>61</xdr:row>
      <xdr:rowOff>135996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7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147003</xdr:rowOff>
    </xdr:from>
    <xdr:to>
      <xdr:col>11</xdr:col>
      <xdr:colOff>82550</xdr:colOff>
      <xdr:row>62</xdr:row>
      <xdr:rowOff>77153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61930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きた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年度以降（令和元年度を除く）は上回っている現状にある。これは、平成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月に町民交流センターの一般開放が始まり、複合施設の各部門のにおいて人件費・物件費等が増加したことや地域おこし協力隊の受け入れを開始したことによるものである。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132761</xdr:rowOff>
    </xdr:from>
    <xdr:to>
      <xdr:col>23</xdr:col>
      <xdr:colOff>133350</xdr:colOff>
      <xdr:row>81</xdr:row>
      <xdr:rowOff>158330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20211"/>
          <a:ext cx="8382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117538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04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144776</xdr:rowOff>
    </xdr:from>
    <xdr:to>
      <xdr:col>19</xdr:col>
      <xdr:colOff>133350</xdr:colOff>
      <xdr:row>81</xdr:row>
      <xdr:rowOff>158330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2226"/>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138650</xdr:rowOff>
    </xdr:from>
    <xdr:to>
      <xdr:col>15</xdr:col>
      <xdr:colOff>82550</xdr:colOff>
      <xdr:row>81</xdr:row>
      <xdr:rowOff>144776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610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93340</xdr:rowOff>
    </xdr:from>
    <xdr:to>
      <xdr:col>11</xdr:col>
      <xdr:colOff>31750</xdr:colOff>
      <xdr:row>81</xdr:row>
      <xdr:rowOff>138650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0790"/>
          <a:ext cx="889000" cy="4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81961</xdr:rowOff>
    </xdr:from>
    <xdr:to>
      <xdr:col>23</xdr:col>
      <xdr:colOff>184150</xdr:colOff>
      <xdr:row>82</xdr:row>
      <xdr:rowOff>12111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107530</xdr:rowOff>
    </xdr:from>
    <xdr:to>
      <xdr:col>19</xdr:col>
      <xdr:colOff>184150</xdr:colOff>
      <xdr:row>82</xdr:row>
      <xdr:rowOff>37680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22457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93976</xdr:rowOff>
    </xdr:from>
    <xdr:to>
      <xdr:col>15</xdr:col>
      <xdr:colOff>133350</xdr:colOff>
      <xdr:row>82</xdr:row>
      <xdr:rowOff>24126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87850</xdr:rowOff>
    </xdr:from>
    <xdr:to>
      <xdr:col>11</xdr:col>
      <xdr:colOff>82550</xdr:colOff>
      <xdr:row>82</xdr:row>
      <xdr:rowOff>18000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42540</xdr:rowOff>
    </xdr:from>
    <xdr:to>
      <xdr:col>7</xdr:col>
      <xdr:colOff>31750</xdr:colOff>
      <xdr:row>81</xdr:row>
      <xdr:rowOff>144140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154317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以前は、特別昇給等を継続的に実施してきたが、現在では、特殊勤務手当などは廃止している。国家公務員の時限的な給与改定特例法の措置により平成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100.0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を超える指数となっていたが、この措置がない場合の参考値については平成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96.3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となる。令和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年度については、人事院勧告に対応する措置として給料表が改定され、県に準拠する内容で職員の給料額が上昇し、これが要因となって令和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年度も類似団体内平均よりも</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ポイント高い指数となっている。これまで類似団体内平均を上回る指数で推移しているため、給料表における職務職階制の原則を順守するなど、定員管理と合わせて給与の適正化に努める。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64205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586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年度以降、職員の新規採用を抑制してきたことにより、類似団体内平均とほぼ同程度の数値で推移してきた。ただし、ここ数年は保育士や保健師などの専門的な職員を採用していることで、令和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年度も類似団体内平均を上回っている。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今後も、自立計画における基本方針を継続していくことにより、より適正な定員管理に努める。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74740</xdr:rowOff>
    </xdr:from>
    <xdr:to>
      <xdr:col>81</xdr:col>
      <xdr:colOff>44450</xdr:colOff>
      <xdr:row>61</xdr:row>
      <xdr:rowOff>135065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331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74740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613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1143</xdr:rowOff>
    </xdr:from>
    <xdr:to>
      <xdr:col>72</xdr:col>
      <xdr:colOff>203200</xdr:colOff>
      <xdr:row>61</xdr:row>
      <xdr:rowOff>27686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959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61</xdr:row>
      <xdr:rowOff>1143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374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56342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23940</xdr:rowOff>
    </xdr:from>
    <xdr:to>
      <xdr:col>77</xdr:col>
      <xdr:colOff>95250</xdr:colOff>
      <xdr:row>61</xdr:row>
      <xdr:rowOff>125540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110317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6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63263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121793</xdr:rowOff>
    </xdr:from>
    <xdr:to>
      <xdr:col>68</xdr:col>
      <xdr:colOff>203200</xdr:colOff>
      <xdr:row>61</xdr:row>
      <xdr:rowOff>51943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36720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新規地方債の発行については年間の償還元金の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以内とすることを原則として事業を実施していることなどが要因となって、平成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％を下回り、年々改善してきた。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大型事業の償還については順次終了してきており、平成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年から一般開放している町民交流センターに係る地方債の償還と令和元年度に完成した尾花沢市消防署大石田分署整備に係る償還のピークを迎えており、ダム建設に係る債務負担が平成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年度で終了したこと、新規事業を厳正に厳正に取捨選択して新規地方債の発行をできる限り抑制していくことで、今後も比率の更なる改善に努める。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117094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2745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117094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035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102616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697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68834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311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年度からの第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次大石田町総合振興計画に基づいて実施してきた道路改良事業や土地区画整理事業、地方債現在高のおよそ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28.0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％を占める臨時財政対策債など、標準財政規模の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1.64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倍となる地方債現在高が大き影響し、将来負担比率は類似団体内平均と比較すると、非常に高い比率となっている。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年度で終了したことで、その分の将来負担が軽減されている。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町内の流雪溝整備事業が今後も継続するほか、平成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年度にかけて町の大規模プロジェクトとして町民交流センターの建設に取り組んできたことから、その財源として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割ほどを地方債により確保してきたこともあり、平成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年度までは上昇してきたが、今後、新規事業の実施に当たっては厳正に取捨選択を行い、より一層の財政の健全化に努める。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111700</xdr:rowOff>
    </xdr:from>
    <xdr:to>
      <xdr:col>81</xdr:col>
      <xdr:colOff>44450</xdr:colOff>
      <xdr:row>16</xdr:row>
      <xdr:rowOff>44571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12000"/>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44571</xdr:rowOff>
    </xdr:from>
    <xdr:to>
      <xdr:col>77</xdr:col>
      <xdr:colOff>44450</xdr:colOff>
      <xdr:row>17</xdr:row>
      <xdr:rowOff>43180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87771"/>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43180</xdr:rowOff>
    </xdr:from>
    <xdr:to>
      <xdr:col>72</xdr:col>
      <xdr:colOff>203200</xdr:colOff>
      <xdr:row>19</xdr:row>
      <xdr:rowOff>20864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20864</xdr:rowOff>
    </xdr:from>
    <xdr:to>
      <xdr:col>68</xdr:col>
      <xdr:colOff>152400</xdr:colOff>
      <xdr:row>20</xdr:row>
      <xdr:rowOff>28666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7841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60900</xdr:rowOff>
    </xdr:from>
    <xdr:to>
      <xdr:col>81</xdr:col>
      <xdr:colOff>95250</xdr:colOff>
      <xdr:row>14</xdr:row>
      <xdr:rowOff>162500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32977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165221</xdr:rowOff>
    </xdr:from>
    <xdr:to>
      <xdr:col>77</xdr:col>
      <xdr:colOff>95250</xdr:colOff>
      <xdr:row>16</xdr:row>
      <xdr:rowOff>95371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80148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163830</xdr:rowOff>
    </xdr:from>
    <xdr:to>
      <xdr:col>73</xdr:col>
      <xdr:colOff>44450</xdr:colOff>
      <xdr:row>17</xdr:row>
      <xdr:rowOff>93980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78757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141514</xdr:rowOff>
    </xdr:from>
    <xdr:to>
      <xdr:col>68</xdr:col>
      <xdr:colOff>203200</xdr:colOff>
      <xdr:row>19</xdr:row>
      <xdr:rowOff>71664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56441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149316</xdr:rowOff>
    </xdr:from>
    <xdr:to>
      <xdr:col>64</xdr:col>
      <xdr:colOff>152400</xdr:colOff>
      <xdr:row>20</xdr:row>
      <xdr:rowOff>79466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64243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
6,066
79.54
6,312,209
5,913,593
378,795
3,087,092
5,068,201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年度以降職員の新規採用を抑制してきたこともあり、人件費の比率はほぼ横ばいの水準で推移しているが、依然として類似団体内平均よりも高く、令和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ポイント下回った。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年度に利用を停止した施設の解体を平成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年度と令和元年度で既に終了しているため、新施設を含め適正な施設運営を進めるとともに、今後もこのような水準を維持していくよう経費抑制に努める。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高齢化率が令和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日現在で</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44.1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％と山形県平均や全国平均よりも高い。加えて、子育て支援策として平成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年度には小学生までの医療</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費を</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無料化</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し</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年度からは対象範囲を中学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年生ま</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でに拡大</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、さらに令和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年度からは高校</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年生まで</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拡大</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していることなど</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もあり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類似団体内平均と同程度で推移し</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ており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年度については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ポイント下回った。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その他に係る経常収支比率は、平成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年度以降、類似団体内平均を上回る比率で推移してき</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たが</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同じとな</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っている。当町は全国でも有数の豪雪地帯であることから、降雪の状況によって維持補修費が大きく変動することもあり、平成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ポイントを超える比率で推移してきた。令和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は、まれにみる少雪となったことから、雪対策に係る経費が大幅に減少</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することとなった。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22757"/>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078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補助費等については、類似団体内平均とほぼ同程度の水準で推移してきているが、令和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ポイント下回った。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補助費等の経常的な経費としては、隣接する尾花沢市への常備消防事務委託料のほか、尾花沢市大石田町環境衛生事業組合をはじめとする一部事務組合への負担金が大部分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次大石田町総合振興計画に基づいて実施してきた道路改良事業や土地区画整理事業などの大型事業における地方債の償還が影響し、類似団体内平均を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ポイントと大きく上回る比率となっている。また、平成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年度からは統合大石田中学校に係る大きな償還が始まっているが、以前の大型事業の償還は順次終了しており、また、新規地方債の発行は年間の償還元金の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以内とする基準を原則としており、地方債残高は年々減少してきた。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民交流センターの整備を行い、令和元年度には尾花沢市消防署大石田分署を整備し、その財源確保のために多額の地方債を発行してきたことから高止まりの状況が続くことが見込まれる。今後は、上記の原則を順守しながら事業の実施に当たっては、費用対効果を適正に判断しながら新規地方債の抑制に努め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324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515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77</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24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年度と比較すると、経常収支比率は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90.7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％から</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88.7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ポイント減少した。比率全体では類似団体内平均を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ポイント下回っており、前年度よりも</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ポイント上昇、経常収支比率のうち</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21.6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％を公債費が占め数値も高い状況である。　　</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町民交流センターの運営が通年となり維持管理費が増大したことやふるさと応援寄附額の増加による積立金の上昇が数値の改善幅が低い要因である。できる限り財政を圧迫する状況に歯止めをかけ、各経費を抑制していくよう努め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そのほかの比率については、若干の増減があるものの前年度とほぼ同程度の比率となった。</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56134</xdr:rowOff>
    </xdr:from>
    <xdr:to>
      <xdr:col>82</xdr:col>
      <xdr:colOff>107950</xdr:colOff>
      <xdr:row>74</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434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74</xdr:row>
      <xdr:rowOff>56134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09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74</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914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868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xdr:rowOff>
    </xdr:from>
    <xdr:to>
      <xdr:col>82</xdr:col>
      <xdr:colOff>158750</xdr:colOff>
      <xdr:row>74</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26433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4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xdr:rowOff>
    </xdr:from>
    <xdr:to>
      <xdr:col>78</xdr:col>
      <xdr:colOff>120650</xdr:colOff>
      <xdr:row>74</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117111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6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87630</xdr:rowOff>
    </xdr:from>
    <xdr:to>
      <xdr:col>69</xdr:col>
      <xdr:colOff>142875</xdr:colOff>
      <xdr:row>75</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83536</xdr:rowOff>
    </xdr:from>
    <xdr:to>
      <xdr:col>29</xdr:col>
      <xdr:colOff>127000</xdr:colOff>
      <xdr:row>17</xdr:row>
      <xdr:rowOff>162288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5811"/>
          <a:ext cx="647700" cy="7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68312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0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162288</xdr:rowOff>
    </xdr:from>
    <xdr:to>
      <xdr:col>26</xdr:col>
      <xdr:colOff>50800</xdr:colOff>
      <xdr:row>18</xdr:row>
      <xdr:rowOff>39789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4563"/>
          <a:ext cx="698500" cy="4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39789</xdr:rowOff>
    </xdr:from>
    <xdr:to>
      <xdr:col>22</xdr:col>
      <xdr:colOff>114300</xdr:colOff>
      <xdr:row>18</xdr:row>
      <xdr:rowOff>86972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3514"/>
          <a:ext cx="698500" cy="4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86972</xdr:rowOff>
    </xdr:from>
    <xdr:to>
      <xdr:col>18</xdr:col>
      <xdr:colOff>177800</xdr:colOff>
      <xdr:row>18</xdr:row>
      <xdr:rowOff>124188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0697"/>
          <a:ext cx="698500" cy="3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32736</xdr:rowOff>
    </xdr:from>
    <xdr:to>
      <xdr:col>29</xdr:col>
      <xdr:colOff>177800</xdr:colOff>
      <xdr:row>17</xdr:row>
      <xdr:rowOff>134336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49263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111488</xdr:rowOff>
    </xdr:from>
    <xdr:to>
      <xdr:col>26</xdr:col>
      <xdr:colOff>101600</xdr:colOff>
      <xdr:row>18</xdr:row>
      <xdr:rowOff>41638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51815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160439</xdr:rowOff>
    </xdr:from>
    <xdr:to>
      <xdr:col>22</xdr:col>
      <xdr:colOff>165100</xdr:colOff>
      <xdr:row>18</xdr:row>
      <xdr:rowOff>90589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100766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36172</xdr:rowOff>
    </xdr:from>
    <xdr:to>
      <xdr:col>19</xdr:col>
      <xdr:colOff>38100</xdr:colOff>
      <xdr:row>18</xdr:row>
      <xdr:rowOff>137772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73388</xdr:rowOff>
    </xdr:from>
    <xdr:to>
      <xdr:col>15</xdr:col>
      <xdr:colOff>101600</xdr:colOff>
      <xdr:row>19</xdr:row>
      <xdr:rowOff>3538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159765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195740</xdr:rowOff>
    </xdr:from>
    <xdr:to>
      <xdr:col>29</xdr:col>
      <xdr:colOff>127000</xdr:colOff>
      <xdr:row>35</xdr:row>
      <xdr:rowOff>263459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6090"/>
          <a:ext cx="647700" cy="6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248237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188371</xdr:rowOff>
    </xdr:from>
    <xdr:to>
      <xdr:col>26</xdr:col>
      <xdr:colOff>50800</xdr:colOff>
      <xdr:row>35</xdr:row>
      <xdr:rowOff>195740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98721"/>
          <a:ext cx="698500" cy="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188371</xdr:rowOff>
    </xdr:from>
    <xdr:to>
      <xdr:col>22</xdr:col>
      <xdr:colOff>114300</xdr:colOff>
      <xdr:row>35</xdr:row>
      <xdr:rowOff>226205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8721"/>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226205</xdr:rowOff>
    </xdr:from>
    <xdr:to>
      <xdr:col>18</xdr:col>
      <xdr:colOff>177800</xdr:colOff>
      <xdr:row>35</xdr:row>
      <xdr:rowOff>285831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36555"/>
          <a:ext cx="698500" cy="5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212659</xdr:rowOff>
    </xdr:from>
    <xdr:to>
      <xdr:col>29</xdr:col>
      <xdr:colOff>177800</xdr:colOff>
      <xdr:row>35</xdr:row>
      <xdr:rowOff>314259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2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57736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144940</xdr:rowOff>
    </xdr:from>
    <xdr:to>
      <xdr:col>26</xdr:col>
      <xdr:colOff>101600</xdr:colOff>
      <xdr:row>35</xdr:row>
      <xdr:rowOff>246540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256717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137571</xdr:rowOff>
    </xdr:from>
    <xdr:to>
      <xdr:col>22</xdr:col>
      <xdr:colOff>165100</xdr:colOff>
      <xdr:row>35</xdr:row>
      <xdr:rowOff>239171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249348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175405</xdr:rowOff>
    </xdr:from>
    <xdr:to>
      <xdr:col>19</xdr:col>
      <xdr:colOff>38100</xdr:colOff>
      <xdr:row>35</xdr:row>
      <xdr:rowOff>277005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287182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235031</xdr:rowOff>
    </xdr:from>
    <xdr:to>
      <xdr:col>15</xdr:col>
      <xdr:colOff>101600</xdr:colOff>
      <xdr:row>35</xdr:row>
      <xdr:rowOff>336631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
6,066
79.54
6,312,209
5,913,593
378,795
3,087,092
5,068,201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117828</xdr:rowOff>
    </xdr:from>
    <xdr:to>
      <xdr:col>24</xdr:col>
      <xdr:colOff>63500</xdr:colOff>
      <xdr:row>36</xdr:row>
      <xdr:rowOff>39089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18578"/>
          <a:ext cx="8382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39089</xdr:rowOff>
    </xdr:from>
    <xdr:to>
      <xdr:col>19</xdr:col>
      <xdr:colOff>177800</xdr:colOff>
      <xdr:row>36</xdr:row>
      <xdr:rowOff>78307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1289"/>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78307</xdr:rowOff>
    </xdr:from>
    <xdr:to>
      <xdr:col>15</xdr:col>
      <xdr:colOff>50800</xdr:colOff>
      <xdr:row>36</xdr:row>
      <xdr:rowOff>132248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0507"/>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132248</xdr:rowOff>
    </xdr:from>
    <xdr:to>
      <xdr:col>10</xdr:col>
      <xdr:colOff>114300</xdr:colOff>
      <xdr:row>37</xdr:row>
      <xdr:rowOff>98351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4448"/>
          <a:ext cx="889000" cy="1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67028</xdr:rowOff>
    </xdr:from>
    <xdr:to>
      <xdr:col>24</xdr:col>
      <xdr:colOff>114300</xdr:colOff>
      <xdr:row>35</xdr:row>
      <xdr:rowOff>168628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89905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159739</xdr:rowOff>
    </xdr:from>
    <xdr:to>
      <xdr:col>20</xdr:col>
      <xdr:colOff>38100</xdr:colOff>
      <xdr:row>36</xdr:row>
      <xdr:rowOff>89889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106416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3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27507</xdr:rowOff>
    </xdr:from>
    <xdr:to>
      <xdr:col>15</xdr:col>
      <xdr:colOff>101600</xdr:colOff>
      <xdr:row>36</xdr:row>
      <xdr:rowOff>129107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145634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81448</xdr:rowOff>
    </xdr:from>
    <xdr:to>
      <xdr:col>10</xdr:col>
      <xdr:colOff>165100</xdr:colOff>
      <xdr:row>37</xdr:row>
      <xdr:rowOff>11598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28125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47551</xdr:rowOff>
    </xdr:from>
    <xdr:to>
      <xdr:col>6</xdr:col>
      <xdr:colOff>38100</xdr:colOff>
      <xdr:row>37</xdr:row>
      <xdr:rowOff>149151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165678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6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39901</xdr:rowOff>
    </xdr:from>
    <xdr:to>
      <xdr:col>24</xdr:col>
      <xdr:colOff>63500</xdr:colOff>
      <xdr:row>58</xdr:row>
      <xdr:rowOff>47163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4001"/>
          <a:ext cx="8382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39901</xdr:rowOff>
    </xdr:from>
    <xdr:to>
      <xdr:col>19</xdr:col>
      <xdr:colOff>177800</xdr:colOff>
      <xdr:row>58</xdr:row>
      <xdr:rowOff>48785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4001"/>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48785</xdr:rowOff>
    </xdr:from>
    <xdr:to>
      <xdr:col>15</xdr:col>
      <xdr:colOff>50800</xdr:colOff>
      <xdr:row>58</xdr:row>
      <xdr:rowOff>52504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2885"/>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51974</xdr:rowOff>
    </xdr:from>
    <xdr:to>
      <xdr:col>10</xdr:col>
      <xdr:colOff>114300</xdr:colOff>
      <xdr:row>58</xdr:row>
      <xdr:rowOff>52504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9607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167813</xdr:rowOff>
    </xdr:from>
    <xdr:to>
      <xdr:col>24</xdr:col>
      <xdr:colOff>114300</xdr:colOff>
      <xdr:row>58</xdr:row>
      <xdr:rowOff>97963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160551</xdr:rowOff>
    </xdr:from>
    <xdr:to>
      <xdr:col>20</xdr:col>
      <xdr:colOff>38100</xdr:colOff>
      <xdr:row>58</xdr:row>
      <xdr:rowOff>90701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81828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169435</xdr:rowOff>
    </xdr:from>
    <xdr:to>
      <xdr:col>15</xdr:col>
      <xdr:colOff>101600</xdr:colOff>
      <xdr:row>58</xdr:row>
      <xdr:rowOff>99585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90712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1704</xdr:rowOff>
    </xdr:from>
    <xdr:to>
      <xdr:col>10</xdr:col>
      <xdr:colOff>165100</xdr:colOff>
      <xdr:row>58</xdr:row>
      <xdr:rowOff>103304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xdr:rowOff>
    </xdr:from>
    <xdr:to>
      <xdr:col>6</xdr:col>
      <xdr:colOff>38100</xdr:colOff>
      <xdr:row>58</xdr:row>
      <xdr:rowOff>102774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93901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48069</xdr:rowOff>
    </xdr:from>
    <xdr:to>
      <xdr:col>24</xdr:col>
      <xdr:colOff>63500</xdr:colOff>
      <xdr:row>77</xdr:row>
      <xdr:rowOff>11818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563919"/>
          <a:ext cx="838200" cy="6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48069</xdr:rowOff>
    </xdr:from>
    <xdr:to>
      <xdr:col>19</xdr:col>
      <xdr:colOff>177800</xdr:colOff>
      <xdr:row>73</xdr:row>
      <xdr:rowOff>71977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563919"/>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40925</xdr:rowOff>
    </xdr:from>
    <xdr:to>
      <xdr:col>15</xdr:col>
      <xdr:colOff>50800</xdr:colOff>
      <xdr:row>73</xdr:row>
      <xdr:rowOff>71977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55677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40925</xdr:rowOff>
    </xdr:from>
    <xdr:to>
      <xdr:col>10</xdr:col>
      <xdr:colOff>114300</xdr:colOff>
      <xdr:row>77</xdr:row>
      <xdr:rowOff>160959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56775"/>
          <a:ext cx="889000" cy="80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132468</xdr:rowOff>
    </xdr:from>
    <xdr:to>
      <xdr:col>24</xdr:col>
      <xdr:colOff>114300</xdr:colOff>
      <xdr:row>77</xdr:row>
      <xdr:rowOff>62618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155345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168719</xdr:rowOff>
    </xdr:from>
    <xdr:to>
      <xdr:col>20</xdr:col>
      <xdr:colOff>38100</xdr:colOff>
      <xdr:row>73</xdr:row>
      <xdr:rowOff>98869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115396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2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21177</xdr:rowOff>
    </xdr:from>
    <xdr:to>
      <xdr:col>15</xdr:col>
      <xdr:colOff>101600</xdr:colOff>
      <xdr:row>73</xdr:row>
      <xdr:rowOff>122777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3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139304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161575</xdr:rowOff>
    </xdr:from>
    <xdr:to>
      <xdr:col>10</xdr:col>
      <xdr:colOff>165100</xdr:colOff>
      <xdr:row>73</xdr:row>
      <xdr:rowOff>91725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108252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56836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166870</xdr:rowOff>
    </xdr:from>
    <xdr:to>
      <xdr:col>24</xdr:col>
      <xdr:colOff>63500</xdr:colOff>
      <xdr:row>96</xdr:row>
      <xdr:rowOff>24726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54620"/>
          <a:ext cx="8382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33575</xdr:rowOff>
    </xdr:from>
    <xdr:to>
      <xdr:col>19</xdr:col>
      <xdr:colOff>177800</xdr:colOff>
      <xdr:row>95</xdr:row>
      <xdr:rowOff>166870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21325"/>
          <a:ext cx="889000" cy="1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33575</xdr:rowOff>
    </xdr:from>
    <xdr:to>
      <xdr:col>15</xdr:col>
      <xdr:colOff>50800</xdr:colOff>
      <xdr:row>96</xdr:row>
      <xdr:rowOff>138699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21325"/>
          <a:ext cx="889000" cy="27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138699</xdr:rowOff>
    </xdr:from>
    <xdr:to>
      <xdr:col>10</xdr:col>
      <xdr:colOff>114300</xdr:colOff>
      <xdr:row>96</xdr:row>
      <xdr:rowOff>157759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97899"/>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145376</xdr:rowOff>
    </xdr:from>
    <xdr:to>
      <xdr:col>24</xdr:col>
      <xdr:colOff>114300</xdr:colOff>
      <xdr:row>96</xdr:row>
      <xdr:rowOff>75526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168253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116070</xdr:rowOff>
    </xdr:from>
    <xdr:to>
      <xdr:col>20</xdr:col>
      <xdr:colOff>38100</xdr:colOff>
      <xdr:row>96</xdr:row>
      <xdr:rowOff>46220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62747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7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154225</xdr:rowOff>
    </xdr:from>
    <xdr:to>
      <xdr:col>15</xdr:col>
      <xdr:colOff>101600</xdr:colOff>
      <xdr:row>95</xdr:row>
      <xdr:rowOff>84375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100902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87899</xdr:rowOff>
    </xdr:from>
    <xdr:to>
      <xdr:col>10</xdr:col>
      <xdr:colOff>165100</xdr:colOff>
      <xdr:row>97</xdr:row>
      <xdr:rowOff>18049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34576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106959</xdr:rowOff>
    </xdr:from>
    <xdr:to>
      <xdr:col>6</xdr:col>
      <xdr:colOff>38100</xdr:colOff>
      <xdr:row>97</xdr:row>
      <xdr:rowOff>37109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90738</xdr:rowOff>
    </xdr:from>
    <xdr:to>
      <xdr:col>55</xdr:col>
      <xdr:colOff>0</xdr:colOff>
      <xdr:row>33</xdr:row>
      <xdr:rowOff>93249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48588"/>
          <a:ext cx="8382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90738</xdr:rowOff>
    </xdr:from>
    <xdr:to>
      <xdr:col>50</xdr:col>
      <xdr:colOff>114300</xdr:colOff>
      <xdr:row>34</xdr:row>
      <xdr:rowOff>86194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48588"/>
          <a:ext cx="889000" cy="1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143481</xdr:rowOff>
    </xdr:from>
    <xdr:to>
      <xdr:col>45</xdr:col>
      <xdr:colOff>177800</xdr:colOff>
      <xdr:row>34</xdr:row>
      <xdr:rowOff>86194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86981"/>
          <a:ext cx="889000" cy="6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143481</xdr:rowOff>
    </xdr:from>
    <xdr:to>
      <xdr:col>41</xdr:col>
      <xdr:colOff>50800</xdr:colOff>
      <xdr:row>35</xdr:row>
      <xdr:rowOff>137030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86981"/>
          <a:ext cx="889000" cy="8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42449</xdr:rowOff>
    </xdr:from>
    <xdr:to>
      <xdr:col>55</xdr:col>
      <xdr:colOff>50800</xdr:colOff>
      <xdr:row>33</xdr:row>
      <xdr:rowOff>144049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65326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39938</xdr:rowOff>
    </xdr:from>
    <xdr:to>
      <xdr:col>50</xdr:col>
      <xdr:colOff>165100</xdr:colOff>
      <xdr:row>33</xdr:row>
      <xdr:rowOff>141538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158065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35394</xdr:rowOff>
    </xdr:from>
    <xdr:to>
      <xdr:col>46</xdr:col>
      <xdr:colOff>38100</xdr:colOff>
      <xdr:row>34</xdr:row>
      <xdr:rowOff>136994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153521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3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92681</xdr:rowOff>
    </xdr:from>
    <xdr:to>
      <xdr:col>41</xdr:col>
      <xdr:colOff>101600</xdr:colOff>
      <xdr:row>31</xdr:row>
      <xdr:rowOff>22831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39358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86230</xdr:rowOff>
    </xdr:from>
    <xdr:to>
      <xdr:col>36</xdr:col>
      <xdr:colOff>165100</xdr:colOff>
      <xdr:row>36</xdr:row>
      <xdr:rowOff>16380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32907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164268</xdr:rowOff>
    </xdr:from>
    <xdr:to>
      <xdr:col>55</xdr:col>
      <xdr:colOff>0</xdr:colOff>
      <xdr:row>59</xdr:row>
      <xdr:rowOff>22559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8368"/>
          <a:ext cx="8382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161046</xdr:rowOff>
    </xdr:from>
    <xdr:to>
      <xdr:col>50</xdr:col>
      <xdr:colOff>114300</xdr:colOff>
      <xdr:row>59</xdr:row>
      <xdr:rowOff>22559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5146"/>
          <a:ext cx="8890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161046</xdr:rowOff>
    </xdr:from>
    <xdr:to>
      <xdr:col>45</xdr:col>
      <xdr:colOff>177800</xdr:colOff>
      <xdr:row>59</xdr:row>
      <xdr:rowOff>26834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5146"/>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105250</xdr:rowOff>
    </xdr:from>
    <xdr:to>
      <xdr:col>41</xdr:col>
      <xdr:colOff>50800</xdr:colOff>
      <xdr:row>59</xdr:row>
      <xdr:rowOff>26834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9350"/>
          <a:ext cx="889000" cy="9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113468</xdr:rowOff>
    </xdr:from>
    <xdr:to>
      <xdr:col>55</xdr:col>
      <xdr:colOff>50800</xdr:colOff>
      <xdr:row>59</xdr:row>
      <xdr:rowOff>43618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28395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143209</xdr:rowOff>
    </xdr:from>
    <xdr:to>
      <xdr:col>50</xdr:col>
      <xdr:colOff>165100</xdr:colOff>
      <xdr:row>59</xdr:row>
      <xdr:rowOff>73359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64486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110246</xdr:rowOff>
    </xdr:from>
    <xdr:to>
      <xdr:col>46</xdr:col>
      <xdr:colOff>38100</xdr:colOff>
      <xdr:row>59</xdr:row>
      <xdr:rowOff>40396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147484</xdr:rowOff>
    </xdr:from>
    <xdr:to>
      <xdr:col>41</xdr:col>
      <xdr:colOff>101600</xdr:colOff>
      <xdr:row>59</xdr:row>
      <xdr:rowOff>77634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68761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54450</xdr:rowOff>
    </xdr:from>
    <xdr:to>
      <xdr:col>36</xdr:col>
      <xdr:colOff>165100</xdr:colOff>
      <xdr:row>58</xdr:row>
      <xdr:rowOff>156050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147177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26654</xdr:rowOff>
    </xdr:from>
    <xdr:to>
      <xdr:col>55</xdr:col>
      <xdr:colOff>0</xdr:colOff>
      <xdr:row>79</xdr:row>
      <xdr:rowOff>35547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1204"/>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35547</xdr:rowOff>
    </xdr:from>
    <xdr:to>
      <xdr:col>50</xdr:col>
      <xdr:colOff>114300</xdr:colOff>
      <xdr:row>79</xdr:row>
      <xdr:rowOff>35584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009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21093</xdr:rowOff>
    </xdr:from>
    <xdr:to>
      <xdr:col>45</xdr:col>
      <xdr:colOff>177800</xdr:colOff>
      <xdr:row>79</xdr:row>
      <xdr:rowOff>35584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5643"/>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15174</xdr:rowOff>
    </xdr:from>
    <xdr:to>
      <xdr:col>41</xdr:col>
      <xdr:colOff>50800</xdr:colOff>
      <xdr:row>79</xdr:row>
      <xdr:rowOff>21093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9724"/>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147304</xdr:rowOff>
    </xdr:from>
    <xdr:to>
      <xdr:col>55</xdr:col>
      <xdr:colOff>50800</xdr:colOff>
      <xdr:row>79</xdr:row>
      <xdr:rowOff>77454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156197</xdr:rowOff>
    </xdr:from>
    <xdr:to>
      <xdr:col>50</xdr:col>
      <xdr:colOff>165100</xdr:colOff>
      <xdr:row>79</xdr:row>
      <xdr:rowOff>86347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77474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156234</xdr:rowOff>
    </xdr:from>
    <xdr:to>
      <xdr:col>46</xdr:col>
      <xdr:colOff>38100</xdr:colOff>
      <xdr:row>79</xdr:row>
      <xdr:rowOff>86384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77511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141743</xdr:rowOff>
    </xdr:from>
    <xdr:to>
      <xdr:col>41</xdr:col>
      <xdr:colOff>101600</xdr:colOff>
      <xdr:row>79</xdr:row>
      <xdr:rowOff>71893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63020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135824</xdr:rowOff>
    </xdr:from>
    <xdr:to>
      <xdr:col>36</xdr:col>
      <xdr:colOff>165100</xdr:colOff>
      <xdr:row>79</xdr:row>
      <xdr:rowOff>65974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57101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36502</xdr:rowOff>
    </xdr:from>
    <xdr:to>
      <xdr:col>55</xdr:col>
      <xdr:colOff>0</xdr:colOff>
      <xdr:row>98</xdr:row>
      <xdr:rowOff>67839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8602"/>
          <a:ext cx="8382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4429</xdr:rowOff>
    </xdr:from>
    <xdr:to>
      <xdr:col>50</xdr:col>
      <xdr:colOff>114300</xdr:colOff>
      <xdr:row>98</xdr:row>
      <xdr:rowOff>67839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6529"/>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4429</xdr:rowOff>
    </xdr:from>
    <xdr:to>
      <xdr:col>45</xdr:col>
      <xdr:colOff>177800</xdr:colOff>
      <xdr:row>98</xdr:row>
      <xdr:rowOff>131074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6529"/>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93118</xdr:rowOff>
    </xdr:from>
    <xdr:to>
      <xdr:col>41</xdr:col>
      <xdr:colOff>50800</xdr:colOff>
      <xdr:row>98</xdr:row>
      <xdr:rowOff>131074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23768"/>
          <a:ext cx="889000" cy="2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157152</xdr:rowOff>
    </xdr:from>
    <xdr:to>
      <xdr:col>55</xdr:col>
      <xdr:colOff>50800</xdr:colOff>
      <xdr:row>98</xdr:row>
      <xdr:rowOff>87302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135579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17039</xdr:rowOff>
    </xdr:from>
    <xdr:to>
      <xdr:col>50</xdr:col>
      <xdr:colOff>165100</xdr:colOff>
      <xdr:row>98</xdr:row>
      <xdr:rowOff>118639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109766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125079</xdr:rowOff>
    </xdr:from>
    <xdr:to>
      <xdr:col>46</xdr:col>
      <xdr:colOff>38100</xdr:colOff>
      <xdr:row>98</xdr:row>
      <xdr:rowOff>55229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80274</xdr:rowOff>
    </xdr:from>
    <xdr:to>
      <xdr:col>41</xdr:col>
      <xdr:colOff>101600</xdr:colOff>
      <xdr:row>99</xdr:row>
      <xdr:rowOff>10424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42318</xdr:rowOff>
    </xdr:from>
    <xdr:to>
      <xdr:col>36</xdr:col>
      <xdr:colOff>165100</xdr:colOff>
      <xdr:row>97</xdr:row>
      <xdr:rowOff>143918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160445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137620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2720"/>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111376</xdr:rowOff>
    </xdr:from>
    <xdr:to>
      <xdr:col>81</xdr:col>
      <xdr:colOff>50800</xdr:colOff>
      <xdr:row>38</xdr:row>
      <xdr:rowOff>137620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6476"/>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101505</xdr:rowOff>
    </xdr:from>
    <xdr:to>
      <xdr:col>76</xdr:col>
      <xdr:colOff>114300</xdr:colOff>
      <xdr:row>38</xdr:row>
      <xdr:rowOff>111376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16605"/>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101505</xdr:rowOff>
    </xdr:from>
    <xdr:to>
      <xdr:col>71</xdr:col>
      <xdr:colOff>177800</xdr:colOff>
      <xdr:row>38</xdr:row>
      <xdr:rowOff>116725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16605"/>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86820</xdr:rowOff>
    </xdr:from>
    <xdr:to>
      <xdr:col>81</xdr:col>
      <xdr:colOff>101600</xdr:colOff>
      <xdr:row>39</xdr:row>
      <xdr:rowOff>16970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8097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60576</xdr:rowOff>
    </xdr:from>
    <xdr:to>
      <xdr:col>76</xdr:col>
      <xdr:colOff>165100</xdr:colOff>
      <xdr:row>38</xdr:row>
      <xdr:rowOff>162176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153303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50705</xdr:rowOff>
    </xdr:from>
    <xdr:to>
      <xdr:col>72</xdr:col>
      <xdr:colOff>38100</xdr:colOff>
      <xdr:row>38</xdr:row>
      <xdr:rowOff>152305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143432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65925</xdr:rowOff>
    </xdr:from>
    <xdr:to>
      <xdr:col>67</xdr:col>
      <xdr:colOff>101600</xdr:colOff>
      <xdr:row>38</xdr:row>
      <xdr:rowOff>167525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158652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83697</xdr:rowOff>
    </xdr:from>
    <xdr:to>
      <xdr:col>85</xdr:col>
      <xdr:colOff>127000</xdr:colOff>
      <xdr:row>75</xdr:row>
      <xdr:rowOff>106878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942447"/>
          <a:ext cx="838200" cy="2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83697</xdr:rowOff>
    </xdr:from>
    <xdr:to>
      <xdr:col>81</xdr:col>
      <xdr:colOff>50800</xdr:colOff>
      <xdr:row>75</xdr:row>
      <xdr:rowOff>147743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4244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147743</xdr:rowOff>
    </xdr:from>
    <xdr:to>
      <xdr:col>76</xdr:col>
      <xdr:colOff>114300</xdr:colOff>
      <xdr:row>76</xdr:row>
      <xdr:rowOff>26493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064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26493</xdr:rowOff>
    </xdr:from>
    <xdr:to>
      <xdr:col>71</xdr:col>
      <xdr:colOff>177800</xdr:colOff>
      <xdr:row>76</xdr:row>
      <xdr:rowOff>85691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56693"/>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56078</xdr:rowOff>
    </xdr:from>
    <xdr:to>
      <xdr:col>85</xdr:col>
      <xdr:colOff>177800</xdr:colOff>
      <xdr:row>75</xdr:row>
      <xdr:rowOff>157677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14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78955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6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32897</xdr:rowOff>
    </xdr:from>
    <xdr:to>
      <xdr:col>81</xdr:col>
      <xdr:colOff>101600</xdr:colOff>
      <xdr:row>75</xdr:row>
      <xdr:rowOff>134497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151024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6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96942</xdr:rowOff>
    </xdr:from>
    <xdr:to>
      <xdr:col>76</xdr:col>
      <xdr:colOff>165100</xdr:colOff>
      <xdr:row>76</xdr:row>
      <xdr:rowOff>27093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55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43619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147143</xdr:rowOff>
    </xdr:from>
    <xdr:to>
      <xdr:col>72</xdr:col>
      <xdr:colOff>38100</xdr:colOff>
      <xdr:row>76</xdr:row>
      <xdr:rowOff>77293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93820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34891</xdr:rowOff>
    </xdr:from>
    <xdr:to>
      <xdr:col>67</xdr:col>
      <xdr:colOff>101600</xdr:colOff>
      <xdr:row>76</xdr:row>
      <xdr:rowOff>136491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153018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15235</xdr:rowOff>
    </xdr:from>
    <xdr:to>
      <xdr:col>85</xdr:col>
      <xdr:colOff>127000</xdr:colOff>
      <xdr:row>98</xdr:row>
      <xdr:rowOff>51446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7335"/>
          <a:ext cx="8382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51446</xdr:rowOff>
    </xdr:from>
    <xdr:to>
      <xdr:col>81</xdr:col>
      <xdr:colOff>50800</xdr:colOff>
      <xdr:row>98</xdr:row>
      <xdr:rowOff>68112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3546"/>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68112</xdr:rowOff>
    </xdr:from>
    <xdr:to>
      <xdr:col>76</xdr:col>
      <xdr:colOff>114300</xdr:colOff>
      <xdr:row>98</xdr:row>
      <xdr:rowOff>95250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7021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95250</xdr:rowOff>
    </xdr:from>
    <xdr:to>
      <xdr:col>71</xdr:col>
      <xdr:colOff>177800</xdr:colOff>
      <xdr:row>98</xdr:row>
      <xdr:rowOff>162207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7350"/>
          <a:ext cx="889000" cy="6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135885</xdr:rowOff>
    </xdr:from>
    <xdr:to>
      <xdr:col>85</xdr:col>
      <xdr:colOff>177800</xdr:colOff>
      <xdr:row>98</xdr:row>
      <xdr:rowOff>66035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158762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xdr:rowOff>
    </xdr:from>
    <xdr:to>
      <xdr:col>81</xdr:col>
      <xdr:colOff>101600</xdr:colOff>
      <xdr:row>98</xdr:row>
      <xdr:rowOff>102246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118773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17312</xdr:rowOff>
    </xdr:from>
    <xdr:to>
      <xdr:col>76</xdr:col>
      <xdr:colOff>165100</xdr:colOff>
      <xdr:row>98</xdr:row>
      <xdr:rowOff>118912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135439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44450</xdr:rowOff>
    </xdr:from>
    <xdr:to>
      <xdr:col>72</xdr:col>
      <xdr:colOff>38100</xdr:colOff>
      <xdr:row>98</xdr:row>
      <xdr:rowOff>146050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162577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2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111407</xdr:rowOff>
    </xdr:from>
    <xdr:to>
      <xdr:col>67</xdr:col>
      <xdr:colOff>101600</xdr:colOff>
      <xdr:row>99</xdr:row>
      <xdr:rowOff>41557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58084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135745</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0845"/>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84945</xdr:rowOff>
    </xdr:from>
    <xdr:to>
      <xdr:col>98</xdr:col>
      <xdr:colOff>38100</xdr:colOff>
      <xdr:row>39</xdr:row>
      <xdr:rowOff>15095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9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19571</xdr:rowOff>
    </xdr:from>
    <xdr:to>
      <xdr:col>116</xdr:col>
      <xdr:colOff>63500</xdr:colOff>
      <xdr:row>59</xdr:row>
      <xdr:rowOff>20351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5121"/>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20351</xdr:rowOff>
    </xdr:from>
    <xdr:to>
      <xdr:col>111</xdr:col>
      <xdr:colOff>177800</xdr:colOff>
      <xdr:row>59</xdr:row>
      <xdr:rowOff>21075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590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21075</xdr:rowOff>
    </xdr:from>
    <xdr:to>
      <xdr:col>107</xdr:col>
      <xdr:colOff>50800</xdr:colOff>
      <xdr:row>59</xdr:row>
      <xdr:rowOff>21761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66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21761</xdr:rowOff>
    </xdr:from>
    <xdr:to>
      <xdr:col>102</xdr:col>
      <xdr:colOff>114300</xdr:colOff>
      <xdr:row>59</xdr:row>
      <xdr:rowOff>22504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731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140221</xdr:rowOff>
    </xdr:from>
    <xdr:to>
      <xdr:col>116</xdr:col>
      <xdr:colOff>114300</xdr:colOff>
      <xdr:row>59</xdr:row>
      <xdr:rowOff>70371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141001</xdr:rowOff>
    </xdr:from>
    <xdr:to>
      <xdr:col>112</xdr:col>
      <xdr:colOff>38100</xdr:colOff>
      <xdr:row>59</xdr:row>
      <xdr:rowOff>71151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141725</xdr:rowOff>
    </xdr:from>
    <xdr:to>
      <xdr:col>107</xdr:col>
      <xdr:colOff>101600</xdr:colOff>
      <xdr:row>59</xdr:row>
      <xdr:rowOff>71875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63002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142411</xdr:rowOff>
    </xdr:from>
    <xdr:to>
      <xdr:col>102</xdr:col>
      <xdr:colOff>165100</xdr:colOff>
      <xdr:row>59</xdr:row>
      <xdr:rowOff>72561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63688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143154</xdr:rowOff>
    </xdr:from>
    <xdr:to>
      <xdr:col>98</xdr:col>
      <xdr:colOff>38100</xdr:colOff>
      <xdr:row>59</xdr:row>
      <xdr:rowOff>73304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64431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91236</xdr:rowOff>
    </xdr:from>
    <xdr:to>
      <xdr:col>116</xdr:col>
      <xdr:colOff>63500</xdr:colOff>
      <xdr:row>77</xdr:row>
      <xdr:rowOff>110505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92886"/>
          <a:ext cx="8382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92673</xdr:rowOff>
    </xdr:from>
    <xdr:to>
      <xdr:col>111</xdr:col>
      <xdr:colOff>177800</xdr:colOff>
      <xdr:row>77</xdr:row>
      <xdr:rowOff>110505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94323"/>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92673</xdr:rowOff>
    </xdr:from>
    <xdr:to>
      <xdr:col>107</xdr:col>
      <xdr:colOff>50800</xdr:colOff>
      <xdr:row>77</xdr:row>
      <xdr:rowOff>99064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94323"/>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9888</xdr:rowOff>
    </xdr:from>
    <xdr:to>
      <xdr:col>102</xdr:col>
      <xdr:colOff>114300</xdr:colOff>
      <xdr:row>77</xdr:row>
      <xdr:rowOff>99064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11538"/>
          <a:ext cx="8890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40436</xdr:rowOff>
    </xdr:from>
    <xdr:to>
      <xdr:col>116</xdr:col>
      <xdr:colOff>114300</xdr:colOff>
      <xdr:row>77</xdr:row>
      <xdr:rowOff>142036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18863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59705</xdr:rowOff>
    </xdr:from>
    <xdr:to>
      <xdr:col>112</xdr:col>
      <xdr:colOff>38100</xdr:colOff>
      <xdr:row>77</xdr:row>
      <xdr:rowOff>161305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152432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41873</xdr:rowOff>
    </xdr:from>
    <xdr:to>
      <xdr:col>107</xdr:col>
      <xdr:colOff>101600</xdr:colOff>
      <xdr:row>77</xdr:row>
      <xdr:rowOff>143473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134600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48264</xdr:rowOff>
    </xdr:from>
    <xdr:to>
      <xdr:col>102</xdr:col>
      <xdr:colOff>165100</xdr:colOff>
      <xdr:row>77</xdr:row>
      <xdr:rowOff>149864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140991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130538</xdr:rowOff>
    </xdr:from>
    <xdr:to>
      <xdr:col>98</xdr:col>
      <xdr:colOff>38100</xdr:colOff>
      <xdr:row>77</xdr:row>
      <xdr:rowOff>60688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51815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歳出決算総額は、住民一人当たり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965,642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円となっている。類似団体内平均値との差が大きなものとしては</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普通建設事業費</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が挙げられ、住民一人当たり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64,954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円と類似団体内平均より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62,963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円程</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少なく</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なっている。また、補助費等が類似団体平均より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52,708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円以上多い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197,660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円、扶助費が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6,605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円以上多い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84,062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この要因として、</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普通建設事業費のうち新規整備分の差が大きくなっているが、町民交流センターや消防分署整備が完了したことによるものであり、補助費については、一部事務組合への負担金の増額に加え、物価高騰対策に係る各種支援事業によるものである。また、</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維持補修費については、降雪の状況により大きく変動する</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ものであり、今年度はまれみにみる少雪だったことから雪対策に係る経費が大幅に減少した</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ことが挙げられる。また、扶助費については、高齢化率が山形県平均や全国平均よりも高いこと、平成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年度には小学生までの児童医療の無料化、さらに平成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年度には中学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年生まで令和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年度からは高校</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年生まで対象範囲を拡大し医療費を無料化していることなど、社会保障関係経費が高い状況で推移していることが挙げられる。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6,124
6,066
79.54
6,312,209
5,913,593
378,795
3,087,092
5,068,201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35560</xdr:rowOff>
    </xdr:from>
    <xdr:to>
      <xdr:col>24</xdr:col>
      <xdr:colOff>63500</xdr:colOff>
      <xdr:row>35</xdr:row>
      <xdr:rowOff>83820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6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107061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457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107061</xdr:rowOff>
    </xdr:from>
    <xdr:to>
      <xdr:col>15</xdr:col>
      <xdr:colOff>50800</xdr:colOff>
      <xdr:row>35</xdr:row>
      <xdr:rowOff>123698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7811"/>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148971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4448"/>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156210</xdr:rowOff>
    </xdr:from>
    <xdr:to>
      <xdr:col>24</xdr:col>
      <xdr:colOff>114300</xdr:colOff>
      <xdr:row>35</xdr:row>
      <xdr:rowOff>86360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151147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56261</xdr:rowOff>
    </xdr:from>
    <xdr:to>
      <xdr:col>15</xdr:col>
      <xdr:colOff>101600</xdr:colOff>
      <xdr:row>35</xdr:row>
      <xdr:rowOff>157861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19575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98171</xdr:rowOff>
    </xdr:from>
    <xdr:to>
      <xdr:col>6</xdr:col>
      <xdr:colOff>38100</xdr:colOff>
      <xdr:row>36</xdr:row>
      <xdr:rowOff>28321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44848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168358</xdr:rowOff>
    </xdr:from>
    <xdr:to>
      <xdr:col>24</xdr:col>
      <xdr:colOff>63500</xdr:colOff>
      <xdr:row>58</xdr:row>
      <xdr:rowOff>10910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41008"/>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5196</xdr:rowOff>
    </xdr:from>
    <xdr:to>
      <xdr:col>19</xdr:col>
      <xdr:colOff>177800</xdr:colOff>
      <xdr:row>58</xdr:row>
      <xdr:rowOff>10910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4929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134774</xdr:rowOff>
    </xdr:from>
    <xdr:to>
      <xdr:col>15</xdr:col>
      <xdr:colOff>50800</xdr:colOff>
      <xdr:row>58</xdr:row>
      <xdr:rowOff>5196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07424"/>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134774</xdr:rowOff>
    </xdr:from>
    <xdr:to>
      <xdr:col>10</xdr:col>
      <xdr:colOff>114300</xdr:colOff>
      <xdr:row>58</xdr:row>
      <xdr:rowOff>55842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7424"/>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117558</xdr:rowOff>
    </xdr:from>
    <xdr:to>
      <xdr:col>24</xdr:col>
      <xdr:colOff>114300</xdr:colOff>
      <xdr:row>58</xdr:row>
      <xdr:rowOff>47708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76935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131560</xdr:rowOff>
    </xdr:from>
    <xdr:to>
      <xdr:col>20</xdr:col>
      <xdr:colOff>38100</xdr:colOff>
      <xdr:row>58</xdr:row>
      <xdr:rowOff>61710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78237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7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125846</xdr:rowOff>
    </xdr:from>
    <xdr:to>
      <xdr:col>15</xdr:col>
      <xdr:colOff>101600</xdr:colOff>
      <xdr:row>58</xdr:row>
      <xdr:rowOff>55996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72523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83974</xdr:rowOff>
    </xdr:from>
    <xdr:to>
      <xdr:col>10</xdr:col>
      <xdr:colOff>165100</xdr:colOff>
      <xdr:row>58</xdr:row>
      <xdr:rowOff>14124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30651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5042</xdr:rowOff>
    </xdr:from>
    <xdr:to>
      <xdr:col>6</xdr:col>
      <xdr:colOff>38100</xdr:colOff>
      <xdr:row>58</xdr:row>
      <xdr:rowOff>106642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123169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130184</xdr:rowOff>
    </xdr:from>
    <xdr:to>
      <xdr:col>24</xdr:col>
      <xdr:colOff>63500</xdr:colOff>
      <xdr:row>75</xdr:row>
      <xdr:rowOff>10524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17484"/>
          <a:ext cx="838200" cy="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116720</xdr:rowOff>
    </xdr:from>
    <xdr:to>
      <xdr:col>19</xdr:col>
      <xdr:colOff>177800</xdr:colOff>
      <xdr:row>74</xdr:row>
      <xdr:rowOff>130184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04020"/>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116720</xdr:rowOff>
    </xdr:from>
    <xdr:to>
      <xdr:col>15</xdr:col>
      <xdr:colOff>50800</xdr:colOff>
      <xdr:row>75</xdr:row>
      <xdr:rowOff>80590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04020"/>
          <a:ext cx="889000" cy="1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80590</xdr:rowOff>
    </xdr:from>
    <xdr:to>
      <xdr:col>10</xdr:col>
      <xdr:colOff>114300</xdr:colOff>
      <xdr:row>75</xdr:row>
      <xdr:rowOff>118903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39340"/>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131174</xdr:rowOff>
    </xdr:from>
    <xdr:to>
      <xdr:col>24</xdr:col>
      <xdr:colOff>114300</xdr:colOff>
      <xdr:row>75</xdr:row>
      <xdr:rowOff>61324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154051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79384</xdr:rowOff>
    </xdr:from>
    <xdr:to>
      <xdr:col>20</xdr:col>
      <xdr:colOff>38100</xdr:colOff>
      <xdr:row>75</xdr:row>
      <xdr:rowOff>9534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26061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65920</xdr:rowOff>
    </xdr:from>
    <xdr:to>
      <xdr:col>15</xdr:col>
      <xdr:colOff>101600</xdr:colOff>
      <xdr:row>74</xdr:row>
      <xdr:rowOff>167520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2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29790</xdr:rowOff>
    </xdr:from>
    <xdr:to>
      <xdr:col>10</xdr:col>
      <xdr:colOff>165100</xdr:colOff>
      <xdr:row>75</xdr:row>
      <xdr:rowOff>131390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147917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68103</xdr:rowOff>
    </xdr:from>
    <xdr:to>
      <xdr:col>6</xdr:col>
      <xdr:colOff>38100</xdr:colOff>
      <xdr:row>75</xdr:row>
      <xdr:rowOff>169703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0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77743</xdr:rowOff>
    </xdr:from>
    <xdr:to>
      <xdr:col>24</xdr:col>
      <xdr:colOff>63500</xdr:colOff>
      <xdr:row>96</xdr:row>
      <xdr:rowOff>100936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36943"/>
          <a:ext cx="8382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100936</xdr:rowOff>
    </xdr:from>
    <xdr:to>
      <xdr:col>19</xdr:col>
      <xdr:colOff>177800</xdr:colOff>
      <xdr:row>96</xdr:row>
      <xdr:rowOff>154910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60136"/>
          <a:ext cx="889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154910</xdr:rowOff>
    </xdr:from>
    <xdr:to>
      <xdr:col>15</xdr:col>
      <xdr:colOff>50800</xdr:colOff>
      <xdr:row>97</xdr:row>
      <xdr:rowOff>66869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14110"/>
          <a:ext cx="889000" cy="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66869</xdr:rowOff>
    </xdr:from>
    <xdr:to>
      <xdr:col>10</xdr:col>
      <xdr:colOff>114300</xdr:colOff>
      <xdr:row>97</xdr:row>
      <xdr:rowOff>94049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97519"/>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26943</xdr:rowOff>
    </xdr:from>
    <xdr:to>
      <xdr:col>24</xdr:col>
      <xdr:colOff>114300</xdr:colOff>
      <xdr:row>96</xdr:row>
      <xdr:rowOff>128543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50136</xdr:rowOff>
    </xdr:from>
    <xdr:to>
      <xdr:col>20</xdr:col>
      <xdr:colOff>38100</xdr:colOff>
      <xdr:row>96</xdr:row>
      <xdr:rowOff>151736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142863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104110</xdr:rowOff>
    </xdr:from>
    <xdr:to>
      <xdr:col>15</xdr:col>
      <xdr:colOff>101600</xdr:colOff>
      <xdr:row>97</xdr:row>
      <xdr:rowOff>34260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25387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16069</xdr:rowOff>
    </xdr:from>
    <xdr:to>
      <xdr:col>10</xdr:col>
      <xdr:colOff>165100</xdr:colOff>
      <xdr:row>97</xdr:row>
      <xdr:rowOff>117669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108796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3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43249</xdr:rowOff>
    </xdr:from>
    <xdr:to>
      <xdr:col>6</xdr:col>
      <xdr:colOff>38100</xdr:colOff>
      <xdr:row>97</xdr:row>
      <xdr:rowOff>144849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45974</xdr:rowOff>
    </xdr:from>
    <xdr:to>
      <xdr:col>55</xdr:col>
      <xdr:colOff>0</xdr:colOff>
      <xdr:row>35</xdr:row>
      <xdr:rowOff>67005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046724"/>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67005</xdr:rowOff>
    </xdr:from>
    <xdr:to>
      <xdr:col>50</xdr:col>
      <xdr:colOff>114300</xdr:colOff>
      <xdr:row>35</xdr:row>
      <xdr:rowOff>85293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06775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85293</xdr:rowOff>
    </xdr:from>
    <xdr:to>
      <xdr:col>45</xdr:col>
      <xdr:colOff>177800</xdr:colOff>
      <xdr:row>35</xdr:row>
      <xdr:rowOff>102210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08604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80264</xdr:rowOff>
    </xdr:from>
    <xdr:to>
      <xdr:col>41</xdr:col>
      <xdr:colOff>50800</xdr:colOff>
      <xdr:row>35</xdr:row>
      <xdr:rowOff>102210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08101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166624</xdr:rowOff>
    </xdr:from>
    <xdr:to>
      <xdr:col>55</xdr:col>
      <xdr:colOff>50800</xdr:colOff>
      <xdr:row>35</xdr:row>
      <xdr:rowOff>96774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18051</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16205</xdr:rowOff>
    </xdr:from>
    <xdr:to>
      <xdr:col>50</xdr:col>
      <xdr:colOff>165100</xdr:colOff>
      <xdr:row>35</xdr:row>
      <xdr:rowOff>117805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134332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34493</xdr:rowOff>
    </xdr:from>
    <xdr:to>
      <xdr:col>46</xdr:col>
      <xdr:colOff>38100</xdr:colOff>
      <xdr:row>35</xdr:row>
      <xdr:rowOff>136093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152620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51410</xdr:rowOff>
    </xdr:from>
    <xdr:to>
      <xdr:col>41</xdr:col>
      <xdr:colOff>101600</xdr:colOff>
      <xdr:row>35</xdr:row>
      <xdr:rowOff>153010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169537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29464</xdr:rowOff>
    </xdr:from>
    <xdr:to>
      <xdr:col>36</xdr:col>
      <xdr:colOff>165100</xdr:colOff>
      <xdr:row>35</xdr:row>
      <xdr:rowOff>131064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147591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51315</xdr:rowOff>
    </xdr:from>
    <xdr:to>
      <xdr:col>55</xdr:col>
      <xdr:colOff>0</xdr:colOff>
      <xdr:row>57</xdr:row>
      <xdr:rowOff>90208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23965"/>
          <a:ext cx="838200" cy="3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90208</xdr:rowOff>
    </xdr:from>
    <xdr:to>
      <xdr:col>50</xdr:col>
      <xdr:colOff>114300</xdr:colOff>
      <xdr:row>57</xdr:row>
      <xdr:rowOff>124635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2858"/>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122341</xdr:rowOff>
    </xdr:from>
    <xdr:to>
      <xdr:col>45</xdr:col>
      <xdr:colOff>177800</xdr:colOff>
      <xdr:row>57</xdr:row>
      <xdr:rowOff>124635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23541"/>
          <a:ext cx="889000" cy="17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122341</xdr:rowOff>
    </xdr:from>
    <xdr:to>
      <xdr:col>41</xdr:col>
      <xdr:colOff>50800</xdr:colOff>
      <xdr:row>57</xdr:row>
      <xdr:rowOff>109731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3541"/>
          <a:ext cx="889000" cy="1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515</xdr:rowOff>
    </xdr:from>
    <xdr:to>
      <xdr:col>55</xdr:col>
      <xdr:colOff>50800</xdr:colOff>
      <xdr:row>57</xdr:row>
      <xdr:rowOff>102115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150392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39408</xdr:rowOff>
    </xdr:from>
    <xdr:to>
      <xdr:col>50</xdr:col>
      <xdr:colOff>165100</xdr:colOff>
      <xdr:row>57</xdr:row>
      <xdr:rowOff>141008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132135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73835</xdr:rowOff>
    </xdr:from>
    <xdr:to>
      <xdr:col>46</xdr:col>
      <xdr:colOff>38100</xdr:colOff>
      <xdr:row>58</xdr:row>
      <xdr:rowOff>3985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166562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71541</xdr:rowOff>
    </xdr:from>
    <xdr:to>
      <xdr:col>41</xdr:col>
      <xdr:colOff>101600</xdr:colOff>
      <xdr:row>57</xdr:row>
      <xdr:rowOff>1691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18218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58931</xdr:rowOff>
    </xdr:from>
    <xdr:to>
      <xdr:col>36</xdr:col>
      <xdr:colOff>165100</xdr:colOff>
      <xdr:row>57</xdr:row>
      <xdr:rowOff>160531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151658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2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11227</xdr:rowOff>
    </xdr:from>
    <xdr:to>
      <xdr:col>55</xdr:col>
      <xdr:colOff>0</xdr:colOff>
      <xdr:row>78</xdr:row>
      <xdr:rowOff>51671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84327"/>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11227</xdr:rowOff>
    </xdr:from>
    <xdr:to>
      <xdr:col>50</xdr:col>
      <xdr:colOff>114300</xdr:colOff>
      <xdr:row>78</xdr:row>
      <xdr:rowOff>102922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84327"/>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102922</xdr:rowOff>
    </xdr:from>
    <xdr:to>
      <xdr:col>45</xdr:col>
      <xdr:colOff>177800</xdr:colOff>
      <xdr:row>78</xdr:row>
      <xdr:rowOff>103417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7602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89929</xdr:rowOff>
    </xdr:from>
    <xdr:to>
      <xdr:col>41</xdr:col>
      <xdr:colOff>50800</xdr:colOff>
      <xdr:row>78</xdr:row>
      <xdr:rowOff>103417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6302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xdr:rowOff>
    </xdr:from>
    <xdr:to>
      <xdr:col>55</xdr:col>
      <xdr:colOff>50800</xdr:colOff>
      <xdr:row>78</xdr:row>
      <xdr:rowOff>102471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87248</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53154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52122</xdr:rowOff>
    </xdr:from>
    <xdr:to>
      <xdr:col>46</xdr:col>
      <xdr:colOff>38100</xdr:colOff>
      <xdr:row>78</xdr:row>
      <xdr:rowOff>153722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144849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52617</xdr:rowOff>
    </xdr:from>
    <xdr:to>
      <xdr:col>41</xdr:col>
      <xdr:colOff>101600</xdr:colOff>
      <xdr:row>78</xdr:row>
      <xdr:rowOff>154217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145344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39129</xdr:rowOff>
    </xdr:from>
    <xdr:to>
      <xdr:col>36</xdr:col>
      <xdr:colOff>165100</xdr:colOff>
      <xdr:row>78</xdr:row>
      <xdr:rowOff>140729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18855</xdr:rowOff>
    </xdr:from>
    <xdr:to>
      <xdr:col>55</xdr:col>
      <xdr:colOff>0</xdr:colOff>
      <xdr:row>98</xdr:row>
      <xdr:rowOff>62029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0955"/>
          <a:ext cx="8382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18855</xdr:rowOff>
    </xdr:from>
    <xdr:to>
      <xdr:col>50</xdr:col>
      <xdr:colOff>114300</xdr:colOff>
      <xdr:row>98</xdr:row>
      <xdr:rowOff>30445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0955"/>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30445</xdr:rowOff>
    </xdr:from>
    <xdr:to>
      <xdr:col>45</xdr:col>
      <xdr:colOff>177800</xdr:colOff>
      <xdr:row>98</xdr:row>
      <xdr:rowOff>46368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2545"/>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46368</xdr:rowOff>
    </xdr:from>
    <xdr:to>
      <xdr:col>41</xdr:col>
      <xdr:colOff>50800</xdr:colOff>
      <xdr:row>98</xdr:row>
      <xdr:rowOff>116918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48468"/>
          <a:ext cx="889000" cy="7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11229</xdr:rowOff>
    </xdr:from>
    <xdr:to>
      <xdr:col>55</xdr:col>
      <xdr:colOff>50800</xdr:colOff>
      <xdr:row>98</xdr:row>
      <xdr:rowOff>112829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139505</xdr:rowOff>
    </xdr:from>
    <xdr:to>
      <xdr:col>50</xdr:col>
      <xdr:colOff>165100</xdr:colOff>
      <xdr:row>98</xdr:row>
      <xdr:rowOff>69655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86182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151095</xdr:rowOff>
    </xdr:from>
    <xdr:to>
      <xdr:col>46</xdr:col>
      <xdr:colOff>38100</xdr:colOff>
      <xdr:row>98</xdr:row>
      <xdr:rowOff>81245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167018</xdr:rowOff>
    </xdr:from>
    <xdr:to>
      <xdr:col>41</xdr:col>
      <xdr:colOff>101600</xdr:colOff>
      <xdr:row>98</xdr:row>
      <xdr:rowOff>97168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66118</xdr:rowOff>
    </xdr:from>
    <xdr:to>
      <xdr:col>36</xdr:col>
      <xdr:colOff>165100</xdr:colOff>
      <xdr:row>98</xdr:row>
      <xdr:rowOff>167718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151783</xdr:rowOff>
    </xdr:from>
    <xdr:to>
      <xdr:col>85</xdr:col>
      <xdr:colOff>127000</xdr:colOff>
      <xdr:row>38</xdr:row>
      <xdr:rowOff>19800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95433"/>
          <a:ext cx="838200" cy="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99858</xdr:rowOff>
    </xdr:from>
    <xdr:to>
      <xdr:col>81</xdr:col>
      <xdr:colOff>50800</xdr:colOff>
      <xdr:row>38</xdr:row>
      <xdr:rowOff>19800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43508"/>
          <a:ext cx="889000" cy="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99858</xdr:rowOff>
    </xdr:from>
    <xdr:to>
      <xdr:col>76</xdr:col>
      <xdr:colOff>114300</xdr:colOff>
      <xdr:row>38</xdr:row>
      <xdr:rowOff>33810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43508"/>
          <a:ext cx="889000" cy="1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91776</xdr:rowOff>
    </xdr:from>
    <xdr:to>
      <xdr:col>71</xdr:col>
      <xdr:colOff>177800</xdr:colOff>
      <xdr:row>38</xdr:row>
      <xdr:rowOff>33810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749626"/>
          <a:ext cx="889000" cy="79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100983</xdr:rowOff>
    </xdr:from>
    <xdr:to>
      <xdr:col>85</xdr:col>
      <xdr:colOff>177800</xdr:colOff>
      <xdr:row>38</xdr:row>
      <xdr:rowOff>31133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123860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140449</xdr:rowOff>
    </xdr:from>
    <xdr:to>
      <xdr:col>81</xdr:col>
      <xdr:colOff>101600</xdr:colOff>
      <xdr:row>38</xdr:row>
      <xdr:rowOff>70599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87126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49058</xdr:rowOff>
    </xdr:from>
    <xdr:to>
      <xdr:col>76</xdr:col>
      <xdr:colOff>165100</xdr:colOff>
      <xdr:row>37</xdr:row>
      <xdr:rowOff>150658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154459</xdr:rowOff>
    </xdr:from>
    <xdr:to>
      <xdr:col>72</xdr:col>
      <xdr:colOff>38100</xdr:colOff>
      <xdr:row>38</xdr:row>
      <xdr:rowOff>84609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40976</xdr:rowOff>
    </xdr:from>
    <xdr:to>
      <xdr:col>67</xdr:col>
      <xdr:colOff>101600</xdr:colOff>
      <xdr:row>33</xdr:row>
      <xdr:rowOff>142576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159103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4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138554</xdr:rowOff>
    </xdr:from>
    <xdr:to>
      <xdr:col>85</xdr:col>
      <xdr:colOff>127000</xdr:colOff>
      <xdr:row>57</xdr:row>
      <xdr:rowOff>143746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1204"/>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143746</xdr:rowOff>
    </xdr:from>
    <xdr:to>
      <xdr:col>81</xdr:col>
      <xdr:colOff>50800</xdr:colOff>
      <xdr:row>58</xdr:row>
      <xdr:rowOff>39109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6396"/>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39109</xdr:rowOff>
    </xdr:from>
    <xdr:to>
      <xdr:col>76</xdr:col>
      <xdr:colOff>114300</xdr:colOff>
      <xdr:row>58</xdr:row>
      <xdr:rowOff>42509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3209"/>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42509</xdr:rowOff>
    </xdr:from>
    <xdr:to>
      <xdr:col>71</xdr:col>
      <xdr:colOff>177800</xdr:colOff>
      <xdr:row>58</xdr:row>
      <xdr:rowOff>42754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660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87754</xdr:rowOff>
    </xdr:from>
    <xdr:to>
      <xdr:col>85</xdr:col>
      <xdr:colOff>177800</xdr:colOff>
      <xdr:row>58</xdr:row>
      <xdr:rowOff>17904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66181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92946</xdr:rowOff>
    </xdr:from>
    <xdr:to>
      <xdr:col>81</xdr:col>
      <xdr:colOff>101600</xdr:colOff>
      <xdr:row>58</xdr:row>
      <xdr:rowOff>23096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39623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159759</xdr:rowOff>
    </xdr:from>
    <xdr:to>
      <xdr:col>76</xdr:col>
      <xdr:colOff>165100</xdr:colOff>
      <xdr:row>58</xdr:row>
      <xdr:rowOff>89909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81036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163159</xdr:rowOff>
    </xdr:from>
    <xdr:to>
      <xdr:col>72</xdr:col>
      <xdr:colOff>38100</xdr:colOff>
      <xdr:row>58</xdr:row>
      <xdr:rowOff>93309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163404</xdr:rowOff>
    </xdr:from>
    <xdr:to>
      <xdr:col>67</xdr:col>
      <xdr:colOff>101600</xdr:colOff>
      <xdr:row>58</xdr:row>
      <xdr:rowOff>93554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84681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137620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0720"/>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111376</xdr:rowOff>
    </xdr:from>
    <xdr:to>
      <xdr:col>81</xdr:col>
      <xdr:colOff>50800</xdr:colOff>
      <xdr:row>78</xdr:row>
      <xdr:rowOff>137620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4476"/>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101505</xdr:rowOff>
    </xdr:from>
    <xdr:to>
      <xdr:col>76</xdr:col>
      <xdr:colOff>114300</xdr:colOff>
      <xdr:row>78</xdr:row>
      <xdr:rowOff>111376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4605"/>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101505</xdr:rowOff>
    </xdr:from>
    <xdr:to>
      <xdr:col>71</xdr:col>
      <xdr:colOff>177800</xdr:colOff>
      <xdr:row>78</xdr:row>
      <xdr:rowOff>116726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4605"/>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86820</xdr:rowOff>
    </xdr:from>
    <xdr:to>
      <xdr:col>81</xdr:col>
      <xdr:colOff>101600</xdr:colOff>
      <xdr:row>79</xdr:row>
      <xdr:rowOff>16970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8097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60576</xdr:rowOff>
    </xdr:from>
    <xdr:to>
      <xdr:col>76</xdr:col>
      <xdr:colOff>165100</xdr:colOff>
      <xdr:row>78</xdr:row>
      <xdr:rowOff>162176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50705</xdr:rowOff>
    </xdr:from>
    <xdr:to>
      <xdr:col>72</xdr:col>
      <xdr:colOff>38100</xdr:colOff>
      <xdr:row>78</xdr:row>
      <xdr:rowOff>152305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143432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65926</xdr:rowOff>
    </xdr:from>
    <xdr:to>
      <xdr:col>67</xdr:col>
      <xdr:colOff>101600</xdr:colOff>
      <xdr:row>78</xdr:row>
      <xdr:rowOff>167526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158653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83697</xdr:rowOff>
    </xdr:from>
    <xdr:to>
      <xdr:col>85</xdr:col>
      <xdr:colOff>127000</xdr:colOff>
      <xdr:row>95</xdr:row>
      <xdr:rowOff>106877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71447"/>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83697</xdr:rowOff>
    </xdr:from>
    <xdr:to>
      <xdr:col>81</xdr:col>
      <xdr:colOff>50800</xdr:colOff>
      <xdr:row>95</xdr:row>
      <xdr:rowOff>147743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7144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147743</xdr:rowOff>
    </xdr:from>
    <xdr:to>
      <xdr:col>76</xdr:col>
      <xdr:colOff>114300</xdr:colOff>
      <xdr:row>96</xdr:row>
      <xdr:rowOff>26493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354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26493</xdr:rowOff>
    </xdr:from>
    <xdr:to>
      <xdr:col>71</xdr:col>
      <xdr:colOff>177800</xdr:colOff>
      <xdr:row>96</xdr:row>
      <xdr:rowOff>85691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85693"/>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56077</xdr:rowOff>
    </xdr:from>
    <xdr:to>
      <xdr:col>85</xdr:col>
      <xdr:colOff>177800</xdr:colOff>
      <xdr:row>95</xdr:row>
      <xdr:rowOff>157677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78954</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9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32897</xdr:rowOff>
    </xdr:from>
    <xdr:to>
      <xdr:col>81</xdr:col>
      <xdr:colOff>101600</xdr:colOff>
      <xdr:row>95</xdr:row>
      <xdr:rowOff>134497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151024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9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96943</xdr:rowOff>
    </xdr:from>
    <xdr:to>
      <xdr:col>76</xdr:col>
      <xdr:colOff>165100</xdr:colOff>
      <xdr:row>96</xdr:row>
      <xdr:rowOff>27093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43620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147143</xdr:rowOff>
    </xdr:from>
    <xdr:to>
      <xdr:col>72</xdr:col>
      <xdr:colOff>38100</xdr:colOff>
      <xdr:row>96</xdr:row>
      <xdr:rowOff>77293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93820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34891</xdr:rowOff>
    </xdr:from>
    <xdr:to>
      <xdr:col>67</xdr:col>
      <xdr:colOff>101600</xdr:colOff>
      <xdr:row>96</xdr:row>
      <xdr:rowOff>136491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目的別の住民一人当たりコストでは、総務費が類似団体内平均を大きく上回っており、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312,319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円となっている。これは、令和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年度から新型コロナウイルス対策費</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や物価高騰対策費等</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を総務費</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へ</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計上していることが大きな要因となっている。加えて、平成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年度より町民交流センター整備事業に着手し、平成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年度から建設工事が始まったため、平成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年度以降大きく増加したものである。同施設は平成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月に完成したため平成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年度に低下したが、同目的内に施設維持管理費や移住・定住対策費が計上されていることが要因である。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また、類似団体内平均と比較すると公債費についても上回っており、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119,679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円となっている。いずれの年度も類似団体内平均より高い状況で推移しているが、これは、平成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年度からの第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などの大型事業における地方債の償還が影響しているためである。町民交流センター整備事業と尾花沢市消防署大石田分署整備事業が完了し、その元金償還が始まったことにより負担が増えることになるが、行財政改革以降、新規地方債の発行を年間の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する基準を原則としてきたこともあり、今後当面として同程度の額で推移する見込みである。そのため、今後も同様の原則を順守していき、事業の実施に当たっては費用対効果を適正に判断しながら取捨選択を行って、新規地方債の抑制に努め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これまでは、財政調整基金として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億円程度の残高を維持しながら不慮の</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歳出</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に備えてきた。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年度にかけて、町立小中学校の統合で廃校となった施設のうち、耐震性を満たしていない複数の校舎等の解体工事を行ったことなどにより積立金以上に財政調整基金を取り崩し対応してきた。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年連続の大雪に見舞われたものの大きな災害も発生しなかったことから、</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0.8</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億円の取崩しに対し、</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1.35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億円の積立てとなった。</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年度は、新型コロナウイルスが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類に移行したことや、まれにみる少雪となったことから、雪対策に係る経費が大幅に減少したことなどを受け、取崩すことなく積み立てを行う決算となった。また、標準財政規模は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％減少したが、実質単年度収支はプラスとなった。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今後も、町税などの独自財源の確保は非常に厳しいが、これまでの行財政改革の基本方針を継続し、財政の健全化を図っていく。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各会計における実質収支は黒字額であり、令和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年度においても連結実質赤字比率は発生していない。</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年度の全会計の実質収支の合計は約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百万円であり、その約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％を占める一般会計においては、実質収支が前年度より約</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千</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百万円増加し、標準財政規模に対する比率が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増加した。今後についても、町税などの独自財源の確保は年々厳しくなる状況が見込まれるため、計画的に財政調整基金や公共施設整備基金などに積み立てを行い、不慮の歳出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次大石田町総合振興計画に基づいて大型公共事業を実施してきた結果、その地方債の償還により元利償還金は高止まりの状況が続いてきた。平成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年度に開校した大石田中学校建設事業についても平成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年度にかけて本体工事分の大きな償還が始まり、平成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年度には前年度を上回る元利償還金となったが、以前の大型公共事業の償還がここ数年で順次終了していることや、行財政改革以降、年間償還元金の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を新規地方債発行の上限に設定してきたことにより、ピーク時には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億円を超える金額であった元利償還金が年々減少してきた</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。また、</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令和元年度に</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かけて</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町民交流センター</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と</a:t>
          </a:r>
          <a:r>
            <a:rPr lang="ja-JP" altLang="ja-JP" sz="900">
              <a:solidFill>
                <a:schemeClr val="dk1"/>
              </a:solidFill>
              <a:effectLst/>
              <a:latin typeface="ＭＳ 明朝" panose="02020609040205080304" pitchFamily="17" charset="-128"/>
              <a:ea typeface="ＭＳ 明朝" panose="02020609040205080304" pitchFamily="17" charset="-128"/>
              <a:cs typeface="+mn-cs"/>
            </a:rPr>
            <a:t>尾花沢市消防署大石田分署</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整備事業に対し多額の地方債を発行した</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が、令和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年度にその償還のピークを迎えており、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年度決算に基づく実質公債費比率は</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改善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し、</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11.0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また、ダム建設に係る債務負担による負担金の支出が平成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統合中学校にかかる償還が始まった平成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年度及び平成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年度に減債基金を充当して以来、年間償還元金の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新規地方債発行の上限に設定してきたことにより、元利償還金が年々減少してきたため、減債基金は充当せずに公債費の管理を行ってきた。今後見込まれる大型事業へ対応するため、財政状況により基金への積立をしながら管理していく。</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年度の将来負担比率は、前年度より</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24.0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ポイント減少し</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17.3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将来負担額のおよそ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割は地方債残高であるが、これは、第</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％を占める臨時財政対策債も大きく影響している。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近年では、平成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年度に開校した大石田中学校の建設事業において多額の地方債を発行したために平成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年度に一時的に現在高が増加したが、それ以降は年々減少してきた。しかし、平成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年に完成した町民交流センター建設事業の財源として多額の地方債を発行したため、平成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年度にかけて、地方債残高が大きく上昇した。</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加えて、令和元年度に</a:t>
          </a:r>
          <a:r>
            <a:rPr lang="ja-JP" altLang="ja-JP" sz="900">
              <a:solidFill>
                <a:schemeClr val="dk1"/>
              </a:solidFill>
              <a:effectLst/>
              <a:latin typeface="ＭＳ 明朝" panose="02020609040205080304" pitchFamily="17" charset="-128"/>
              <a:ea typeface="ＭＳ 明朝" panose="02020609040205080304" pitchFamily="17" charset="-128"/>
              <a:cs typeface="+mn-cs"/>
            </a:rPr>
            <a:t>尾花沢市消防署大石田分署の整備を行い、更に地方債の発行を行ったことが数値の増加の要因である。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また、ダム建設に係る債務負担による負担金の支出が平成</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年度で終了となったが、公共下水道事業（一部事務組合）や農業集落排水事業の地方債残高に対する一般会計の負担が当面高い水準で推移すると見込まれる。</a:t>
          </a:r>
          <a:endParaRPr lang="ja-JP" altLang="ja-JP" sz="900">
            <a:effectLst/>
            <a:latin typeface="ＭＳ 明朝" panose="02020609040205080304" pitchFamily="17" charset="-128"/>
            <a:ea typeface="ＭＳ 明朝" panose="02020609040205080304" pitchFamily="17" charset="-128"/>
          </a:endParaRPr>
        </a:p>
        <a:p>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これらを踏まえ、将来にわたり適正な財政運営が可能となるよう、町の負担縮小に努め、財政の健全化を図る。</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山形県大石田町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基本として財政調整基金から繰り入れを行い財源を確保してきた。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また、これまで</a:t>
          </a:r>
          <a:r>
            <a:rPr lang="ja-JP" altLang="ja-JP" sz="1200">
              <a:solidFill>
                <a:schemeClr val="dk1"/>
              </a:solidFill>
              <a:effectLst/>
              <a:latin typeface="ＭＳ 明朝" panose="02020609040205080304" pitchFamily="17" charset="-128"/>
              <a:ea typeface="ＭＳ 明朝" panose="02020609040205080304" pitchFamily="17" charset="-128"/>
              <a:cs typeface="+mn-cs"/>
            </a:rPr>
            <a:t>町立小中学校の統合に伴い、廃校かつ耐震性を満たしていない複数の校舎等の解体工事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、町民交流センターの整備、</a:t>
          </a:r>
          <a:r>
            <a:rPr lang="ja-JP" altLang="ja-JP" sz="1200">
              <a:solidFill>
                <a:schemeClr val="dk1"/>
              </a:solidFill>
              <a:effectLst/>
              <a:latin typeface="ＭＳ 明朝" panose="02020609040205080304" pitchFamily="17" charset="-128"/>
              <a:ea typeface="ＭＳ 明朝" panose="02020609040205080304" pitchFamily="17" charset="-128"/>
              <a:cs typeface="+mn-cs"/>
            </a:rPr>
            <a:t>尾花沢市消防署大石田分署の整備</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に取り組んできたが、決算剰余金等を各種基金に積み立て、必要に応じて繰り入れを行いながら事業を行ってきたため、年度間において基金の増減が発生している。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決算剰余金等を優先順位を考慮した上で各種基金に積み立てていく。また、必要に応じ、特定目的基金からの繰り入れを行い、財政調整基金を予算編成に対する不足財源として確保できる額を積み立てながら必要に応じ活用し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・公共施設整備基金：公共施設の大幅な改築や修繕を行う際に充当。</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・ふるさと応援基金：自然と文化を後世に残していくために行われる事業に充当。</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・学校建設基金：統合小学校の整備に向け基金を増加させる必要があるため、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億円の積み立てを行った。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・中小企業緊急災害対策等利子補給基金：商工業振興資金を借り受ける中小企業者に対し、利子補給金を交付する事業に充当。</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・中小企業小額融資制度等保証料補給金基金：商工業振興資金を借り受ける中小企業者に対し、保証料補給金を交付する事業に充当。</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・公共施設整備基金：公共施設の大幅な改築や修繕に充当。令和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年度は今後の大型事業に向け</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億円の積み立てを行った。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・ふるさと応援基金：返礼及び事務に係る経費を除いた寄附額を、まちづくりの費用に充当した残額を毎年積み立てたことによる増加。</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・学校建設基金：統合小学校の整備に向け、起債の償還を行いながら決算剰余金等を積み立てていく。</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・公共施設整備基金：統合小学校の整備に向け、起債の償還を行いながら決算剰余金等を積み立てていく。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扶助費の増額による財源の確保と町の大規模プロジェクトとして町民交流センターの建設などに取り組んできたことにより減少していたが、令和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、近年まれにみる少雪となり雪対策に係る経費が大幅に減少したことから、基金を取り崩すことなく積み立てることができた。</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これまでは、</a:t>
          </a:r>
          <a:r>
            <a:rPr lang="en-US" altLang="ja-JP" sz="1200">
              <a:solidFill>
                <a:schemeClr val="dk1"/>
              </a:solidFill>
              <a:effectLst/>
              <a:latin typeface="ＭＳ 明朝" panose="02020609040205080304" pitchFamily="17" charset="-128"/>
              <a:ea typeface="ＭＳ 明朝" panose="02020609040205080304" pitchFamily="17" charset="-128"/>
              <a:cs typeface="+mn-cs"/>
            </a:rPr>
            <a:t>6</a:t>
          </a:r>
          <a:r>
            <a:rPr lang="ja-JP" altLang="ja-JP" sz="1200">
              <a:solidFill>
                <a:schemeClr val="dk1"/>
              </a:solidFill>
              <a:effectLst/>
              <a:latin typeface="ＭＳ 明朝" panose="02020609040205080304" pitchFamily="17" charset="-128"/>
              <a:ea typeface="ＭＳ 明朝" panose="02020609040205080304" pitchFamily="17" charset="-128"/>
              <a:cs typeface="+mn-cs"/>
            </a:rPr>
            <a:t>億円程度を維持しながら不慮の</a:t>
          </a:r>
          <a:r>
            <a:rPr lang="ja-JP" altLang="en-US" sz="1200">
              <a:solidFill>
                <a:schemeClr val="dk1"/>
              </a:solidFill>
              <a:effectLst/>
              <a:latin typeface="ＭＳ 明朝" panose="02020609040205080304" pitchFamily="17" charset="-128"/>
              <a:ea typeface="ＭＳ 明朝" panose="02020609040205080304" pitchFamily="17" charset="-128"/>
              <a:cs typeface="+mn-cs"/>
            </a:rPr>
            <a:t>歳出</a:t>
          </a:r>
          <a:r>
            <a:rPr lang="ja-JP" altLang="ja-JP" sz="1200">
              <a:solidFill>
                <a:schemeClr val="dk1"/>
              </a:solidFill>
              <a:effectLst/>
              <a:latin typeface="ＭＳ 明朝" panose="02020609040205080304" pitchFamily="17" charset="-128"/>
              <a:ea typeface="ＭＳ 明朝" panose="02020609040205080304" pitchFamily="17" charset="-128"/>
              <a:cs typeface="+mn-cs"/>
            </a:rPr>
            <a:t>に備えてきたが、平成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20</a:t>
          </a:r>
          <a:r>
            <a:rPr lang="ja-JP" altLang="ja-JP" sz="1200">
              <a:solidFill>
                <a:schemeClr val="dk1"/>
              </a:solidFill>
              <a:effectLst/>
              <a:latin typeface="ＭＳ 明朝" panose="02020609040205080304" pitchFamily="17" charset="-128"/>
              <a:ea typeface="ＭＳ 明朝" panose="02020609040205080304" pitchFamily="17" charset="-128"/>
              <a:cs typeface="+mn-cs"/>
            </a:rPr>
            <a:t>年度以降の国の緊急経済対策による臨時交付金を活用できたことで、その期間は財政調整基金を取り崩さずに財政運営を行うことができた。しかし、それ以降は、町立小中学校の統合に伴い、廃校となりかつ耐震性を満たしていない複数の校舎等の解体工事を行ったことなどもあり、自主財源の確保が厳しい中で各種事業を実施するため、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24</a:t>
          </a:r>
          <a:r>
            <a:rPr lang="ja-JP" altLang="ja-JP" sz="1200">
              <a:solidFill>
                <a:schemeClr val="dk1"/>
              </a:solidFill>
              <a:effectLst/>
              <a:latin typeface="ＭＳ 明朝" panose="02020609040205080304" pitchFamily="17" charset="-128"/>
              <a:ea typeface="ＭＳ 明朝" panose="02020609040205080304" pitchFamily="17" charset="-128"/>
              <a:cs typeface="+mn-cs"/>
            </a:rPr>
            <a:t>年度以降は毎年度財政調整基金を取り崩しながら対応している状況である。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近年は施策として具体的な減債対策を行っていないため、利子等運用額のみ増加している。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繰り上げ償還等不測の事態に備え、現積立額を維持していく。</a:t>
          </a:r>
          <a:r>
            <a:rPr lang="ja-JP" altLang="ja-JP" sz="12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13</a:t>
          </a:r>
          <a:r>
            <a:rPr lang="ja-JP" altLang="ja-JP" sz="1200">
              <a:solidFill>
                <a:schemeClr val="dk1"/>
              </a:solidFill>
              <a:effectLst/>
              <a:latin typeface="ＭＳ 明朝" panose="02020609040205080304" pitchFamily="17" charset="-128"/>
              <a:ea typeface="ＭＳ 明朝" panose="02020609040205080304" pitchFamily="17" charset="-128"/>
              <a:cs typeface="+mn-cs"/>
            </a:rPr>
            <a:t>年度まで減債基金を活用して繰上償還を実施してきており、その後、地方債の発行を抑制することによって減債を図ってきた。原則として地方債の新規発行を償還元金の</a:t>
          </a:r>
          <a:r>
            <a:rPr lang="en-US" altLang="ja-JP" sz="1200">
              <a:solidFill>
                <a:schemeClr val="dk1"/>
              </a:solidFill>
              <a:effectLst/>
              <a:latin typeface="ＭＳ 明朝" panose="02020609040205080304" pitchFamily="17" charset="-128"/>
              <a:ea typeface="ＭＳ 明朝" panose="02020609040205080304" pitchFamily="17" charset="-128"/>
              <a:cs typeface="+mn-cs"/>
            </a:rPr>
            <a:t>2</a:t>
          </a:r>
          <a:r>
            <a:rPr lang="ja-JP" altLang="ja-JP" sz="1200">
              <a:solidFill>
                <a:schemeClr val="dk1"/>
              </a:solidFill>
              <a:effectLst/>
              <a:latin typeface="ＭＳ 明朝" panose="02020609040205080304" pitchFamily="17" charset="-128"/>
              <a:ea typeface="ＭＳ 明朝" panose="02020609040205080304" pitchFamily="17" charset="-128"/>
              <a:cs typeface="+mn-cs"/>
            </a:rPr>
            <a:t>分の</a:t>
          </a:r>
          <a:r>
            <a:rPr lang="en-US" altLang="ja-JP" sz="1200">
              <a:solidFill>
                <a:schemeClr val="dk1"/>
              </a:solidFill>
              <a:effectLst/>
              <a:latin typeface="ＭＳ 明朝" panose="02020609040205080304" pitchFamily="17" charset="-128"/>
              <a:ea typeface="ＭＳ 明朝" panose="02020609040205080304" pitchFamily="17" charset="-128"/>
              <a:cs typeface="+mn-cs"/>
            </a:rPr>
            <a:t>1</a:t>
          </a:r>
          <a:r>
            <a:rPr lang="ja-JP" altLang="ja-JP" sz="1200">
              <a:solidFill>
                <a:schemeClr val="dk1"/>
              </a:solidFill>
              <a:effectLst/>
              <a:latin typeface="ＭＳ 明朝" panose="02020609040205080304" pitchFamily="17" charset="-128"/>
              <a:ea typeface="ＭＳ 明朝" panose="02020609040205080304" pitchFamily="17" charset="-128"/>
              <a:cs typeface="+mn-cs"/>
            </a:rPr>
            <a:t>以内とするルールを設定している。また、平成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19</a:t>
          </a:r>
          <a:r>
            <a:rPr lang="ja-JP" altLang="ja-JP" sz="1200">
              <a:solidFill>
                <a:schemeClr val="dk1"/>
              </a:solidFill>
              <a:effectLst/>
              <a:latin typeface="ＭＳ 明朝" panose="02020609040205080304" pitchFamily="17" charset="-128"/>
              <a:ea typeface="ＭＳ 明朝" panose="02020609040205080304" pitchFamily="17" charset="-128"/>
              <a:cs typeface="+mn-cs"/>
            </a:rPr>
            <a:t>年度から平成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21</a:t>
          </a:r>
          <a:r>
            <a:rPr lang="ja-JP" altLang="ja-JP" sz="1200">
              <a:solidFill>
                <a:schemeClr val="dk1"/>
              </a:solidFill>
              <a:effectLst/>
              <a:latin typeface="ＭＳ 明朝" panose="02020609040205080304" pitchFamily="17" charset="-128"/>
              <a:ea typeface="ＭＳ 明朝" panose="02020609040205080304" pitchFamily="17" charset="-128"/>
              <a:cs typeface="+mn-cs"/>
            </a:rPr>
            <a:t>年度にかけては、減債基金や借換債を活用して、公的資金保証金免除繰上償還を行うなどの減債対策を実施してきた。平成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29</a:t>
          </a:r>
          <a:r>
            <a:rPr lang="ja-JP" altLang="ja-JP" sz="1200">
              <a:solidFill>
                <a:schemeClr val="dk1"/>
              </a:solidFill>
              <a:effectLst/>
              <a:latin typeface="ＭＳ 明朝" panose="02020609040205080304" pitchFamily="17" charset="-128"/>
              <a:ea typeface="ＭＳ 明朝" panose="02020609040205080304" pitchFamily="17" charset="-128"/>
              <a:cs typeface="+mn-cs"/>
            </a:rPr>
            <a:t>年に完成した町民交流センターの整備と令和元年度に完成した尾花沢市消防署大石田分署により地方債残高は大きく増加したが、今後は、振興実施計画を基本として計画的な事業実施を図るほか、将来的な減債対策に対応できるよう財政状況を見ながら減債基金を積み立てることも必要であ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6312209</v>
      </c>
      <c r="BO4" s="449"/>
      <c r="BP4" s="449"/>
      <c r="BQ4" s="449"/>
      <c r="BR4" s="449"/>
      <c r="BS4" s="449"/>
      <c r="BT4" s="449"/>
      <c r="BU4" s="450"/>
      <c r="BV4" s="448">
        <v>6560393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12.3</v>
      </c>
      <c r="CU4" s="589"/>
      <c r="CV4" s="589"/>
      <c r="CW4" s="589"/>
      <c r="CX4" s="589"/>
      <c r="CY4" s="589"/>
      <c r="CZ4" s="589"/>
      <c r="DA4" s="590"/>
      <c r="DB4" s="588">
        <v>11.7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5913593</v>
      </c>
      <c r="BO5" s="420"/>
      <c r="BP5" s="420"/>
      <c r="BQ5" s="420"/>
      <c r="BR5" s="420"/>
      <c r="BS5" s="420"/>
      <c r="BT5" s="420"/>
      <c r="BU5" s="421"/>
      <c r="BV5" s="419">
        <v>6095095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88.7</v>
      </c>
      <c r="CU5" s="417"/>
      <c r="CV5" s="417"/>
      <c r="CW5" s="417"/>
      <c r="CX5" s="417"/>
      <c r="CY5" s="417"/>
      <c r="CZ5" s="417"/>
      <c r="DA5" s="418"/>
      <c r="DB5" s="416">
        <v>90.7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398616</v>
      </c>
      <c r="BO6" s="420"/>
      <c r="BP6" s="420"/>
      <c r="BQ6" s="420"/>
      <c r="BR6" s="420"/>
      <c r="BS6" s="420"/>
      <c r="BT6" s="420"/>
      <c r="BU6" s="421"/>
      <c r="BV6" s="419">
        <v>465298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89.1</v>
      </c>
      <c r="CU6" s="563"/>
      <c r="CV6" s="563"/>
      <c r="CW6" s="563"/>
      <c r="CX6" s="563"/>
      <c r="CY6" s="563"/>
      <c r="CZ6" s="563"/>
      <c r="DA6" s="564"/>
      <c r="DB6" s="562">
        <v>91.6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19821</v>
      </c>
      <c r="BO7" s="420"/>
      <c r="BP7" s="420"/>
      <c r="BQ7" s="420"/>
      <c r="BR7" s="420"/>
      <c r="BS7" s="420"/>
      <c r="BT7" s="420"/>
      <c r="BU7" s="421"/>
      <c r="BV7" s="419">
        <v>97259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3087092</v>
      </c>
      <c r="CU7" s="420"/>
      <c r="CV7" s="420"/>
      <c r="CW7" s="420"/>
      <c r="CX7" s="420"/>
      <c r="CY7" s="420"/>
      <c r="CZ7" s="420"/>
      <c r="DA7" s="421"/>
      <c r="DB7" s="419">
        <v>3155216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378795</v>
      </c>
      <c r="BO8" s="420"/>
      <c r="BP8" s="420"/>
      <c r="BQ8" s="420"/>
      <c r="BR8" s="420"/>
      <c r="BS8" s="420"/>
      <c r="BT8" s="420"/>
      <c r="BU8" s="421"/>
      <c r="BV8" s="419">
        <v>368039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6577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10756</v>
      </c>
      <c r="BO9" s="420"/>
      <c r="BP9" s="420"/>
      <c r="BQ9" s="420"/>
      <c r="BR9" s="420"/>
      <c r="BS9" s="420"/>
      <c r="BT9" s="420"/>
      <c r="BU9" s="421"/>
      <c r="BV9" s="419">
        <v>98860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15.5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7357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185012</v>
      </c>
      <c r="BO10" s="420"/>
      <c r="BP10" s="420"/>
      <c r="BQ10" s="420"/>
      <c r="BR10" s="420"/>
      <c r="BS10" s="420"/>
      <c r="BT10" s="420"/>
      <c r="BU10" s="421"/>
      <c r="BV10" s="419">
        <v>135020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61928</v>
      </c>
      <c r="BO11" s="420"/>
      <c r="BP11" s="420"/>
      <c r="BQ11" s="420"/>
      <c r="BR11" s="420"/>
      <c r="BS11" s="420"/>
      <c r="BT11" s="420"/>
      <c r="BU11" s="421"/>
      <c r="BV11" s="419">
        <v>33400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6124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80000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6066</v>
      </c>
      <c r="S13" s="507"/>
      <c r="T13" s="507"/>
      <c r="U13" s="507"/>
      <c r="V13" s="508"/>
      <c r="W13" s="509" t="s">
        <v>131</v>
      </c>
      <c r="X13" s="405"/>
      <c r="Y13" s="405"/>
      <c r="Z13" s="405"/>
      <c r="AA13" s="405"/>
      <c r="AB13" s="406"/>
      <c r="AC13" s="372">
        <v>515</v>
      </c>
      <c r="AD13" s="373"/>
      <c r="AE13" s="373"/>
      <c r="AF13" s="373"/>
      <c r="AG13" s="374"/>
      <c r="AH13" s="372">
        <v>563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257696</v>
      </c>
      <c r="BO13" s="420"/>
      <c r="BP13" s="420"/>
      <c r="BQ13" s="420"/>
      <c r="BR13" s="420"/>
      <c r="BS13" s="420"/>
      <c r="BT13" s="420"/>
      <c r="BU13" s="421"/>
      <c r="BV13" s="419">
        <v>187280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v>
      </c>
      <c r="CU13" s="417"/>
      <c r="CV13" s="417"/>
      <c r="CW13" s="417"/>
      <c r="CX13" s="417"/>
      <c r="CY13" s="417"/>
      <c r="CZ13" s="417"/>
      <c r="DA13" s="418"/>
      <c r="DB13" s="416">
        <v>11.9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6322</v>
      </c>
      <c r="S14" s="507"/>
      <c r="T14" s="507"/>
      <c r="U14" s="507"/>
      <c r="V14" s="508"/>
      <c r="W14" s="510"/>
      <c r="X14" s="408"/>
      <c r="Y14" s="408"/>
      <c r="Z14" s="408"/>
      <c r="AA14" s="408"/>
      <c r="AB14" s="409"/>
      <c r="AC14" s="499">
        <v>14.9</v>
      </c>
      <c r="AD14" s="500"/>
      <c r="AE14" s="500"/>
      <c r="AF14" s="500"/>
      <c r="AG14" s="501"/>
      <c r="AH14" s="499">
        <v>14.6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17.3</v>
      </c>
      <c r="CU14" s="517"/>
      <c r="CV14" s="517"/>
      <c r="CW14" s="517"/>
      <c r="CX14" s="517"/>
      <c r="CY14" s="517"/>
      <c r="CZ14" s="517"/>
      <c r="DA14" s="518"/>
      <c r="DB14" s="516">
        <v>41.3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6263</v>
      </c>
      <c r="S15" s="507"/>
      <c r="T15" s="507"/>
      <c r="U15" s="507"/>
      <c r="V15" s="508"/>
      <c r="W15" s="509" t="s">
        <v>137</v>
      </c>
      <c r="X15" s="405"/>
      <c r="Y15" s="405"/>
      <c r="Z15" s="405"/>
      <c r="AA15" s="405"/>
      <c r="AB15" s="406"/>
      <c r="AC15" s="372">
        <v>1271</v>
      </c>
      <c r="AD15" s="373"/>
      <c r="AE15" s="373"/>
      <c r="AF15" s="373"/>
      <c r="AG15" s="374"/>
      <c r="AH15" s="372">
        <v>1402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642479</v>
      </c>
      <c r="BO15" s="449"/>
      <c r="BP15" s="449"/>
      <c r="BQ15" s="449"/>
      <c r="BR15" s="449"/>
      <c r="BS15" s="449"/>
      <c r="BT15" s="449"/>
      <c r="BU15" s="450"/>
      <c r="BV15" s="448">
        <v>633515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36.700000000000003</v>
      </c>
      <c r="AD16" s="500"/>
      <c r="AE16" s="500"/>
      <c r="AF16" s="500"/>
      <c r="AG16" s="501"/>
      <c r="AH16" s="499">
        <v>36.299999999999997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2925315</v>
      </c>
      <c r="BO16" s="420"/>
      <c r="BP16" s="420"/>
      <c r="BQ16" s="420"/>
      <c r="BR16" s="420"/>
      <c r="BS16" s="420"/>
      <c r="BT16" s="420"/>
      <c r="BU16" s="421"/>
      <c r="BV16" s="419">
        <v>2978472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1674</v>
      </c>
      <c r="AD17" s="373"/>
      <c r="AE17" s="373"/>
      <c r="AF17" s="373"/>
      <c r="AG17" s="374"/>
      <c r="AH17" s="372">
        <v>1897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791334</v>
      </c>
      <c r="BO17" s="420"/>
      <c r="BP17" s="420"/>
      <c r="BQ17" s="420"/>
      <c r="BR17" s="420"/>
      <c r="BS17" s="420"/>
      <c r="BT17" s="420"/>
      <c r="BU17" s="421"/>
      <c r="BV17" s="419">
        <v>779849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79.540000000000006</v>
      </c>
      <c r="M18" s="472"/>
      <c r="N18" s="472"/>
      <c r="O18" s="472"/>
      <c r="P18" s="472"/>
      <c r="Q18" s="472"/>
      <c r="R18" s="473"/>
      <c r="S18" s="473"/>
      <c r="T18" s="473"/>
      <c r="U18" s="473"/>
      <c r="V18" s="474"/>
      <c r="W18" s="490"/>
      <c r="X18" s="491"/>
      <c r="Y18" s="491"/>
      <c r="Z18" s="491"/>
      <c r="AA18" s="491"/>
      <c r="AB18" s="515"/>
      <c r="AC18" s="389">
        <v>48.4</v>
      </c>
      <c r="AD18" s="390"/>
      <c r="AE18" s="390"/>
      <c r="AF18" s="390"/>
      <c r="AG18" s="475"/>
      <c r="AH18" s="389">
        <v>49.1</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2749403</v>
      </c>
      <c r="BO18" s="420"/>
      <c r="BP18" s="420"/>
      <c r="BQ18" s="420"/>
      <c r="BR18" s="420"/>
      <c r="BS18" s="420"/>
      <c r="BT18" s="420"/>
      <c r="BU18" s="421"/>
      <c r="BV18" s="419">
        <v>2876992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4602181</v>
      </c>
      <c r="BO19" s="420"/>
      <c r="BP19" s="420"/>
      <c r="BQ19" s="420"/>
      <c r="BR19" s="420"/>
      <c r="BS19" s="420"/>
      <c r="BT19" s="420"/>
      <c r="BU19" s="421"/>
      <c r="BV19" s="419">
        <v>4854581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2086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5068201</v>
      </c>
      <c r="BO22" s="449"/>
      <c r="BP22" s="449"/>
      <c r="BQ22" s="449"/>
      <c r="BR22" s="449"/>
      <c r="BS22" s="449"/>
      <c r="BT22" s="449"/>
      <c r="BU22" s="450"/>
      <c r="BV22" s="448">
        <v>5533815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4820192</v>
      </c>
      <c r="BO23" s="420"/>
      <c r="BP23" s="420"/>
      <c r="BQ23" s="420"/>
      <c r="BR23" s="420"/>
      <c r="BS23" s="420"/>
      <c r="BT23" s="420"/>
      <c r="BU23" s="421"/>
      <c r="BV23" s="419">
        <v>5249951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8200</v>
      </c>
      <c r="R24" s="373"/>
      <c r="S24" s="373"/>
      <c r="T24" s="373"/>
      <c r="U24" s="373"/>
      <c r="V24" s="374"/>
      <c r="W24" s="462"/>
      <c r="X24" s="399"/>
      <c r="Y24" s="400"/>
      <c r="Z24" s="375" t="s">
        <v>161</v>
      </c>
      <c r="AA24" s="376"/>
      <c r="AB24" s="376"/>
      <c r="AC24" s="376"/>
      <c r="AD24" s="376"/>
      <c r="AE24" s="376"/>
      <c r="AF24" s="376"/>
      <c r="AG24" s="377"/>
      <c r="AH24" s="372">
        <v>101</v>
      </c>
      <c r="AI24" s="373"/>
      <c r="AJ24" s="373"/>
      <c r="AK24" s="373"/>
      <c r="AL24" s="374"/>
      <c r="AM24" s="372">
        <v>308555</v>
      </c>
      <c r="AN24" s="373"/>
      <c r="AO24" s="373"/>
      <c r="AP24" s="373"/>
      <c r="AQ24" s="373"/>
      <c r="AR24" s="374"/>
      <c r="AS24" s="372">
        <v>3055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3633835</v>
      </c>
      <c r="BO24" s="420"/>
      <c r="BP24" s="420"/>
      <c r="BQ24" s="420"/>
      <c r="BR24" s="420"/>
      <c r="BS24" s="420"/>
      <c r="BT24" s="420"/>
      <c r="BU24" s="421"/>
      <c r="BV24" s="419">
        <v>3930934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6350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93506</v>
      </c>
      <c r="BO25" s="449"/>
      <c r="BP25" s="449"/>
      <c r="BQ25" s="449"/>
      <c r="BR25" s="449"/>
      <c r="BS25" s="449"/>
      <c r="BT25" s="449"/>
      <c r="BU25" s="450"/>
      <c r="BV25" s="448">
        <v>144031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5850</v>
      </c>
      <c r="R26" s="373"/>
      <c r="S26" s="373"/>
      <c r="T26" s="373"/>
      <c r="U26" s="373"/>
      <c r="V26" s="374"/>
      <c r="W26" s="462"/>
      <c r="X26" s="399"/>
      <c r="Y26" s="400"/>
      <c r="Z26" s="375" t="s">
        <v>167</v>
      </c>
      <c r="AA26" s="430"/>
      <c r="AB26" s="430"/>
      <c r="AC26" s="430"/>
      <c r="AD26" s="430"/>
      <c r="AE26" s="430"/>
      <c r="AF26" s="430"/>
      <c r="AG26" s="431"/>
      <c r="AH26" s="372">
        <v>11</v>
      </c>
      <c r="AI26" s="373"/>
      <c r="AJ26" s="373"/>
      <c r="AK26" s="373"/>
      <c r="AL26" s="374"/>
      <c r="AM26" s="372">
        <v>33440</v>
      </c>
      <c r="AN26" s="373"/>
      <c r="AO26" s="373"/>
      <c r="AP26" s="373"/>
      <c r="AQ26" s="373"/>
      <c r="AR26" s="374"/>
      <c r="AS26" s="372">
        <v>3040</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3100</v>
      </c>
      <c r="R27" s="373"/>
      <c r="S27" s="373"/>
      <c r="T27" s="373"/>
      <c r="U27" s="373"/>
      <c r="V27" s="374"/>
      <c r="W27" s="462"/>
      <c r="X27" s="399"/>
      <c r="Y27" s="400"/>
      <c r="Z27" s="375" t="s">
        <v>170</v>
      </c>
      <c r="AA27" s="376"/>
      <c r="AB27" s="376"/>
      <c r="AC27" s="376"/>
      <c r="AD27" s="376"/>
      <c r="AE27" s="376"/>
      <c r="AF27" s="376"/>
      <c r="AG27" s="377"/>
      <c r="AH27" s="372">
        <v>1</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172764</v>
      </c>
      <c r="BO27" s="454"/>
      <c r="BP27" s="454"/>
      <c r="BQ27" s="454"/>
      <c r="BR27" s="454"/>
      <c r="BS27" s="454"/>
      <c r="BT27" s="454"/>
      <c r="BU27" s="455"/>
      <c r="BV27" s="453">
        <v>172761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924789</v>
      </c>
      <c r="BO28" s="449"/>
      <c r="BP28" s="449"/>
      <c r="BQ28" s="449"/>
      <c r="BR28" s="449"/>
      <c r="BS28" s="449"/>
      <c r="BT28" s="449"/>
      <c r="BU28" s="450"/>
      <c r="BV28" s="448">
        <v>739777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2400</v>
      </c>
      <c r="R29" s="373"/>
      <c r="S29" s="373"/>
      <c r="T29" s="373"/>
      <c r="U29" s="373"/>
      <c r="V29" s="374"/>
      <c r="W29" s="463"/>
      <c r="X29" s="464"/>
      <c r="Y29" s="465"/>
      <c r="Z29" s="375" t="s">
        <v>177</v>
      </c>
      <c r="AA29" s="376"/>
      <c r="AB29" s="376"/>
      <c r="AC29" s="376"/>
      <c r="AD29" s="376"/>
      <c r="AE29" s="376"/>
      <c r="AF29" s="376"/>
      <c r="AG29" s="377"/>
      <c r="AH29" s="372">
        <v>102</v>
      </c>
      <c r="AI29" s="373"/>
      <c r="AJ29" s="373"/>
      <c r="AK29" s="373"/>
      <c r="AL29" s="374"/>
      <c r="AM29" s="372">
        <v>312741</v>
      </c>
      <c r="AN29" s="373"/>
      <c r="AO29" s="373"/>
      <c r="AP29" s="373"/>
      <c r="AQ29" s="373"/>
      <c r="AR29" s="374"/>
      <c r="AS29" s="372">
        <v>3066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163120</v>
      </c>
      <c r="BO29" s="420"/>
      <c r="BP29" s="420"/>
      <c r="BQ29" s="420"/>
      <c r="BR29" s="420"/>
      <c r="BS29" s="420"/>
      <c r="BT29" s="420"/>
      <c r="BU29" s="421"/>
      <c r="BV29" s="419">
        <v>151077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1261770</v>
      </c>
      <c r="BO30" s="454"/>
      <c r="BP30" s="454"/>
      <c r="BQ30" s="454"/>
      <c r="BR30" s="454"/>
      <c r="BS30" s="454"/>
      <c r="BT30" s="454"/>
      <c r="BU30" s="455"/>
      <c r="BV30" s="453">
        <v>1133722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次年子簡易水道特別会計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大石田町地域振興公社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北村山広域行政事務組合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山形県後期高齢者医療広域連合（普通会計分）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山形県後期高齢者医療広域連合（事業会計分）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尾花沢市大石田町環境衛生事業組合（普通会計分）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尾花沢市大石田町環境衛生事業組合（水道事業会計分）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尾花沢市大石田町環境衛生事業組合（公共下水道事業特別会計分）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北村山公立病院組合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PMFyyvVoKSTe+dEFYxT9nmR4AARK8pIyTyuLQIR7WMQIed9W8uBStl6UoySpo/ttq59bAoT/hAPSkavIx1dKA==" saltValue="SxDMMkNHisdFjoIwiHsz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592962</v>
      </c>
      <c r="S5" s="674"/>
      <c r="T5" s="674"/>
      <c r="U5" s="674"/>
      <c r="V5" s="674"/>
      <c r="W5" s="674"/>
      <c r="X5" s="674"/>
      <c r="Y5" s="702"/>
      <c r="Z5" s="715">
        <v>9.4</v>
      </c>
      <c r="AA5" s="715"/>
      <c r="AB5" s="715"/>
      <c r="AC5" s="715"/>
      <c r="AD5" s="716">
        <v>575542</v>
      </c>
      <c r="AE5" s="716"/>
      <c r="AF5" s="716"/>
      <c r="AG5" s="716"/>
      <c r="AH5" s="716"/>
      <c r="AI5" s="716"/>
      <c r="AJ5" s="716"/>
      <c r="AK5" s="716"/>
      <c r="AL5" s="703">
        <v>18.600000000000001</v>
      </c>
      <c r="AM5" s="685"/>
      <c r="AN5" s="685"/>
      <c r="AO5" s="704"/>
      <c r="AP5" s="676" t="s">
        <v>216</v>
      </c>
      <c r="AQ5" s="677"/>
      <c r="AR5" s="677"/>
      <c r="AS5" s="677"/>
      <c r="AT5" s="677"/>
      <c r="AU5" s="677"/>
      <c r="AV5" s="677"/>
      <c r="AW5" s="677"/>
      <c r="AX5" s="677"/>
      <c r="AY5" s="677"/>
      <c r="AZ5" s="677"/>
      <c r="BA5" s="677"/>
      <c r="BB5" s="677"/>
      <c r="BC5" s="677"/>
      <c r="BD5" s="677"/>
      <c r="BE5" s="677"/>
      <c r="BF5" s="678"/>
      <c r="BG5" s="621">
        <v>575542</v>
      </c>
      <c r="BH5" s="622"/>
      <c r="BI5" s="622"/>
      <c r="BJ5" s="622"/>
      <c r="BK5" s="622"/>
      <c r="BL5" s="622"/>
      <c r="BM5" s="622"/>
      <c r="BN5" s="623"/>
      <c r="BO5" s="659">
        <v>97.1</v>
      </c>
      <c r="BP5" s="659"/>
      <c r="BQ5" s="659"/>
      <c r="BR5" s="659"/>
      <c r="BS5" s="660">
        <v>2973</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43077</v>
      </c>
      <c r="S6" s="622"/>
      <c r="T6" s="622"/>
      <c r="U6" s="622"/>
      <c r="V6" s="622"/>
      <c r="W6" s="622"/>
      <c r="X6" s="622"/>
      <c r="Y6" s="623"/>
      <c r="Z6" s="659">
        <v>0.7</v>
      </c>
      <c r="AA6" s="659"/>
      <c r="AB6" s="659"/>
      <c r="AC6" s="659"/>
      <c r="AD6" s="660">
        <v>43077</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575542</v>
      </c>
      <c r="BH6" s="622"/>
      <c r="BI6" s="622"/>
      <c r="BJ6" s="622"/>
      <c r="BK6" s="622"/>
      <c r="BL6" s="622"/>
      <c r="BM6" s="622"/>
      <c r="BN6" s="623"/>
      <c r="BO6" s="659">
        <v>97.1</v>
      </c>
      <c r="BP6" s="659"/>
      <c r="BQ6" s="659"/>
      <c r="BR6" s="659"/>
      <c r="BS6" s="660">
        <v>2973</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70245</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70245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164</v>
      </c>
      <c r="S7" s="622"/>
      <c r="T7" s="622"/>
      <c r="U7" s="622"/>
      <c r="V7" s="622"/>
      <c r="W7" s="622"/>
      <c r="X7" s="622"/>
      <c r="Y7" s="623"/>
      <c r="Z7" s="659">
        <v>0</v>
      </c>
      <c r="AA7" s="659"/>
      <c r="AB7" s="659"/>
      <c r="AC7" s="659"/>
      <c r="AD7" s="660">
        <v>164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245713</v>
      </c>
      <c r="BH7" s="622"/>
      <c r="BI7" s="622"/>
      <c r="BJ7" s="622"/>
      <c r="BK7" s="622"/>
      <c r="BL7" s="622"/>
      <c r="BM7" s="622"/>
      <c r="BN7" s="623"/>
      <c r="BO7" s="659">
        <v>41.4</v>
      </c>
      <c r="BP7" s="659"/>
      <c r="BQ7" s="659"/>
      <c r="BR7" s="659"/>
      <c r="BS7" s="660">
        <v>2973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1912642</v>
      </c>
      <c r="CS7" s="622"/>
      <c r="CT7" s="622"/>
      <c r="CU7" s="622"/>
      <c r="CV7" s="622"/>
      <c r="CW7" s="622"/>
      <c r="CX7" s="622"/>
      <c r="CY7" s="623"/>
      <c r="CZ7" s="659">
        <v>32.299999999999997</v>
      </c>
      <c r="DA7" s="659"/>
      <c r="DB7" s="659"/>
      <c r="DC7" s="659"/>
      <c r="DD7" s="627">
        <v>35194</v>
      </c>
      <c r="DE7" s="622"/>
      <c r="DF7" s="622"/>
      <c r="DG7" s="622"/>
      <c r="DH7" s="622"/>
      <c r="DI7" s="622"/>
      <c r="DJ7" s="622"/>
      <c r="DK7" s="622"/>
      <c r="DL7" s="622"/>
      <c r="DM7" s="622"/>
      <c r="DN7" s="622"/>
      <c r="DO7" s="622"/>
      <c r="DP7" s="623"/>
      <c r="DQ7" s="627">
        <v>1473632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1994</v>
      </c>
      <c r="S8" s="622"/>
      <c r="T8" s="622"/>
      <c r="U8" s="622"/>
      <c r="V8" s="622"/>
      <c r="W8" s="622"/>
      <c r="X8" s="622"/>
      <c r="Y8" s="623"/>
      <c r="Z8" s="659">
        <v>0</v>
      </c>
      <c r="AA8" s="659"/>
      <c r="AB8" s="659"/>
      <c r="AC8" s="659"/>
      <c r="AD8" s="660">
        <v>1994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11770</v>
      </c>
      <c r="BH8" s="622"/>
      <c r="BI8" s="622"/>
      <c r="BJ8" s="622"/>
      <c r="BK8" s="622"/>
      <c r="BL8" s="622"/>
      <c r="BM8" s="622"/>
      <c r="BN8" s="623"/>
      <c r="BO8" s="659">
        <v>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1179499</v>
      </c>
      <c r="CS8" s="622"/>
      <c r="CT8" s="622"/>
      <c r="CU8" s="622"/>
      <c r="CV8" s="622"/>
      <c r="CW8" s="622"/>
      <c r="CX8" s="622"/>
      <c r="CY8" s="623"/>
      <c r="CZ8" s="659">
        <v>19.899999999999999</v>
      </c>
      <c r="DA8" s="659"/>
      <c r="DB8" s="659"/>
      <c r="DC8" s="659"/>
      <c r="DD8" s="627">
        <v>606</v>
      </c>
      <c r="DE8" s="622"/>
      <c r="DF8" s="622"/>
      <c r="DG8" s="622"/>
      <c r="DH8" s="622"/>
      <c r="DI8" s="622"/>
      <c r="DJ8" s="622"/>
      <c r="DK8" s="622"/>
      <c r="DL8" s="622"/>
      <c r="DM8" s="622"/>
      <c r="DN8" s="622"/>
      <c r="DO8" s="622"/>
      <c r="DP8" s="623"/>
      <c r="DQ8" s="627">
        <v>653907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2395</v>
      </c>
      <c r="S9" s="622"/>
      <c r="T9" s="622"/>
      <c r="U9" s="622"/>
      <c r="V9" s="622"/>
      <c r="W9" s="622"/>
      <c r="X9" s="622"/>
      <c r="Y9" s="623"/>
      <c r="Z9" s="659">
        <v>0</v>
      </c>
      <c r="AA9" s="659"/>
      <c r="AB9" s="659"/>
      <c r="AC9" s="659"/>
      <c r="AD9" s="660">
        <v>2395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212678</v>
      </c>
      <c r="BH9" s="622"/>
      <c r="BI9" s="622"/>
      <c r="BJ9" s="622"/>
      <c r="BK9" s="622"/>
      <c r="BL9" s="622"/>
      <c r="BM9" s="622"/>
      <c r="BN9" s="623"/>
      <c r="BO9" s="659">
        <v>35.9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386614</v>
      </c>
      <c r="CS9" s="622"/>
      <c r="CT9" s="622"/>
      <c r="CU9" s="622"/>
      <c r="CV9" s="622"/>
      <c r="CW9" s="622"/>
      <c r="CX9" s="622"/>
      <c r="CY9" s="623"/>
      <c r="CZ9" s="659">
        <v>6.5</v>
      </c>
      <c r="DA9" s="659"/>
      <c r="DB9" s="659"/>
      <c r="DC9" s="659"/>
      <c r="DD9" s="627">
        <v>550</v>
      </c>
      <c r="DE9" s="622"/>
      <c r="DF9" s="622"/>
      <c r="DG9" s="622"/>
      <c r="DH9" s="622"/>
      <c r="DI9" s="622"/>
      <c r="DJ9" s="622"/>
      <c r="DK9" s="622"/>
      <c r="DL9" s="622"/>
      <c r="DM9" s="622"/>
      <c r="DN9" s="622"/>
      <c r="DO9" s="622"/>
      <c r="DP9" s="623"/>
      <c r="DQ9" s="627">
        <v>320428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10861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8144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144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157472</v>
      </c>
      <c r="S11" s="622"/>
      <c r="T11" s="622"/>
      <c r="U11" s="622"/>
      <c r="V11" s="622"/>
      <c r="W11" s="622"/>
      <c r="X11" s="622"/>
      <c r="Y11" s="623"/>
      <c r="Z11" s="624">
        <v>2.5</v>
      </c>
      <c r="AA11" s="625"/>
      <c r="AB11" s="625"/>
      <c r="AC11" s="626"/>
      <c r="AD11" s="627">
        <v>157472</v>
      </c>
      <c r="AE11" s="622"/>
      <c r="AF11" s="622"/>
      <c r="AG11" s="622"/>
      <c r="AH11" s="622"/>
      <c r="AI11" s="622"/>
      <c r="AJ11" s="622"/>
      <c r="AK11" s="623"/>
      <c r="AL11" s="624">
        <v>5.0999999999999996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10404</v>
      </c>
      <c r="BH11" s="622"/>
      <c r="BI11" s="622"/>
      <c r="BJ11" s="622"/>
      <c r="BK11" s="622"/>
      <c r="BL11" s="622"/>
      <c r="BM11" s="622"/>
      <c r="BN11" s="623"/>
      <c r="BO11" s="659">
        <v>1.8</v>
      </c>
      <c r="BP11" s="659"/>
      <c r="BQ11" s="659"/>
      <c r="BR11" s="659"/>
      <c r="BS11" s="660">
        <v>2973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270064</v>
      </c>
      <c r="CS11" s="622"/>
      <c r="CT11" s="622"/>
      <c r="CU11" s="622"/>
      <c r="CV11" s="622"/>
      <c r="CW11" s="622"/>
      <c r="CX11" s="622"/>
      <c r="CY11" s="623"/>
      <c r="CZ11" s="659">
        <v>4.5999999999999996</v>
      </c>
      <c r="DA11" s="659"/>
      <c r="DB11" s="659"/>
      <c r="DC11" s="659"/>
      <c r="DD11" s="627">
        <v>19298</v>
      </c>
      <c r="DE11" s="622"/>
      <c r="DF11" s="622"/>
      <c r="DG11" s="622"/>
      <c r="DH11" s="622"/>
      <c r="DI11" s="622"/>
      <c r="DJ11" s="622"/>
      <c r="DK11" s="622"/>
      <c r="DL11" s="622"/>
      <c r="DM11" s="622"/>
      <c r="DN11" s="622"/>
      <c r="DO11" s="622"/>
      <c r="DP11" s="623"/>
      <c r="DQ11" s="627">
        <v>132068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6054</v>
      </c>
      <c r="S12" s="622"/>
      <c r="T12" s="622"/>
      <c r="U12" s="622"/>
      <c r="V12" s="622"/>
      <c r="W12" s="622"/>
      <c r="X12" s="622"/>
      <c r="Y12" s="623"/>
      <c r="Z12" s="659">
        <v>0.1</v>
      </c>
      <c r="AA12" s="659"/>
      <c r="AB12" s="659"/>
      <c r="AC12" s="659"/>
      <c r="AD12" s="660">
        <v>6054</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297139</v>
      </c>
      <c r="BH12" s="622"/>
      <c r="BI12" s="622"/>
      <c r="BJ12" s="622"/>
      <c r="BK12" s="622"/>
      <c r="BL12" s="622"/>
      <c r="BM12" s="622"/>
      <c r="BN12" s="623"/>
      <c r="BO12" s="659">
        <v>50.1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58958</v>
      </c>
      <c r="CS12" s="622"/>
      <c r="CT12" s="622"/>
      <c r="CU12" s="622"/>
      <c r="CV12" s="622"/>
      <c r="CW12" s="622"/>
      <c r="CX12" s="622"/>
      <c r="CY12" s="623"/>
      <c r="CZ12" s="659">
        <v>1</v>
      </c>
      <c r="DA12" s="659"/>
      <c r="DB12" s="659"/>
      <c r="DC12" s="659"/>
      <c r="DD12" s="627">
        <v>858</v>
      </c>
      <c r="DE12" s="622"/>
      <c r="DF12" s="622"/>
      <c r="DG12" s="622"/>
      <c r="DH12" s="622"/>
      <c r="DI12" s="622"/>
      <c r="DJ12" s="622"/>
      <c r="DK12" s="622"/>
      <c r="DL12" s="622"/>
      <c r="DM12" s="622"/>
      <c r="DN12" s="622"/>
      <c r="DO12" s="622"/>
      <c r="DP12" s="623"/>
      <c r="DQ12" s="627">
        <v>46340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294371</v>
      </c>
      <c r="BH13" s="622"/>
      <c r="BI13" s="622"/>
      <c r="BJ13" s="622"/>
      <c r="BK13" s="622"/>
      <c r="BL13" s="622"/>
      <c r="BM13" s="622"/>
      <c r="BN13" s="623"/>
      <c r="BO13" s="659">
        <v>49.6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494647</v>
      </c>
      <c r="CS13" s="622"/>
      <c r="CT13" s="622"/>
      <c r="CU13" s="622"/>
      <c r="CV13" s="622"/>
      <c r="CW13" s="622"/>
      <c r="CX13" s="622"/>
      <c r="CY13" s="623"/>
      <c r="CZ13" s="659">
        <v>8.4</v>
      </c>
      <c r="DA13" s="659"/>
      <c r="DB13" s="659"/>
      <c r="DC13" s="659"/>
      <c r="DD13" s="627">
        <v>242259</v>
      </c>
      <c r="DE13" s="622"/>
      <c r="DF13" s="622"/>
      <c r="DG13" s="622"/>
      <c r="DH13" s="622"/>
      <c r="DI13" s="622"/>
      <c r="DJ13" s="622"/>
      <c r="DK13" s="622"/>
      <c r="DL13" s="622"/>
      <c r="DM13" s="622"/>
      <c r="DN13" s="622"/>
      <c r="DO13" s="622"/>
      <c r="DP13" s="623"/>
      <c r="DQ13" s="627">
        <v>238198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330</v>
      </c>
      <c r="S14" s="622"/>
      <c r="T14" s="622"/>
      <c r="U14" s="622"/>
      <c r="V14" s="622"/>
      <c r="W14" s="622"/>
      <c r="X14" s="622"/>
      <c r="Y14" s="623"/>
      <c r="Z14" s="659">
        <v>0</v>
      </c>
      <c r="AA14" s="659"/>
      <c r="AB14" s="659"/>
      <c r="AC14" s="659"/>
      <c r="AD14" s="660">
        <v>330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29724</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231245</v>
      </c>
      <c r="CS14" s="622"/>
      <c r="CT14" s="622"/>
      <c r="CU14" s="622"/>
      <c r="CV14" s="622"/>
      <c r="CW14" s="622"/>
      <c r="CX14" s="622"/>
      <c r="CY14" s="623"/>
      <c r="CZ14" s="659">
        <v>3.9</v>
      </c>
      <c r="DA14" s="659"/>
      <c r="DB14" s="659"/>
      <c r="DC14" s="659"/>
      <c r="DD14" s="627">
        <v>23592</v>
      </c>
      <c r="DE14" s="622"/>
      <c r="DF14" s="622"/>
      <c r="DG14" s="622"/>
      <c r="DH14" s="622"/>
      <c r="DI14" s="622"/>
      <c r="DJ14" s="622"/>
      <c r="DK14" s="622"/>
      <c r="DL14" s="622"/>
      <c r="DM14" s="622"/>
      <c r="DN14" s="622"/>
      <c r="DO14" s="622"/>
      <c r="DP14" s="623"/>
      <c r="DQ14" s="627">
        <v>209933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2636</v>
      </c>
      <c r="BH15" s="622"/>
      <c r="BI15" s="622"/>
      <c r="BJ15" s="622"/>
      <c r="BK15" s="622"/>
      <c r="BL15" s="622"/>
      <c r="BM15" s="622"/>
      <c r="BN15" s="623"/>
      <c r="BO15" s="659">
        <v>0.4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568622</v>
      </c>
      <c r="CS15" s="622"/>
      <c r="CT15" s="622"/>
      <c r="CU15" s="622"/>
      <c r="CV15" s="622"/>
      <c r="CW15" s="622"/>
      <c r="CX15" s="622"/>
      <c r="CY15" s="623"/>
      <c r="CZ15" s="659">
        <v>9.6</v>
      </c>
      <c r="DA15" s="659"/>
      <c r="DB15" s="659"/>
      <c r="DC15" s="659"/>
      <c r="DD15" s="627">
        <v>75420</v>
      </c>
      <c r="DE15" s="622"/>
      <c r="DF15" s="622"/>
      <c r="DG15" s="622"/>
      <c r="DH15" s="622"/>
      <c r="DI15" s="622"/>
      <c r="DJ15" s="622"/>
      <c r="DK15" s="622"/>
      <c r="DL15" s="622"/>
      <c r="DM15" s="622"/>
      <c r="DN15" s="622"/>
      <c r="DO15" s="622"/>
      <c r="DP15" s="623"/>
      <c r="DQ15" s="627">
        <v>387566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4374</v>
      </c>
      <c r="S16" s="622"/>
      <c r="T16" s="622"/>
      <c r="U16" s="622"/>
      <c r="V16" s="622"/>
      <c r="W16" s="622"/>
      <c r="X16" s="622"/>
      <c r="Y16" s="623"/>
      <c r="Z16" s="659">
        <v>0.1</v>
      </c>
      <c r="AA16" s="659"/>
      <c r="AB16" s="659"/>
      <c r="AC16" s="659"/>
      <c r="AD16" s="660">
        <v>4374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330</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8634</v>
      </c>
      <c r="S17" s="622"/>
      <c r="T17" s="622"/>
      <c r="U17" s="622"/>
      <c r="V17" s="622"/>
      <c r="W17" s="622"/>
      <c r="X17" s="622"/>
      <c r="Y17" s="623"/>
      <c r="Z17" s="659">
        <v>0.1</v>
      </c>
      <c r="AA17" s="659"/>
      <c r="AB17" s="659"/>
      <c r="AC17" s="659"/>
      <c r="AD17" s="660">
        <v>8634</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732913</v>
      </c>
      <c r="CS17" s="622"/>
      <c r="CT17" s="622"/>
      <c r="CU17" s="622"/>
      <c r="CV17" s="622"/>
      <c r="CW17" s="622"/>
      <c r="CX17" s="622"/>
      <c r="CY17" s="623"/>
      <c r="CZ17" s="659">
        <v>12.4</v>
      </c>
      <c r="DA17" s="659"/>
      <c r="DB17" s="659"/>
      <c r="DC17" s="659"/>
      <c r="DD17" s="627" t="s">
        <v>122</v>
      </c>
      <c r="DE17" s="622"/>
      <c r="DF17" s="622"/>
      <c r="DG17" s="622"/>
      <c r="DH17" s="622"/>
      <c r="DI17" s="622"/>
      <c r="DJ17" s="622"/>
      <c r="DK17" s="622"/>
      <c r="DL17" s="622"/>
      <c r="DM17" s="622"/>
      <c r="DN17" s="622"/>
      <c r="DO17" s="622"/>
      <c r="DP17" s="623"/>
      <c r="DQ17" s="627">
        <v>671104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3051</v>
      </c>
      <c r="S18" s="622"/>
      <c r="T18" s="622"/>
      <c r="U18" s="622"/>
      <c r="V18" s="622"/>
      <c r="W18" s="622"/>
      <c r="X18" s="622"/>
      <c r="Y18" s="623"/>
      <c r="Z18" s="659">
        <v>0</v>
      </c>
      <c r="AA18" s="659"/>
      <c r="AB18" s="659"/>
      <c r="AC18" s="659"/>
      <c r="AD18" s="660">
        <v>3051</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2517</v>
      </c>
      <c r="S19" s="622"/>
      <c r="T19" s="622"/>
      <c r="U19" s="622"/>
      <c r="V19" s="622"/>
      <c r="W19" s="622"/>
      <c r="X19" s="622"/>
      <c r="Y19" s="623"/>
      <c r="Z19" s="659">
        <v>0</v>
      </c>
      <c r="AA19" s="659"/>
      <c r="AB19" s="659"/>
      <c r="AC19" s="659"/>
      <c r="AD19" s="660">
        <v>2517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17420</v>
      </c>
      <c r="BH19" s="622"/>
      <c r="BI19" s="622"/>
      <c r="BJ19" s="622"/>
      <c r="BK19" s="622"/>
      <c r="BL19" s="622"/>
      <c r="BM19" s="622"/>
      <c r="BN19" s="623"/>
      <c r="BO19" s="659">
        <v>2.9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534</v>
      </c>
      <c r="S20" s="622"/>
      <c r="T20" s="622"/>
      <c r="U20" s="622"/>
      <c r="V20" s="622"/>
      <c r="W20" s="622"/>
      <c r="X20" s="622"/>
      <c r="Y20" s="623"/>
      <c r="Z20" s="659">
        <v>0</v>
      </c>
      <c r="AA20" s="659"/>
      <c r="AB20" s="659"/>
      <c r="AC20" s="659"/>
      <c r="AD20" s="660">
        <v>534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17420</v>
      </c>
      <c r="BH20" s="622"/>
      <c r="BI20" s="622"/>
      <c r="BJ20" s="622"/>
      <c r="BK20" s="622"/>
      <c r="BL20" s="622"/>
      <c r="BM20" s="622"/>
      <c r="BN20" s="623"/>
      <c r="BO20" s="659">
        <v>2.9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5913593</v>
      </c>
      <c r="CS20" s="622"/>
      <c r="CT20" s="622"/>
      <c r="CU20" s="622"/>
      <c r="CV20" s="622"/>
      <c r="CW20" s="622"/>
      <c r="CX20" s="622"/>
      <c r="CY20" s="623"/>
      <c r="CZ20" s="659">
        <v>100</v>
      </c>
      <c r="DA20" s="659"/>
      <c r="DB20" s="659"/>
      <c r="DC20" s="659"/>
      <c r="DD20" s="627">
        <v>397777</v>
      </c>
      <c r="DE20" s="622"/>
      <c r="DF20" s="622"/>
      <c r="DG20" s="622"/>
      <c r="DH20" s="622"/>
      <c r="DI20" s="622"/>
      <c r="DJ20" s="622"/>
      <c r="DK20" s="622"/>
      <c r="DL20" s="622"/>
      <c r="DM20" s="622"/>
      <c r="DN20" s="622"/>
      <c r="DO20" s="622"/>
      <c r="DP20" s="623"/>
      <c r="DQ20" s="627">
        <v>4203565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2567482</v>
      </c>
      <c r="S21" s="622"/>
      <c r="T21" s="622"/>
      <c r="U21" s="622"/>
      <c r="V21" s="622"/>
      <c r="W21" s="622"/>
      <c r="X21" s="622"/>
      <c r="Y21" s="623"/>
      <c r="Z21" s="659">
        <v>40.700000000000003</v>
      </c>
      <c r="AA21" s="659"/>
      <c r="AB21" s="659"/>
      <c r="AC21" s="659"/>
      <c r="AD21" s="660">
        <v>2282836</v>
      </c>
      <c r="AE21" s="660"/>
      <c r="AF21" s="660"/>
      <c r="AG21" s="660"/>
      <c r="AH21" s="660"/>
      <c r="AI21" s="660"/>
      <c r="AJ21" s="660"/>
      <c r="AK21" s="660"/>
      <c r="AL21" s="624">
        <v>74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2282836</v>
      </c>
      <c r="S22" s="622"/>
      <c r="T22" s="622"/>
      <c r="U22" s="622"/>
      <c r="V22" s="622"/>
      <c r="W22" s="622"/>
      <c r="X22" s="622"/>
      <c r="Y22" s="623"/>
      <c r="Z22" s="659">
        <v>36.200000000000003</v>
      </c>
      <c r="AA22" s="659"/>
      <c r="AB22" s="659"/>
      <c r="AC22" s="659"/>
      <c r="AD22" s="660">
        <v>2282836</v>
      </c>
      <c r="AE22" s="660"/>
      <c r="AF22" s="660"/>
      <c r="AG22" s="660"/>
      <c r="AH22" s="660"/>
      <c r="AI22" s="660"/>
      <c r="AJ22" s="660"/>
      <c r="AK22" s="660"/>
      <c r="AL22" s="624">
        <v>74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284646</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17420</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2219231</v>
      </c>
      <c r="CS24" s="674"/>
      <c r="CT24" s="674"/>
      <c r="CU24" s="674"/>
      <c r="CV24" s="674"/>
      <c r="CW24" s="674"/>
      <c r="CX24" s="674"/>
      <c r="CY24" s="702"/>
      <c r="CZ24" s="703">
        <v>37.5</v>
      </c>
      <c r="DA24" s="685"/>
      <c r="DB24" s="685"/>
      <c r="DC24" s="705"/>
      <c r="DD24" s="701">
        <v>1751269</v>
      </c>
      <c r="DE24" s="674"/>
      <c r="DF24" s="674"/>
      <c r="DG24" s="674"/>
      <c r="DH24" s="674"/>
      <c r="DI24" s="674"/>
      <c r="DJ24" s="674"/>
      <c r="DK24" s="702"/>
      <c r="DL24" s="701">
        <v>1571224</v>
      </c>
      <c r="DM24" s="674"/>
      <c r="DN24" s="674"/>
      <c r="DO24" s="674"/>
      <c r="DP24" s="674"/>
      <c r="DQ24" s="674"/>
      <c r="DR24" s="674"/>
      <c r="DS24" s="674"/>
      <c r="DT24" s="674"/>
      <c r="DU24" s="674"/>
      <c r="DV24" s="702"/>
      <c r="DW24" s="703">
        <v>50.7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3387989</v>
      </c>
      <c r="S25" s="622"/>
      <c r="T25" s="622"/>
      <c r="U25" s="622"/>
      <c r="V25" s="622"/>
      <c r="W25" s="622"/>
      <c r="X25" s="622"/>
      <c r="Y25" s="623"/>
      <c r="Z25" s="659">
        <v>53.7</v>
      </c>
      <c r="AA25" s="659"/>
      <c r="AB25" s="659"/>
      <c r="AC25" s="659"/>
      <c r="AD25" s="660">
        <v>3085923</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971524</v>
      </c>
      <c r="CS25" s="634"/>
      <c r="CT25" s="634"/>
      <c r="CU25" s="634"/>
      <c r="CV25" s="634"/>
      <c r="CW25" s="634"/>
      <c r="CX25" s="634"/>
      <c r="CY25" s="635"/>
      <c r="CZ25" s="624">
        <v>16.399999999999999</v>
      </c>
      <c r="DA25" s="636"/>
      <c r="DB25" s="636"/>
      <c r="DC25" s="637"/>
      <c r="DD25" s="627">
        <v>921833</v>
      </c>
      <c r="DE25" s="634"/>
      <c r="DF25" s="634"/>
      <c r="DG25" s="634"/>
      <c r="DH25" s="634"/>
      <c r="DI25" s="634"/>
      <c r="DJ25" s="634"/>
      <c r="DK25" s="635"/>
      <c r="DL25" s="627">
        <v>796950</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504</v>
      </c>
      <c r="S26" s="622"/>
      <c r="T26" s="622"/>
      <c r="U26" s="622"/>
      <c r="V26" s="622"/>
      <c r="W26" s="622"/>
      <c r="X26" s="622"/>
      <c r="Y26" s="623"/>
      <c r="Z26" s="659">
        <v>0</v>
      </c>
      <c r="AA26" s="659"/>
      <c r="AB26" s="659"/>
      <c r="AC26" s="659"/>
      <c r="AD26" s="660">
        <v>504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563339</v>
      </c>
      <c r="CS26" s="622"/>
      <c r="CT26" s="622"/>
      <c r="CU26" s="622"/>
      <c r="CV26" s="622"/>
      <c r="CW26" s="622"/>
      <c r="CX26" s="622"/>
      <c r="CY26" s="623"/>
      <c r="CZ26" s="624">
        <v>9.5</v>
      </c>
      <c r="DA26" s="636"/>
      <c r="DB26" s="636"/>
      <c r="DC26" s="637"/>
      <c r="DD26" s="627">
        <v>528894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22019</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592962</v>
      </c>
      <c r="BH27" s="622"/>
      <c r="BI27" s="622"/>
      <c r="BJ27" s="622"/>
      <c r="BK27" s="622"/>
      <c r="BL27" s="622"/>
      <c r="BM27" s="622"/>
      <c r="BN27" s="623"/>
      <c r="BO27" s="659">
        <v>100</v>
      </c>
      <c r="BP27" s="659"/>
      <c r="BQ27" s="659"/>
      <c r="BR27" s="659"/>
      <c r="BS27" s="660">
        <v>2973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514794</v>
      </c>
      <c r="CS27" s="634"/>
      <c r="CT27" s="634"/>
      <c r="CU27" s="634"/>
      <c r="CV27" s="634"/>
      <c r="CW27" s="634"/>
      <c r="CX27" s="634"/>
      <c r="CY27" s="635"/>
      <c r="CZ27" s="624">
        <v>8.6999999999999993</v>
      </c>
      <c r="DA27" s="636"/>
      <c r="DB27" s="636"/>
      <c r="DC27" s="637"/>
      <c r="DD27" s="627">
        <v>158332</v>
      </c>
      <c r="DE27" s="634"/>
      <c r="DF27" s="634"/>
      <c r="DG27" s="634"/>
      <c r="DH27" s="634"/>
      <c r="DI27" s="634"/>
      <c r="DJ27" s="634"/>
      <c r="DK27" s="635"/>
      <c r="DL27" s="627">
        <v>103289</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14038</v>
      </c>
      <c r="S28" s="622"/>
      <c r="T28" s="622"/>
      <c r="U28" s="622"/>
      <c r="V28" s="622"/>
      <c r="W28" s="622"/>
      <c r="X28" s="622"/>
      <c r="Y28" s="623"/>
      <c r="Z28" s="659">
        <v>0.2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732913</v>
      </c>
      <c r="CS28" s="622"/>
      <c r="CT28" s="622"/>
      <c r="CU28" s="622"/>
      <c r="CV28" s="622"/>
      <c r="CW28" s="622"/>
      <c r="CX28" s="622"/>
      <c r="CY28" s="623"/>
      <c r="CZ28" s="624">
        <v>12.4</v>
      </c>
      <c r="DA28" s="636"/>
      <c r="DB28" s="636"/>
      <c r="DC28" s="637"/>
      <c r="DD28" s="627">
        <v>671104</v>
      </c>
      <c r="DE28" s="622"/>
      <c r="DF28" s="622"/>
      <c r="DG28" s="622"/>
      <c r="DH28" s="622"/>
      <c r="DI28" s="622"/>
      <c r="DJ28" s="622"/>
      <c r="DK28" s="623"/>
      <c r="DL28" s="627">
        <v>670985</v>
      </c>
      <c r="DM28" s="622"/>
      <c r="DN28" s="622"/>
      <c r="DO28" s="622"/>
      <c r="DP28" s="622"/>
      <c r="DQ28" s="622"/>
      <c r="DR28" s="622"/>
      <c r="DS28" s="622"/>
      <c r="DT28" s="622"/>
      <c r="DU28" s="622"/>
      <c r="DV28" s="623"/>
      <c r="DW28" s="624">
        <v>21.6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4055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732913</v>
      </c>
      <c r="CS29" s="634"/>
      <c r="CT29" s="634"/>
      <c r="CU29" s="634"/>
      <c r="CV29" s="634"/>
      <c r="CW29" s="634"/>
      <c r="CX29" s="634"/>
      <c r="CY29" s="635"/>
      <c r="CZ29" s="624">
        <v>12.4</v>
      </c>
      <c r="DA29" s="636"/>
      <c r="DB29" s="636"/>
      <c r="DC29" s="637"/>
      <c r="DD29" s="627">
        <v>671104</v>
      </c>
      <c r="DE29" s="634"/>
      <c r="DF29" s="634"/>
      <c r="DG29" s="634"/>
      <c r="DH29" s="634"/>
      <c r="DI29" s="634"/>
      <c r="DJ29" s="634"/>
      <c r="DK29" s="635"/>
      <c r="DL29" s="627">
        <v>670985</v>
      </c>
      <c r="DM29" s="634"/>
      <c r="DN29" s="634"/>
      <c r="DO29" s="634"/>
      <c r="DP29" s="634"/>
      <c r="DQ29" s="634"/>
      <c r="DR29" s="634"/>
      <c r="DS29" s="634"/>
      <c r="DT29" s="634"/>
      <c r="DU29" s="634"/>
      <c r="DV29" s="635"/>
      <c r="DW29" s="624">
        <v>21.6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486217</v>
      </c>
      <c r="S30" s="622"/>
      <c r="T30" s="622"/>
      <c r="U30" s="622"/>
      <c r="V30" s="622"/>
      <c r="W30" s="622"/>
      <c r="X30" s="622"/>
      <c r="Y30" s="623"/>
      <c r="Z30" s="659">
        <v>7.7</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721614</v>
      </c>
      <c r="CS30" s="622"/>
      <c r="CT30" s="622"/>
      <c r="CU30" s="622"/>
      <c r="CV30" s="622"/>
      <c r="CW30" s="622"/>
      <c r="CX30" s="622"/>
      <c r="CY30" s="623"/>
      <c r="CZ30" s="624">
        <v>12.2</v>
      </c>
      <c r="DA30" s="636"/>
      <c r="DB30" s="636"/>
      <c r="DC30" s="637"/>
      <c r="DD30" s="627">
        <v>659805</v>
      </c>
      <c r="DE30" s="622"/>
      <c r="DF30" s="622"/>
      <c r="DG30" s="622"/>
      <c r="DH30" s="622"/>
      <c r="DI30" s="622"/>
      <c r="DJ30" s="622"/>
      <c r="DK30" s="623"/>
      <c r="DL30" s="627">
        <v>659805</v>
      </c>
      <c r="DM30" s="622"/>
      <c r="DN30" s="622"/>
      <c r="DO30" s="622"/>
      <c r="DP30" s="622"/>
      <c r="DQ30" s="622"/>
      <c r="DR30" s="622"/>
      <c r="DS30" s="622"/>
      <c r="DT30" s="622"/>
      <c r="DU30" s="622"/>
      <c r="DV30" s="623"/>
      <c r="DW30" s="624">
        <v>21.3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96.9</v>
      </c>
      <c r="BN31" s="684"/>
      <c r="BO31" s="684"/>
      <c r="BP31" s="684"/>
      <c r="BQ31" s="686"/>
      <c r="BR31" s="683">
        <v>99.3</v>
      </c>
      <c r="BS31" s="684"/>
      <c r="BT31" s="684"/>
      <c r="BU31" s="684"/>
      <c r="BV31" s="684"/>
      <c r="BW31" s="684"/>
      <c r="BX31" s="685">
        <v>96.7</v>
      </c>
      <c r="BY31" s="684"/>
      <c r="BZ31" s="684"/>
      <c r="CA31" s="684"/>
      <c r="CB31" s="686"/>
      <c r="CD31" s="642"/>
      <c r="CE31" s="643"/>
      <c r="CF31" s="618" t="s">
        <v>300</v>
      </c>
      <c r="CG31" s="619"/>
      <c r="CH31" s="619"/>
      <c r="CI31" s="619"/>
      <c r="CJ31" s="619"/>
      <c r="CK31" s="619"/>
      <c r="CL31" s="619"/>
      <c r="CM31" s="619"/>
      <c r="CN31" s="619"/>
      <c r="CO31" s="619"/>
      <c r="CP31" s="619"/>
      <c r="CQ31" s="620"/>
      <c r="CR31" s="621">
        <v>11299</v>
      </c>
      <c r="CS31" s="634"/>
      <c r="CT31" s="634"/>
      <c r="CU31" s="634"/>
      <c r="CV31" s="634"/>
      <c r="CW31" s="634"/>
      <c r="CX31" s="634"/>
      <c r="CY31" s="635"/>
      <c r="CZ31" s="624">
        <v>0.2</v>
      </c>
      <c r="DA31" s="636"/>
      <c r="DB31" s="636"/>
      <c r="DC31" s="637"/>
      <c r="DD31" s="627">
        <v>11299</v>
      </c>
      <c r="DE31" s="634"/>
      <c r="DF31" s="634"/>
      <c r="DG31" s="634"/>
      <c r="DH31" s="634"/>
      <c r="DI31" s="634"/>
      <c r="DJ31" s="634"/>
      <c r="DK31" s="635"/>
      <c r="DL31" s="627">
        <v>11180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317492</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97.6</v>
      </c>
      <c r="BN32" s="634"/>
      <c r="BO32" s="634"/>
      <c r="BP32" s="634"/>
      <c r="BQ32" s="657"/>
      <c r="BR32" s="692">
        <v>99.4</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7850</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96.3</v>
      </c>
      <c r="BN33" s="606"/>
      <c r="BO33" s="606"/>
      <c r="BP33" s="606"/>
      <c r="BQ33" s="669"/>
      <c r="BR33" s="682">
        <v>99.2</v>
      </c>
      <c r="BS33" s="606"/>
      <c r="BT33" s="606"/>
      <c r="BU33" s="606"/>
      <c r="BV33" s="606"/>
      <c r="BW33" s="606"/>
      <c r="BX33" s="652">
        <v>95.9</v>
      </c>
      <c r="BY33" s="606"/>
      <c r="BZ33" s="606"/>
      <c r="CA33" s="606"/>
      <c r="CB33" s="669"/>
      <c r="CD33" s="618" t="s">
        <v>307</v>
      </c>
      <c r="CE33" s="619"/>
      <c r="CF33" s="619"/>
      <c r="CG33" s="619"/>
      <c r="CH33" s="619"/>
      <c r="CI33" s="619"/>
      <c r="CJ33" s="619"/>
      <c r="CK33" s="619"/>
      <c r="CL33" s="619"/>
      <c r="CM33" s="619"/>
      <c r="CN33" s="619"/>
      <c r="CO33" s="619"/>
      <c r="CP33" s="619"/>
      <c r="CQ33" s="620"/>
      <c r="CR33" s="621">
        <v>3296585</v>
      </c>
      <c r="CS33" s="634"/>
      <c r="CT33" s="634"/>
      <c r="CU33" s="634"/>
      <c r="CV33" s="634"/>
      <c r="CW33" s="634"/>
      <c r="CX33" s="634"/>
      <c r="CY33" s="635"/>
      <c r="CZ33" s="624">
        <v>55.7</v>
      </c>
      <c r="DA33" s="636"/>
      <c r="DB33" s="636"/>
      <c r="DC33" s="637"/>
      <c r="DD33" s="627">
        <v>2368148</v>
      </c>
      <c r="DE33" s="634"/>
      <c r="DF33" s="634"/>
      <c r="DG33" s="634"/>
      <c r="DH33" s="634"/>
      <c r="DI33" s="634"/>
      <c r="DJ33" s="634"/>
      <c r="DK33" s="635"/>
      <c r="DL33" s="627">
        <v>1178179</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680630</v>
      </c>
      <c r="S34" s="622"/>
      <c r="T34" s="622"/>
      <c r="U34" s="622"/>
      <c r="V34" s="622"/>
      <c r="W34" s="622"/>
      <c r="X34" s="622"/>
      <c r="Y34" s="623"/>
      <c r="Z34" s="659">
        <v>10.8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619746</v>
      </c>
      <c r="CS34" s="622"/>
      <c r="CT34" s="622"/>
      <c r="CU34" s="622"/>
      <c r="CV34" s="622"/>
      <c r="CW34" s="622"/>
      <c r="CX34" s="622"/>
      <c r="CY34" s="623"/>
      <c r="CZ34" s="624">
        <v>10.5</v>
      </c>
      <c r="DA34" s="636"/>
      <c r="DB34" s="636"/>
      <c r="DC34" s="637"/>
      <c r="DD34" s="627">
        <v>362453</v>
      </c>
      <c r="DE34" s="622"/>
      <c r="DF34" s="622"/>
      <c r="DG34" s="622"/>
      <c r="DH34" s="622"/>
      <c r="DI34" s="622"/>
      <c r="DJ34" s="622"/>
      <c r="DK34" s="623"/>
      <c r="DL34" s="627">
        <v>297659</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632432</v>
      </c>
      <c r="S35" s="622"/>
      <c r="T35" s="622"/>
      <c r="U35" s="622"/>
      <c r="V35" s="622"/>
      <c r="W35" s="622"/>
      <c r="X35" s="622"/>
      <c r="Y35" s="623"/>
      <c r="Z35" s="659">
        <v>10</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120724</v>
      </c>
      <c r="CS35" s="634"/>
      <c r="CT35" s="634"/>
      <c r="CU35" s="634"/>
      <c r="CV35" s="634"/>
      <c r="CW35" s="634"/>
      <c r="CX35" s="634"/>
      <c r="CY35" s="635"/>
      <c r="CZ35" s="624">
        <v>2</v>
      </c>
      <c r="DA35" s="636"/>
      <c r="DB35" s="636"/>
      <c r="DC35" s="637"/>
      <c r="DD35" s="627">
        <v>80894</v>
      </c>
      <c r="DE35" s="634"/>
      <c r="DF35" s="634"/>
      <c r="DG35" s="634"/>
      <c r="DH35" s="634"/>
      <c r="DI35" s="634"/>
      <c r="DJ35" s="634"/>
      <c r="DK35" s="635"/>
      <c r="DL35" s="627">
        <v>51429</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465298</v>
      </c>
      <c r="S36" s="622"/>
      <c r="T36" s="622"/>
      <c r="U36" s="622"/>
      <c r="V36" s="622"/>
      <c r="W36" s="622"/>
      <c r="X36" s="622"/>
      <c r="Y36" s="623"/>
      <c r="Z36" s="659">
        <v>7.4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488105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93301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1210467</v>
      </c>
      <c r="CS36" s="622"/>
      <c r="CT36" s="622"/>
      <c r="CU36" s="622"/>
      <c r="CV36" s="622"/>
      <c r="CW36" s="622"/>
      <c r="CX36" s="622"/>
      <c r="CY36" s="623"/>
      <c r="CZ36" s="624">
        <v>20.5</v>
      </c>
      <c r="DA36" s="636"/>
      <c r="DB36" s="636"/>
      <c r="DC36" s="637"/>
      <c r="DD36" s="627">
        <v>676645</v>
      </c>
      <c r="DE36" s="622"/>
      <c r="DF36" s="622"/>
      <c r="DG36" s="622"/>
      <c r="DH36" s="622"/>
      <c r="DI36" s="622"/>
      <c r="DJ36" s="622"/>
      <c r="DK36" s="623"/>
      <c r="DL36" s="627">
        <v>497446</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37685</v>
      </c>
      <c r="S37" s="622"/>
      <c r="T37" s="622"/>
      <c r="U37" s="622"/>
      <c r="V37" s="622"/>
      <c r="W37" s="622"/>
      <c r="X37" s="622"/>
      <c r="Y37" s="623"/>
      <c r="Z37" s="659">
        <v>0.6</v>
      </c>
      <c r="AA37" s="659"/>
      <c r="AB37" s="659"/>
      <c r="AC37" s="659"/>
      <c r="AD37" s="660">
        <v>15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108800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89942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261313</v>
      </c>
      <c r="CS37" s="634"/>
      <c r="CT37" s="634"/>
      <c r="CU37" s="634"/>
      <c r="CV37" s="634"/>
      <c r="CW37" s="634"/>
      <c r="CX37" s="634"/>
      <c r="CY37" s="635"/>
      <c r="CZ37" s="624">
        <v>4.4000000000000004</v>
      </c>
      <c r="DA37" s="636"/>
      <c r="DB37" s="636"/>
      <c r="DC37" s="637"/>
      <c r="DD37" s="627">
        <v>254609</v>
      </c>
      <c r="DE37" s="634"/>
      <c r="DF37" s="634"/>
      <c r="DG37" s="634"/>
      <c r="DH37" s="634"/>
      <c r="DI37" s="634"/>
      <c r="DJ37" s="634"/>
      <c r="DK37" s="635"/>
      <c r="DL37" s="627">
        <v>253702</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256000</v>
      </c>
      <c r="S38" s="622"/>
      <c r="T38" s="622"/>
      <c r="U38" s="622"/>
      <c r="V38" s="622"/>
      <c r="W38" s="622"/>
      <c r="X38" s="622"/>
      <c r="Y38" s="623"/>
      <c r="Z38" s="659">
        <v>4.0999999999999996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41328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908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380925</v>
      </c>
      <c r="CS38" s="622"/>
      <c r="CT38" s="622"/>
      <c r="CU38" s="622"/>
      <c r="CV38" s="622"/>
      <c r="CW38" s="622"/>
      <c r="CX38" s="622"/>
      <c r="CY38" s="623"/>
      <c r="CZ38" s="624">
        <v>6.4</v>
      </c>
      <c r="DA38" s="636"/>
      <c r="DB38" s="636"/>
      <c r="DC38" s="637"/>
      <c r="DD38" s="627">
        <v>341460</v>
      </c>
      <c r="DE38" s="622"/>
      <c r="DF38" s="622"/>
      <c r="DG38" s="622"/>
      <c r="DH38" s="622"/>
      <c r="DI38" s="622"/>
      <c r="DJ38" s="622"/>
      <c r="DK38" s="623"/>
      <c r="DL38" s="627">
        <v>331645</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6128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1434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956723</v>
      </c>
      <c r="CS39" s="634"/>
      <c r="CT39" s="634"/>
      <c r="CU39" s="634"/>
      <c r="CV39" s="634"/>
      <c r="CW39" s="634"/>
      <c r="CX39" s="634"/>
      <c r="CY39" s="635"/>
      <c r="CZ39" s="624">
        <v>16.2</v>
      </c>
      <c r="DA39" s="636"/>
      <c r="DB39" s="636"/>
      <c r="DC39" s="637"/>
      <c r="DD39" s="627">
        <v>906696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12900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1025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6312209</v>
      </c>
      <c r="S41" s="646"/>
      <c r="T41" s="646"/>
      <c r="U41" s="646"/>
      <c r="V41" s="646"/>
      <c r="W41" s="646"/>
      <c r="X41" s="646"/>
      <c r="Y41" s="649"/>
      <c r="Z41" s="650">
        <v>100</v>
      </c>
      <c r="AA41" s="650"/>
      <c r="AB41" s="650"/>
      <c r="AC41" s="650"/>
      <c r="AD41" s="651">
        <v>3086442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70775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260049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397777</v>
      </c>
      <c r="CS42" s="634"/>
      <c r="CT42" s="634"/>
      <c r="CU42" s="634"/>
      <c r="CV42" s="634"/>
      <c r="CW42" s="634"/>
      <c r="CX42" s="634"/>
      <c r="CY42" s="635"/>
      <c r="CZ42" s="624">
        <v>6.7</v>
      </c>
      <c r="DA42" s="636"/>
      <c r="DB42" s="636"/>
      <c r="DC42" s="637"/>
      <c r="DD42" s="627">
        <v>84148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25662</v>
      </c>
      <c r="CS43" s="634"/>
      <c r="CT43" s="634"/>
      <c r="CU43" s="634"/>
      <c r="CV43" s="634"/>
      <c r="CW43" s="634"/>
      <c r="CX43" s="634"/>
      <c r="CY43" s="635"/>
      <c r="CZ43" s="624">
        <v>0.4</v>
      </c>
      <c r="DA43" s="636"/>
      <c r="DB43" s="636"/>
      <c r="DC43" s="637"/>
      <c r="DD43" s="627">
        <v>25602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397777</v>
      </c>
      <c r="CS44" s="622"/>
      <c r="CT44" s="622"/>
      <c r="CU44" s="622"/>
      <c r="CV44" s="622"/>
      <c r="CW44" s="622"/>
      <c r="CX44" s="622"/>
      <c r="CY44" s="623"/>
      <c r="CZ44" s="624">
        <v>6.7</v>
      </c>
      <c r="DA44" s="625"/>
      <c r="DB44" s="625"/>
      <c r="DC44" s="626"/>
      <c r="DD44" s="627">
        <v>84148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140711</v>
      </c>
      <c r="CS45" s="634"/>
      <c r="CT45" s="634"/>
      <c r="CU45" s="634"/>
      <c r="CV45" s="634"/>
      <c r="CW45" s="634"/>
      <c r="CX45" s="634"/>
      <c r="CY45" s="635"/>
      <c r="CZ45" s="624">
        <v>2.4</v>
      </c>
      <c r="DA45" s="636"/>
      <c r="DB45" s="636"/>
      <c r="DC45" s="637"/>
      <c r="DD45" s="627">
        <v>17198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245200</v>
      </c>
      <c r="CS46" s="622"/>
      <c r="CT46" s="622"/>
      <c r="CU46" s="622"/>
      <c r="CV46" s="622"/>
      <c r="CW46" s="622"/>
      <c r="CX46" s="622"/>
      <c r="CY46" s="623"/>
      <c r="CZ46" s="624">
        <v>4.0999999999999996</v>
      </c>
      <c r="DA46" s="625"/>
      <c r="DB46" s="625"/>
      <c r="DC46" s="626"/>
      <c r="DD46" s="627">
        <v>65884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5913593</v>
      </c>
      <c r="CS49" s="606"/>
      <c r="CT49" s="606"/>
      <c r="CU49" s="606"/>
      <c r="CV49" s="606"/>
      <c r="CW49" s="606"/>
      <c r="CX49" s="606"/>
      <c r="CY49" s="607"/>
      <c r="CZ49" s="608">
        <v>100</v>
      </c>
      <c r="DA49" s="609"/>
      <c r="DB49" s="609"/>
      <c r="DC49" s="610"/>
      <c r="DD49" s="611">
        <v>4203565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bKpGxDKN+I/FVthi42trQJ7ClA/WkStbP4LyYw3+gtDrLaczAuSdfMsLd2jgVdPD954/9jDS1+T4h4Ur4tOEA==" saltValue="FkqktPGuClBhM6cKfBUr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6312</v>
      </c>
      <c r="R7" s="1103"/>
      <c r="S7" s="1103"/>
      <c r="T7" s="1103"/>
      <c r="U7" s="1103"/>
      <c r="V7" s="1103">
        <v>5914</v>
      </c>
      <c r="W7" s="1103"/>
      <c r="X7" s="1103"/>
      <c r="Y7" s="1103"/>
      <c r="Z7" s="1103"/>
      <c r="AA7" s="1103">
        <v>399</v>
      </c>
      <c r="AB7" s="1103"/>
      <c r="AC7" s="1103"/>
      <c r="AD7" s="1103"/>
      <c r="AE7" s="1104"/>
      <c r="AF7" s="1105">
        <v>379</v>
      </c>
      <c r="AG7" s="1106"/>
      <c r="AH7" s="1106"/>
      <c r="AI7" s="1106"/>
      <c r="AJ7" s="1107"/>
      <c r="AK7" s="1108">
        <v>632</v>
      </c>
      <c r="AL7" s="1109"/>
      <c r="AM7" s="1109"/>
      <c r="AN7" s="1109"/>
      <c r="AO7" s="1109"/>
      <c r="AP7" s="1109">
        <v>5068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3</v>
      </c>
      <c r="CI7" s="1097"/>
      <c r="CJ7" s="1097"/>
      <c r="CK7" s="1097"/>
      <c r="CL7" s="1098"/>
      <c r="CM7" s="1096">
        <v>-10</v>
      </c>
      <c r="CN7" s="1097"/>
      <c r="CO7" s="1097"/>
      <c r="CP7" s="1097"/>
      <c r="CQ7" s="1098"/>
      <c r="CR7" s="1096">
        <v>15</v>
      </c>
      <c r="CS7" s="1097"/>
      <c r="CT7" s="1097"/>
      <c r="CU7" s="1097"/>
      <c r="CV7" s="1098"/>
      <c r="CW7" s="1096">
        <v>8</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6312</v>
      </c>
      <c r="R23" s="1061"/>
      <c r="S23" s="1061"/>
      <c r="T23" s="1061"/>
      <c r="U23" s="1061"/>
      <c r="V23" s="1061">
        <v>5913</v>
      </c>
      <c r="W23" s="1061"/>
      <c r="X23" s="1061"/>
      <c r="Y23" s="1061"/>
      <c r="Z23" s="1061"/>
      <c r="AA23" s="1061">
        <v>399</v>
      </c>
      <c r="AB23" s="1061"/>
      <c r="AC23" s="1061"/>
      <c r="AD23" s="1061"/>
      <c r="AE23" s="1068"/>
      <c r="AF23" s="1069">
        <v>379</v>
      </c>
      <c r="AG23" s="1061"/>
      <c r="AH23" s="1061"/>
      <c r="AI23" s="1061"/>
      <c r="AJ23" s="1070"/>
      <c r="AK23" s="1071"/>
      <c r="AL23" s="1072"/>
      <c r="AM23" s="1072"/>
      <c r="AN23" s="1072"/>
      <c r="AO23" s="1072"/>
      <c r="AP23" s="1061">
        <v>5068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876</v>
      </c>
      <c r="R28" s="1051"/>
      <c r="S28" s="1051"/>
      <c r="T28" s="1051"/>
      <c r="U28" s="1051"/>
      <c r="V28" s="1051">
        <v>782</v>
      </c>
      <c r="W28" s="1051"/>
      <c r="X28" s="1051"/>
      <c r="Y28" s="1051"/>
      <c r="Z28" s="1051"/>
      <c r="AA28" s="1051">
        <v>93</v>
      </c>
      <c r="AB28" s="1051"/>
      <c r="AC28" s="1051"/>
      <c r="AD28" s="1051"/>
      <c r="AE28" s="1052"/>
      <c r="AF28" s="1053">
        <v>93</v>
      </c>
      <c r="AG28" s="1051"/>
      <c r="AH28" s="1051"/>
      <c r="AI28" s="1051"/>
      <c r="AJ28" s="1054"/>
      <c r="AK28" s="1042">
        <v>55</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982</v>
      </c>
      <c r="R29" s="1039"/>
      <c r="S29" s="1039"/>
      <c r="T29" s="1039"/>
      <c r="U29" s="1039"/>
      <c r="V29" s="1039">
        <v>908</v>
      </c>
      <c r="W29" s="1039"/>
      <c r="X29" s="1039"/>
      <c r="Y29" s="1039"/>
      <c r="Z29" s="1039"/>
      <c r="AA29" s="1039">
        <v>74</v>
      </c>
      <c r="AB29" s="1039"/>
      <c r="AC29" s="1039"/>
      <c r="AD29" s="1039"/>
      <c r="AE29" s="1040"/>
      <c r="AF29" s="1035">
        <v>74</v>
      </c>
      <c r="AG29" s="1036"/>
      <c r="AH29" s="1036"/>
      <c r="AI29" s="1036"/>
      <c r="AJ29" s="1037"/>
      <c r="AK29" s="980">
        <v>123</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111</v>
      </c>
      <c r="R30" s="1039"/>
      <c r="S30" s="1039"/>
      <c r="T30" s="1039"/>
      <c r="U30" s="1039"/>
      <c r="V30" s="1039">
        <v>109</v>
      </c>
      <c r="W30" s="1039"/>
      <c r="X30" s="1039"/>
      <c r="Y30" s="1039"/>
      <c r="Z30" s="1039"/>
      <c r="AA30" s="1039">
        <v>2</v>
      </c>
      <c r="AB30" s="1039"/>
      <c r="AC30" s="1039"/>
      <c r="AD30" s="1039"/>
      <c r="AE30" s="1040"/>
      <c r="AF30" s="1035">
        <v>2</v>
      </c>
      <c r="AG30" s="1036"/>
      <c r="AH30" s="1036"/>
      <c r="AI30" s="1036"/>
      <c r="AJ30" s="1037"/>
      <c r="AK30" s="980">
        <v>34</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10</v>
      </c>
      <c r="R31" s="1039"/>
      <c r="S31" s="1039"/>
      <c r="T31" s="1039"/>
      <c r="U31" s="1039"/>
      <c r="V31" s="1039">
        <v>10</v>
      </c>
      <c r="W31" s="1039"/>
      <c r="X31" s="1039"/>
      <c r="Y31" s="1039"/>
      <c r="Z31" s="1039"/>
      <c r="AA31" s="1039">
        <v>0</v>
      </c>
      <c r="AB31" s="1039"/>
      <c r="AC31" s="1039"/>
      <c r="AD31" s="1039"/>
      <c r="AE31" s="1040"/>
      <c r="AF31" s="1035">
        <v>0</v>
      </c>
      <c r="AG31" s="1036"/>
      <c r="AH31" s="1036"/>
      <c r="AI31" s="1036"/>
      <c r="AJ31" s="1037"/>
      <c r="AK31" s="980">
        <v>6</v>
      </c>
      <c r="AL31" s="971"/>
      <c r="AM31" s="971"/>
      <c r="AN31" s="971"/>
      <c r="AO31" s="971"/>
      <c r="AP31" s="971">
        <v>22</v>
      </c>
      <c r="AQ31" s="971"/>
      <c r="AR31" s="971"/>
      <c r="AS31" s="971"/>
      <c r="AT31" s="971"/>
      <c r="AU31" s="971">
        <v>19</v>
      </c>
      <c r="AV31" s="971"/>
      <c r="AW31" s="971"/>
      <c r="AX31" s="971"/>
      <c r="AY31" s="971"/>
      <c r="AZ31" s="1041" t="s">
        <v>554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75</v>
      </c>
      <c r="R32" s="1039"/>
      <c r="S32" s="1039"/>
      <c r="T32" s="1039"/>
      <c r="U32" s="1039"/>
      <c r="V32" s="1039">
        <v>75</v>
      </c>
      <c r="W32" s="1039"/>
      <c r="X32" s="1039"/>
      <c r="Y32" s="1039"/>
      <c r="Z32" s="1039"/>
      <c r="AA32" s="1039" t="s">
        <v>554</v>
      </c>
      <c r="AB32" s="1039"/>
      <c r="AC32" s="1039"/>
      <c r="AD32" s="1039"/>
      <c r="AE32" s="1040"/>
      <c r="AF32" s="1035" t="s">
        <v>554</v>
      </c>
      <c r="AG32" s="1036"/>
      <c r="AH32" s="1036"/>
      <c r="AI32" s="1036"/>
      <c r="AJ32" s="1037"/>
      <c r="AK32" s="980">
        <v>44</v>
      </c>
      <c r="AL32" s="971"/>
      <c r="AM32" s="971"/>
      <c r="AN32" s="971"/>
      <c r="AO32" s="971"/>
      <c r="AP32" s="971">
        <v>178</v>
      </c>
      <c r="AQ32" s="971"/>
      <c r="AR32" s="971"/>
      <c r="AS32" s="971"/>
      <c r="AT32" s="971"/>
      <c r="AU32" s="971">
        <v>162</v>
      </c>
      <c r="AV32" s="971"/>
      <c r="AW32" s="971"/>
      <c r="AX32" s="971"/>
      <c r="AY32" s="971"/>
      <c r="AZ32" s="1041" t="s">
        <v>554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169</v>
      </c>
      <c r="AG63" s="959"/>
      <c r="AH63" s="959"/>
      <c r="AI63" s="959"/>
      <c r="AJ63" s="1022"/>
      <c r="AK63" s="1023"/>
      <c r="AL63" s="963"/>
      <c r="AM63" s="963"/>
      <c r="AN63" s="963"/>
      <c r="AO63" s="963"/>
      <c r="AP63" s="959">
        <v>200</v>
      </c>
      <c r="AQ63" s="959"/>
      <c r="AR63" s="959"/>
      <c r="AS63" s="959"/>
      <c r="AT63" s="959"/>
      <c r="AU63" s="959">
        <v>181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545</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102</v>
      </c>
      <c r="R71" s="971"/>
      <c r="S71" s="971"/>
      <c r="T71" s="971"/>
      <c r="U71" s="971"/>
      <c r="V71" s="971">
        <v>85</v>
      </c>
      <c r="W71" s="971"/>
      <c r="X71" s="971"/>
      <c r="Y71" s="971"/>
      <c r="Z71" s="971"/>
      <c r="AA71" s="971">
        <v>16</v>
      </c>
      <c r="AB71" s="971"/>
      <c r="AC71" s="971"/>
      <c r="AD71" s="971"/>
      <c r="AE71" s="971"/>
      <c r="AF71" s="971">
        <v>16</v>
      </c>
      <c r="AG71" s="971"/>
      <c r="AH71" s="971"/>
      <c r="AI71" s="971"/>
      <c r="AJ71" s="971"/>
      <c r="AK71" s="971">
        <v>1</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406</v>
      </c>
      <c r="R72" s="971"/>
      <c r="S72" s="971"/>
      <c r="T72" s="971"/>
      <c r="U72" s="971"/>
      <c r="V72" s="971">
        <v>324</v>
      </c>
      <c r="W72" s="971"/>
      <c r="X72" s="971"/>
      <c r="Y72" s="971"/>
      <c r="Z72" s="971"/>
      <c r="AA72" s="971">
        <v>82</v>
      </c>
      <c r="AB72" s="971"/>
      <c r="AC72" s="971"/>
      <c r="AD72" s="971"/>
      <c r="AE72" s="971"/>
      <c r="AF72" s="971">
        <v>82</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161934</v>
      </c>
      <c r="R73" s="971"/>
      <c r="S73" s="971"/>
      <c r="T73" s="971"/>
      <c r="U73" s="971"/>
      <c r="V73" s="971">
        <v>158460</v>
      </c>
      <c r="W73" s="971"/>
      <c r="X73" s="971"/>
      <c r="Y73" s="971"/>
      <c r="Z73" s="971"/>
      <c r="AA73" s="971">
        <v>3473</v>
      </c>
      <c r="AB73" s="971"/>
      <c r="AC73" s="971"/>
      <c r="AD73" s="971"/>
      <c r="AE73" s="971"/>
      <c r="AF73" s="971">
        <v>3473</v>
      </c>
      <c r="AG73" s="971"/>
      <c r="AH73" s="971"/>
      <c r="AI73" s="971"/>
      <c r="AJ73" s="971"/>
      <c r="AK73" s="971">
        <v>1726</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902</v>
      </c>
      <c r="R74" s="971"/>
      <c r="S74" s="971"/>
      <c r="T74" s="971"/>
      <c r="U74" s="971"/>
      <c r="V74" s="971">
        <v>882</v>
      </c>
      <c r="W74" s="971"/>
      <c r="X74" s="971"/>
      <c r="Y74" s="971"/>
      <c r="Z74" s="971"/>
      <c r="AA74" s="971">
        <v>19</v>
      </c>
      <c r="AB74" s="971"/>
      <c r="AC74" s="971"/>
      <c r="AD74" s="971"/>
      <c r="AE74" s="971"/>
      <c r="AF74" s="971">
        <v>15</v>
      </c>
      <c r="AG74" s="971"/>
      <c r="AH74" s="971"/>
      <c r="AI74" s="971"/>
      <c r="AJ74" s="971"/>
      <c r="AK74" s="971" t="s">
        <v>554</v>
      </c>
      <c r="AL74" s="971"/>
      <c r="AM74" s="971"/>
      <c r="AN74" s="971"/>
      <c r="AO74" s="971"/>
      <c r="AP74" s="971">
        <v>645</v>
      </c>
      <c r="AQ74" s="971"/>
      <c r="AR74" s="971"/>
      <c r="AS74" s="971"/>
      <c r="AT74" s="971"/>
      <c r="AU74" s="971">
        <v>123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550</v>
      </c>
      <c r="C75" s="975"/>
      <c r="D75" s="975"/>
      <c r="E75" s="975"/>
      <c r="F75" s="975"/>
      <c r="G75" s="975"/>
      <c r="H75" s="975"/>
      <c r="I75" s="975"/>
      <c r="J75" s="975"/>
      <c r="K75" s="975"/>
      <c r="L75" s="975"/>
      <c r="M75" s="975"/>
      <c r="N75" s="975"/>
      <c r="O75" s="975"/>
      <c r="P75" s="976"/>
      <c r="Q75" s="978">
        <v>444</v>
      </c>
      <c r="R75" s="979"/>
      <c r="S75" s="979"/>
      <c r="T75" s="979"/>
      <c r="U75" s="980"/>
      <c r="V75" s="981">
        <v>416</v>
      </c>
      <c r="W75" s="979"/>
      <c r="X75" s="979"/>
      <c r="Y75" s="979"/>
      <c r="Z75" s="980"/>
      <c r="AA75" s="981">
        <v>29</v>
      </c>
      <c r="AB75" s="979"/>
      <c r="AC75" s="979"/>
      <c r="AD75" s="979"/>
      <c r="AE75" s="980"/>
      <c r="AF75" s="981">
        <v>424</v>
      </c>
      <c r="AG75" s="979"/>
      <c r="AH75" s="979"/>
      <c r="AI75" s="979"/>
      <c r="AJ75" s="980"/>
      <c r="AK75" s="981">
        <v>39</v>
      </c>
      <c r="AL75" s="979"/>
      <c r="AM75" s="979"/>
      <c r="AN75" s="979"/>
      <c r="AO75" s="980"/>
      <c r="AP75" s="981">
        <v>950</v>
      </c>
      <c r="AQ75" s="979"/>
      <c r="AR75" s="979"/>
      <c r="AS75" s="979"/>
      <c r="AT75" s="980"/>
      <c r="AU75" s="981" t="s">
        <v>554</v>
      </c>
      <c r="AV75" s="979"/>
      <c r="AW75" s="979"/>
      <c r="AX75" s="979"/>
      <c r="AY75" s="980"/>
      <c r="AZ75" s="972" t="s">
        <v>555</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551</v>
      </c>
      <c r="C76" s="975"/>
      <c r="D76" s="975"/>
      <c r="E76" s="975"/>
      <c r="F76" s="975"/>
      <c r="G76" s="975"/>
      <c r="H76" s="975"/>
      <c r="I76" s="975"/>
      <c r="J76" s="975"/>
      <c r="K76" s="975"/>
      <c r="L76" s="975"/>
      <c r="M76" s="975"/>
      <c r="N76" s="975"/>
      <c r="O76" s="975"/>
      <c r="P76" s="976"/>
      <c r="Q76" s="978">
        <v>519</v>
      </c>
      <c r="R76" s="979"/>
      <c r="S76" s="979"/>
      <c r="T76" s="979"/>
      <c r="U76" s="980"/>
      <c r="V76" s="981">
        <v>479</v>
      </c>
      <c r="W76" s="979"/>
      <c r="X76" s="979"/>
      <c r="Y76" s="979"/>
      <c r="Z76" s="980"/>
      <c r="AA76" s="981">
        <v>40</v>
      </c>
      <c r="AB76" s="979"/>
      <c r="AC76" s="979"/>
      <c r="AD76" s="979"/>
      <c r="AE76" s="980"/>
      <c r="AF76" s="981">
        <v>73</v>
      </c>
      <c r="AG76" s="979"/>
      <c r="AH76" s="979"/>
      <c r="AI76" s="979"/>
      <c r="AJ76" s="980"/>
      <c r="AK76" s="981">
        <v>394</v>
      </c>
      <c r="AL76" s="979"/>
      <c r="AM76" s="979"/>
      <c r="AN76" s="979"/>
      <c r="AO76" s="980"/>
      <c r="AP76" s="981">
        <v>4616</v>
      </c>
      <c r="AQ76" s="979"/>
      <c r="AR76" s="979"/>
      <c r="AS76" s="979"/>
      <c r="AT76" s="980"/>
      <c r="AU76" s="981">
        <v>1102</v>
      </c>
      <c r="AV76" s="979"/>
      <c r="AW76" s="979"/>
      <c r="AX76" s="979"/>
      <c r="AY76" s="980"/>
      <c r="AZ76" s="972" t="s">
        <v>555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552</v>
      </c>
      <c r="C77" s="975"/>
      <c r="D77" s="975"/>
      <c r="E77" s="975"/>
      <c r="F77" s="975"/>
      <c r="G77" s="975"/>
      <c r="H77" s="975"/>
      <c r="I77" s="975"/>
      <c r="J77" s="975"/>
      <c r="K77" s="975"/>
      <c r="L77" s="975"/>
      <c r="M77" s="975"/>
      <c r="N77" s="975"/>
      <c r="O77" s="975"/>
      <c r="P77" s="976"/>
      <c r="Q77" s="978">
        <v>5141</v>
      </c>
      <c r="R77" s="979"/>
      <c r="S77" s="979"/>
      <c r="T77" s="979"/>
      <c r="U77" s="980"/>
      <c r="V77" s="981">
        <v>5573</v>
      </c>
      <c r="W77" s="979"/>
      <c r="X77" s="979"/>
      <c r="Y77" s="979"/>
      <c r="Z77" s="980"/>
      <c r="AA77" s="981">
        <v>-432</v>
      </c>
      <c r="AB77" s="979"/>
      <c r="AC77" s="979"/>
      <c r="AD77" s="979"/>
      <c r="AE77" s="980"/>
      <c r="AF77" s="981">
        <v>736</v>
      </c>
      <c r="AG77" s="979"/>
      <c r="AH77" s="979"/>
      <c r="AI77" s="979"/>
      <c r="AJ77" s="980"/>
      <c r="AK77" s="981" t="s">
        <v>554</v>
      </c>
      <c r="AL77" s="979"/>
      <c r="AM77" s="979"/>
      <c r="AN77" s="979"/>
      <c r="AO77" s="980"/>
      <c r="AP77" s="981">
        <v>1722</v>
      </c>
      <c r="AQ77" s="979"/>
      <c r="AR77" s="979"/>
      <c r="AS77" s="979"/>
      <c r="AT77" s="980"/>
      <c r="AU77" s="981">
        <v>53</v>
      </c>
      <c r="AV77" s="979"/>
      <c r="AW77" s="979"/>
      <c r="AX77" s="979"/>
      <c r="AY77" s="980"/>
      <c r="AZ77" s="972" t="s">
        <v>555</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5033</v>
      </c>
      <c r="AG88" s="959"/>
      <c r="AH88" s="959"/>
      <c r="AI88" s="959"/>
      <c r="AJ88" s="959"/>
      <c r="AK88" s="963"/>
      <c r="AL88" s="963"/>
      <c r="AM88" s="963"/>
      <c r="AN88" s="963"/>
      <c r="AO88" s="963"/>
      <c r="AP88" s="959">
        <v>7933</v>
      </c>
      <c r="AQ88" s="959"/>
      <c r="AR88" s="959"/>
      <c r="AS88" s="959"/>
      <c r="AT88" s="959"/>
      <c r="AU88" s="959">
        <v>1278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v>8</v>
      </c>
      <c r="CX102" s="953"/>
      <c r="CY102" s="953"/>
      <c r="CZ102" s="953"/>
      <c r="DA102" s="954"/>
      <c r="DB102" s="952" t="s">
        <v>561</v>
      </c>
      <c r="DC102" s="953"/>
      <c r="DD102" s="953"/>
      <c r="DE102" s="953"/>
      <c r="DF102" s="954"/>
      <c r="DG102" s="952" t="s">
        <v>561</v>
      </c>
      <c r="DH102" s="953"/>
      <c r="DI102" s="953"/>
      <c r="DJ102" s="953"/>
      <c r="DK102" s="954"/>
      <c r="DL102" s="952" t="s">
        <v>561</v>
      </c>
      <c r="DM102" s="953"/>
      <c r="DN102" s="953"/>
      <c r="DO102" s="953"/>
      <c r="DP102" s="954"/>
      <c r="DQ102" s="952" t="s">
        <v>561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721808</v>
      </c>
      <c r="AB110" s="889"/>
      <c r="AC110" s="889"/>
      <c r="AD110" s="889"/>
      <c r="AE110" s="890"/>
      <c r="AF110" s="891">
        <v>755265</v>
      </c>
      <c r="AG110" s="889"/>
      <c r="AH110" s="889"/>
      <c r="AI110" s="889"/>
      <c r="AJ110" s="890"/>
      <c r="AK110" s="891">
        <v>670985</v>
      </c>
      <c r="AL110" s="889"/>
      <c r="AM110" s="889"/>
      <c r="AN110" s="889"/>
      <c r="AO110" s="890"/>
      <c r="AP110" s="892">
        <v>25.9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6128652</v>
      </c>
      <c r="BR110" s="842"/>
      <c r="BS110" s="842"/>
      <c r="BT110" s="842"/>
      <c r="BU110" s="842"/>
      <c r="BV110" s="842">
        <v>5533815</v>
      </c>
      <c r="BW110" s="842"/>
      <c r="BX110" s="842"/>
      <c r="BY110" s="842"/>
      <c r="BZ110" s="842"/>
      <c r="CA110" s="842">
        <v>5068201</v>
      </c>
      <c r="CB110" s="842"/>
      <c r="CC110" s="842"/>
      <c r="CD110" s="842"/>
      <c r="CE110" s="842"/>
      <c r="CF110" s="866">
        <v>195.8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243712</v>
      </c>
      <c r="BR112" s="817"/>
      <c r="BS112" s="817"/>
      <c r="BT112" s="817"/>
      <c r="BU112" s="817"/>
      <c r="BV112" s="817">
        <v>214425</v>
      </c>
      <c r="BW112" s="817"/>
      <c r="BX112" s="817"/>
      <c r="BY112" s="817"/>
      <c r="BZ112" s="817"/>
      <c r="CA112" s="817">
        <v>181425</v>
      </c>
      <c r="CB112" s="817"/>
      <c r="CC112" s="817"/>
      <c r="CD112" s="817"/>
      <c r="CE112" s="817"/>
      <c r="CF112" s="875">
        <v>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47316</v>
      </c>
      <c r="AB113" s="919"/>
      <c r="AC113" s="919"/>
      <c r="AD113" s="919"/>
      <c r="AE113" s="920"/>
      <c r="AF113" s="921">
        <v>44883</v>
      </c>
      <c r="AG113" s="919"/>
      <c r="AH113" s="919"/>
      <c r="AI113" s="919"/>
      <c r="AJ113" s="920"/>
      <c r="AK113" s="921">
        <v>37339</v>
      </c>
      <c r="AL113" s="919"/>
      <c r="AM113" s="919"/>
      <c r="AN113" s="919"/>
      <c r="AO113" s="920"/>
      <c r="AP113" s="922">
        <v>1.4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1448287</v>
      </c>
      <c r="BR113" s="817"/>
      <c r="BS113" s="817"/>
      <c r="BT113" s="817"/>
      <c r="BU113" s="817"/>
      <c r="BV113" s="817">
        <v>1346759</v>
      </c>
      <c r="BW113" s="817"/>
      <c r="BX113" s="817"/>
      <c r="BY113" s="817"/>
      <c r="BZ113" s="817"/>
      <c r="CA113" s="817">
        <v>1277368</v>
      </c>
      <c r="CB113" s="817"/>
      <c r="CC113" s="817"/>
      <c r="CD113" s="817"/>
      <c r="CE113" s="817"/>
      <c r="CF113" s="875">
        <v>49.3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102674</v>
      </c>
      <c r="AB114" s="780"/>
      <c r="AC114" s="780"/>
      <c r="AD114" s="780"/>
      <c r="AE114" s="781"/>
      <c r="AF114" s="782">
        <v>93260</v>
      </c>
      <c r="AG114" s="780"/>
      <c r="AH114" s="780"/>
      <c r="AI114" s="780"/>
      <c r="AJ114" s="781"/>
      <c r="AK114" s="782">
        <v>106506</v>
      </c>
      <c r="AL114" s="780"/>
      <c r="AM114" s="780"/>
      <c r="AN114" s="780"/>
      <c r="AO114" s="781"/>
      <c r="AP114" s="824">
        <v>4.0999999999999996</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660869</v>
      </c>
      <c r="BR114" s="817"/>
      <c r="BS114" s="817"/>
      <c r="BT114" s="817"/>
      <c r="BU114" s="817"/>
      <c r="BV114" s="817">
        <v>671328</v>
      </c>
      <c r="BW114" s="817"/>
      <c r="BX114" s="817"/>
      <c r="BY114" s="817"/>
      <c r="BZ114" s="817"/>
      <c r="CA114" s="817">
        <v>670410</v>
      </c>
      <c r="CB114" s="817"/>
      <c r="CC114" s="817"/>
      <c r="CD114" s="817"/>
      <c r="CE114" s="817"/>
      <c r="CF114" s="875">
        <v>25.9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6891</v>
      </c>
      <c r="AB115" s="919"/>
      <c r="AC115" s="919"/>
      <c r="AD115" s="919"/>
      <c r="AE115" s="920"/>
      <c r="AF115" s="921">
        <v>6552</v>
      </c>
      <c r="AG115" s="919"/>
      <c r="AH115" s="919"/>
      <c r="AI115" s="919"/>
      <c r="AJ115" s="920"/>
      <c r="AK115" s="921">
        <v>5756</v>
      </c>
      <c r="AL115" s="919"/>
      <c r="AM115" s="919"/>
      <c r="AN115" s="919"/>
      <c r="AO115" s="920"/>
      <c r="AP115" s="922">
        <v>0.2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878689</v>
      </c>
      <c r="AB117" s="903"/>
      <c r="AC117" s="903"/>
      <c r="AD117" s="903"/>
      <c r="AE117" s="904"/>
      <c r="AF117" s="905">
        <v>899960</v>
      </c>
      <c r="AG117" s="903"/>
      <c r="AH117" s="903"/>
      <c r="AI117" s="903"/>
      <c r="AJ117" s="904"/>
      <c r="AK117" s="905">
        <v>820586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8481520</v>
      </c>
      <c r="BR119" s="845"/>
      <c r="BS119" s="845"/>
      <c r="BT119" s="845"/>
      <c r="BU119" s="845"/>
      <c r="BV119" s="845">
        <v>7766327</v>
      </c>
      <c r="BW119" s="845"/>
      <c r="BX119" s="845"/>
      <c r="BY119" s="845"/>
      <c r="BZ119" s="845"/>
      <c r="CA119" s="845">
        <v>7197404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2324765</v>
      </c>
      <c r="BR120" s="842"/>
      <c r="BS120" s="842"/>
      <c r="BT120" s="842"/>
      <c r="BU120" s="842"/>
      <c r="BV120" s="842">
        <v>2441941</v>
      </c>
      <c r="BW120" s="842"/>
      <c r="BX120" s="842"/>
      <c r="BY120" s="842"/>
      <c r="BZ120" s="842"/>
      <c r="CA120" s="842">
        <v>2869363</v>
      </c>
      <c r="CB120" s="842"/>
      <c r="CC120" s="842"/>
      <c r="CD120" s="842"/>
      <c r="CE120" s="842"/>
      <c r="CF120" s="866">
        <v>110.8</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222883</v>
      </c>
      <c r="DH120" s="842"/>
      <c r="DI120" s="842"/>
      <c r="DJ120" s="842"/>
      <c r="DK120" s="842"/>
      <c r="DL120" s="842">
        <v>194587</v>
      </c>
      <c r="DM120" s="842"/>
      <c r="DN120" s="842"/>
      <c r="DO120" s="842"/>
      <c r="DP120" s="842"/>
      <c r="DQ120" s="842">
        <v>162285</v>
      </c>
      <c r="DR120" s="842"/>
      <c r="DS120" s="842"/>
      <c r="DT120" s="842"/>
      <c r="DU120" s="842"/>
      <c r="DV120" s="843">
        <v>6.3</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15707</v>
      </c>
      <c r="BR121" s="817"/>
      <c r="BS121" s="817"/>
      <c r="BT121" s="817"/>
      <c r="BU121" s="817"/>
      <c r="BV121" s="817">
        <v>14099</v>
      </c>
      <c r="BW121" s="817"/>
      <c r="BX121" s="817"/>
      <c r="BY121" s="817"/>
      <c r="BZ121" s="817"/>
      <c r="CA121" s="817">
        <v>12886</v>
      </c>
      <c r="CB121" s="817"/>
      <c r="CC121" s="817"/>
      <c r="CD121" s="817"/>
      <c r="CE121" s="817"/>
      <c r="CF121" s="875">
        <v>0.5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20829</v>
      </c>
      <c r="DH121" s="817"/>
      <c r="DI121" s="817"/>
      <c r="DJ121" s="817"/>
      <c r="DK121" s="817"/>
      <c r="DL121" s="817">
        <v>19838</v>
      </c>
      <c r="DM121" s="817"/>
      <c r="DN121" s="817"/>
      <c r="DO121" s="817"/>
      <c r="DP121" s="817"/>
      <c r="DQ121" s="817">
        <v>19140</v>
      </c>
      <c r="DR121" s="817"/>
      <c r="DS121" s="817"/>
      <c r="DT121" s="817"/>
      <c r="DU121" s="817"/>
      <c r="DV121" s="794">
        <v>0.7</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4632144</v>
      </c>
      <c r="BR122" s="845"/>
      <c r="BS122" s="845"/>
      <c r="BT122" s="845"/>
      <c r="BU122" s="845"/>
      <c r="BV122" s="845">
        <v>4230943</v>
      </c>
      <c r="BW122" s="845"/>
      <c r="BX122" s="845"/>
      <c r="BY122" s="845"/>
      <c r="BZ122" s="845"/>
      <c r="CA122" s="845">
        <v>3865465</v>
      </c>
      <c r="CB122" s="845"/>
      <c r="CC122" s="845"/>
      <c r="CD122" s="845"/>
      <c r="CE122" s="845"/>
      <c r="CF122" s="846">
        <v>149.30000000000001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6972616</v>
      </c>
      <c r="BR123" s="833"/>
      <c r="BS123" s="833"/>
      <c r="BT123" s="833"/>
      <c r="BU123" s="833"/>
      <c r="BV123" s="833">
        <v>6686983</v>
      </c>
      <c r="BW123" s="833"/>
      <c r="BX123" s="833"/>
      <c r="BY123" s="833"/>
      <c r="BZ123" s="833"/>
      <c r="CA123" s="833">
        <v>6747714</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56.1</v>
      </c>
      <c r="BR124" s="831"/>
      <c r="BS124" s="831"/>
      <c r="BT124" s="831"/>
      <c r="BU124" s="831"/>
      <c r="BV124" s="831">
        <v>41.3</v>
      </c>
      <c r="BW124" s="831"/>
      <c r="BX124" s="831"/>
      <c r="BY124" s="831"/>
      <c r="BZ124" s="831"/>
      <c r="CA124" s="831">
        <v>17.3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6891</v>
      </c>
      <c r="AB127" s="780"/>
      <c r="AC127" s="780"/>
      <c r="AD127" s="780"/>
      <c r="AE127" s="781"/>
      <c r="AF127" s="782">
        <v>6552</v>
      </c>
      <c r="AG127" s="780"/>
      <c r="AH127" s="780"/>
      <c r="AI127" s="780"/>
      <c r="AJ127" s="781"/>
      <c r="AK127" s="782">
        <v>5756</v>
      </c>
      <c r="AL127" s="780"/>
      <c r="AM127" s="780"/>
      <c r="AN127" s="780"/>
      <c r="AO127" s="781"/>
      <c r="AP127" s="824">
        <v>0.2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16669</v>
      </c>
      <c r="AB128" s="801"/>
      <c r="AC128" s="801"/>
      <c r="AD128" s="801"/>
      <c r="AE128" s="802"/>
      <c r="AF128" s="803">
        <v>50334</v>
      </c>
      <c r="AG128" s="801"/>
      <c r="AH128" s="801"/>
      <c r="AI128" s="801"/>
      <c r="AJ128" s="802"/>
      <c r="AK128" s="803">
        <v>79780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3228892</v>
      </c>
      <c r="AB129" s="780"/>
      <c r="AC129" s="780"/>
      <c r="AD129" s="780"/>
      <c r="AE129" s="781"/>
      <c r="AF129" s="782">
        <v>3155216</v>
      </c>
      <c r="AG129" s="780"/>
      <c r="AH129" s="780"/>
      <c r="AI129" s="780"/>
      <c r="AJ129" s="781"/>
      <c r="AK129" s="782">
        <v>3087092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539729</v>
      </c>
      <c r="AB130" s="780"/>
      <c r="AC130" s="780"/>
      <c r="AD130" s="780"/>
      <c r="AE130" s="781"/>
      <c r="AF130" s="782">
        <v>543143</v>
      </c>
      <c r="AG130" s="780"/>
      <c r="AH130" s="780"/>
      <c r="AI130" s="780"/>
      <c r="AJ130" s="781"/>
      <c r="AK130" s="782">
        <v>498346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2689163</v>
      </c>
      <c r="AB131" s="764"/>
      <c r="AC131" s="764"/>
      <c r="AD131" s="764"/>
      <c r="AE131" s="765"/>
      <c r="AF131" s="766">
        <v>2612073</v>
      </c>
      <c r="AG131" s="764"/>
      <c r="AH131" s="764"/>
      <c r="AI131" s="764"/>
      <c r="AJ131" s="765"/>
      <c r="AK131" s="766">
        <v>2588746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17.3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11.98480717</v>
      </c>
      <c r="AB132" s="745"/>
      <c r="AC132" s="745"/>
      <c r="AD132" s="745"/>
      <c r="AE132" s="746"/>
      <c r="AF132" s="747">
        <v>11.73332445</v>
      </c>
      <c r="AG132" s="745"/>
      <c r="AH132" s="745"/>
      <c r="AI132" s="745"/>
      <c r="AJ132" s="746"/>
      <c r="AK132" s="747">
        <v>9.3659246599999992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11.6</v>
      </c>
      <c r="AB133" s="724"/>
      <c r="AC133" s="724"/>
      <c r="AD133" s="724"/>
      <c r="AE133" s="725"/>
      <c r="AF133" s="723">
        <v>11.9</v>
      </c>
      <c r="AG133" s="724"/>
      <c r="AH133" s="724"/>
      <c r="AI133" s="724"/>
      <c r="AJ133" s="725"/>
      <c r="AK133" s="723">
        <v>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iaEJdBqXLuZD79wKpHS6ottSqPZNqWzSpfHi/hD0MdQ/cuOLZ0KvYfKuyiMMos/UVOxCafBub3136osmS7YxQ==" saltValue="rl15Hxtd4N8XVcolQc/y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A3RBFy8gfs5r7Iq/NODm2w1kfCyNumvDWzSQrwN+9Wm6BNoxVw8lXlM6zI4nAmi7PG0Sf05my/oO8jg6qnulw==" saltValue="wjB8NW6UV4fCIYuDcxmQ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1MbRDW3/tGysbYqTz9+wsTDz4D9o47RXH8fe0kMABkYTJc0h7CB7sOjWrKxBfiOdL9vD7p23rSOREKAxv46ng==" saltValue="5kZzHJevEfWch9a6ZlHN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I37" sqref="AI3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971524</v>
      </c>
      <c r="AP9" s="281">
        <v>158642</v>
      </c>
      <c r="AQ9" s="282">
        <v>143042</v>
      </c>
      <c r="AR9" s="283">
        <v>10.9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30154</v>
      </c>
      <c r="AP10" s="284">
        <v>4924</v>
      </c>
      <c r="AQ10" s="285">
        <v>17233</v>
      </c>
      <c r="AR10" s="286">
        <v>-71.400000000000006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23750</v>
      </c>
      <c r="AP11" s="284">
        <v>3878</v>
      </c>
      <c r="AQ11" s="285">
        <v>1297</v>
      </c>
      <c r="AR11" s="286">
        <v>199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37439</v>
      </c>
      <c r="AP13" s="284">
        <v>6113</v>
      </c>
      <c r="AQ13" s="285">
        <v>5542</v>
      </c>
      <c r="AR13" s="286">
        <v>10.3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25662</v>
      </c>
      <c r="AP14" s="284">
        <v>4190</v>
      </c>
      <c r="AQ14" s="285">
        <v>2886</v>
      </c>
      <c r="AR14" s="286">
        <v>45.2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-66102</v>
      </c>
      <c r="AP15" s="284">
        <v>-10794</v>
      </c>
      <c r="AQ15" s="285">
        <v>-8856</v>
      </c>
      <c r="AR15" s="286">
        <v>21.9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1022427</v>
      </c>
      <c r="AP16" s="284">
        <v>166954</v>
      </c>
      <c r="AQ16" s="285">
        <v>161143</v>
      </c>
      <c r="AR16" s="286">
        <v>3.6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16.66</v>
      </c>
      <c r="AP21" s="298">
        <v>14.02</v>
      </c>
      <c r="AQ21" s="299">
        <v>2.64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97.7</v>
      </c>
      <c r="AP22" s="303">
        <v>96.2</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670985</v>
      </c>
      <c r="AP32" s="312">
        <v>109566</v>
      </c>
      <c r="AQ32" s="313">
        <v>81691</v>
      </c>
      <c r="AR32" s="314">
        <v>34.1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37339</v>
      </c>
      <c r="AP35" s="312">
        <v>6097</v>
      </c>
      <c r="AQ35" s="313">
        <v>27672</v>
      </c>
      <c r="AR35" s="314">
        <v>-78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106506</v>
      </c>
      <c r="AP36" s="312">
        <v>17392</v>
      </c>
      <c r="AQ36" s="313">
        <v>4845</v>
      </c>
      <c r="AR36" s="314">
        <v>259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5756</v>
      </c>
      <c r="AP37" s="312">
        <v>940</v>
      </c>
      <c r="AQ37" s="313">
        <v>448</v>
      </c>
      <c r="AR37" s="314">
        <v>109.8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-79780</v>
      </c>
      <c r="AP39" s="312">
        <v>-13027</v>
      </c>
      <c r="AQ39" s="313">
        <v>-1961</v>
      </c>
      <c r="AR39" s="314">
        <v>564.29999999999995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-498346</v>
      </c>
      <c r="AP40" s="312">
        <v>-81376</v>
      </c>
      <c r="AQ40" s="313">
        <v>-75713</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242460</v>
      </c>
      <c r="AP41" s="312">
        <v>39592</v>
      </c>
      <c r="AQ41" s="313">
        <v>36985</v>
      </c>
      <c r="AR41" s="314">
        <v>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702126</v>
      </c>
      <c r="AN51" s="334">
        <v>101098</v>
      </c>
      <c r="AO51" s="335">
        <v>44.2</v>
      </c>
      <c r="AP51" s="336">
        <v>126262</v>
      </c>
      <c r="AQ51" s="337">
        <v>10</v>
      </c>
      <c r="AR51" s="338">
        <v>34.200000000000003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504338</v>
      </c>
      <c r="AN52" s="342">
        <v>72619</v>
      </c>
      <c r="AO52" s="343">
        <v>101.8</v>
      </c>
      <c r="AP52" s="344">
        <v>56769</v>
      </c>
      <c r="AQ52" s="345">
        <v>2.1</v>
      </c>
      <c r="AR52" s="346">
        <v>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296323</v>
      </c>
      <c r="AN53" s="334">
        <v>44122</v>
      </c>
      <c r="AO53" s="335">
        <v>-56.4</v>
      </c>
      <c r="AP53" s="336">
        <v>126525</v>
      </c>
      <c r="AQ53" s="337">
        <v>0.2</v>
      </c>
      <c r="AR53" s="338">
        <v>-56.6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121445</v>
      </c>
      <c r="AN54" s="342">
        <v>18083</v>
      </c>
      <c r="AO54" s="343">
        <v>-75.099999999999994</v>
      </c>
      <c r="AP54" s="344">
        <v>67052</v>
      </c>
      <c r="AQ54" s="345">
        <v>18.100000000000001</v>
      </c>
      <c r="AR54" s="346">
        <v>-93.2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436232</v>
      </c>
      <c r="AN55" s="334">
        <v>66927</v>
      </c>
      <c r="AO55" s="335">
        <v>51.7</v>
      </c>
      <c r="AP55" s="336">
        <v>122054</v>
      </c>
      <c r="AQ55" s="337">
        <v>-3.5</v>
      </c>
      <c r="AR55" s="338">
        <v>55.2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146436</v>
      </c>
      <c r="AN56" s="342">
        <v>22466</v>
      </c>
      <c r="AO56" s="343">
        <v>24.2</v>
      </c>
      <c r="AP56" s="344">
        <v>68298</v>
      </c>
      <c r="AQ56" s="345">
        <v>1.9</v>
      </c>
      <c r="AR56" s="346">
        <v>22.3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295491</v>
      </c>
      <c r="AN57" s="334">
        <v>46740</v>
      </c>
      <c r="AO57" s="335">
        <v>-30.2</v>
      </c>
      <c r="AP57" s="336">
        <v>111644</v>
      </c>
      <c r="AQ57" s="337">
        <v>-8.5</v>
      </c>
      <c r="AR57" s="338">
        <v>-21.7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144021</v>
      </c>
      <c r="AN58" s="342">
        <v>22781</v>
      </c>
      <c r="AO58" s="343">
        <v>1.4</v>
      </c>
      <c r="AP58" s="344">
        <v>66606</v>
      </c>
      <c r="AQ58" s="345">
        <v>-2.5</v>
      </c>
      <c r="AR58" s="346">
        <v>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397777</v>
      </c>
      <c r="AN59" s="334">
        <v>64954</v>
      </c>
      <c r="AO59" s="335">
        <v>39</v>
      </c>
      <c r="AP59" s="336">
        <v>127917</v>
      </c>
      <c r="AQ59" s="337">
        <v>14.6</v>
      </c>
      <c r="AR59" s="338">
        <v>24.4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245200</v>
      </c>
      <c r="AN60" s="342">
        <v>40039</v>
      </c>
      <c r="AO60" s="343">
        <v>75.8</v>
      </c>
      <c r="AP60" s="344">
        <v>69746</v>
      </c>
      <c r="AQ60" s="345">
        <v>4.7</v>
      </c>
      <c r="AR60" s="346">
        <v>71.099999999999994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425590</v>
      </c>
      <c r="AN61" s="349">
        <v>64768</v>
      </c>
      <c r="AO61" s="350">
        <v>9.6999999999999993</v>
      </c>
      <c r="AP61" s="351">
        <v>122880</v>
      </c>
      <c r="AQ61" s="352">
        <v>2.6</v>
      </c>
      <c r="AR61" s="338">
        <v>7.1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232288</v>
      </c>
      <c r="AN62" s="342">
        <v>35198</v>
      </c>
      <c r="AO62" s="343">
        <v>25.6</v>
      </c>
      <c r="AP62" s="344">
        <v>65694</v>
      </c>
      <c r="AQ62" s="345">
        <v>4.9000000000000004</v>
      </c>
      <c r="AR62" s="346">
        <v>20.7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uxc5XVCtKThafLIYdAoIxfixJy/mFKTDNhxYMLzVSIgxbpv9CctXKFX9NMuTFRcyzTdfKzjGXiSe8LcEGqbnQ==" saltValue="ja3WFmEiuYZLH8kMzv5s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X+1VEyYp0y+GQuJMh79tkScwCmGKe1Ii6819ibjc8KbLFsEcKJILegc4dd3883d/eY/s/yhixJL97pGKKJfgyg==" saltValue="1VPLXPANB/O+maZveyGM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9iW77oWzcz0FnUf8YoqB5EYAio0BmdQMpkAD83b+uP394I978YUl7x7GIxBhbjoYKdszWeQwBGK/yyVfrzUVLA==" saltValue="4mV3WBIH8bbM94eicar6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21.27</v>
      </c>
      <c r="G47" s="12">
        <v>21.04</v>
      </c>
      <c r="H47" s="12">
        <v>21.21</v>
      </c>
      <c r="I47" s="12">
        <v>23.45</v>
      </c>
      <c r="J47" s="13">
        <v>29.96</v>
      </c>
    </row>
    <row r="48" spans="2:10" ht="57.75" customHeight="1" x14ac:dyDescent="0.2">
      <c r="B48" s="14"/>
      <c r="C48" s="1141" t="s">
        <v>4</v>
      </c>
      <c r="D48" s="1141"/>
      <c r="E48" s="1142"/>
      <c r="F48" s="15">
        <v>7.81</v>
      </c>
      <c r="G48" s="16">
        <v>3.95</v>
      </c>
      <c r="H48" s="16">
        <v>8.34</v>
      </c>
      <c r="I48" s="16">
        <v>11.66</v>
      </c>
      <c r="J48" s="17">
        <v>12.27</v>
      </c>
    </row>
    <row r="49" spans="2:10" ht="57.75" customHeight="1" thickBot="1" x14ac:dyDescent="0.25">
      <c r="B49" s="18"/>
      <c r="C49" s="1143" t="s">
        <v>5</v>
      </c>
      <c r="D49" s="1143"/>
      <c r="E49" s="1144"/>
      <c r="F49" s="19">
        <v>2.48</v>
      </c>
      <c r="G49" s="20" t="s">
        <v>529</v>
      </c>
      <c r="H49" s="20">
        <v>6.57</v>
      </c>
      <c r="I49" s="20">
        <v>5.94</v>
      </c>
      <c r="J49" s="21">
        <v>8.35</v>
      </c>
    </row>
    <row r="50" spans="2:10" ht="13.2" x14ac:dyDescent="0.2"/>
  </sheetData>
  <sheetProtection algorithmName="SHA-512" hashValue="A0t8KFNCAgSE3yHwTX9rgkn5/GpcGQ+Eqbxlfrn/2Ol8uy+wTzBNw9RE9/FfNLEaITmTUSs+cN7eW95wc3iYYg==" saltValue="HONNmt6n/7QWJrqWzyRK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7.81</v>
      </c>
      <c r="G34" s="33">
        <v>3.94</v>
      </c>
      <c r="H34" s="33">
        <v>8.33</v>
      </c>
      <c r="I34" s="33">
        <v>11.66</v>
      </c>
      <c r="J34" s="34">
        <v>12.27</v>
      </c>
      <c r="K34" s="22"/>
      <c r="L34" s="22"/>
      <c r="M34" s="22"/>
      <c r="N34" s="22"/>
      <c r="O34" s="22"/>
      <c r="P34" s="22"/>
    </row>
    <row r="35" spans="1:16" ht="39" customHeight="1" x14ac:dyDescent="0.2">
      <c r="A35" s="22"/>
      <c r="B35" s="35"/>
      <c r="C35" s="1145" t="s">
        <v>531</v>
      </c>
      <c r="D35" s="1146"/>
      <c r="E35" s="1147"/>
      <c r="F35" s="36">
        <v>2.72</v>
      </c>
      <c r="G35" s="37">
        <v>2.88</v>
      </c>
      <c r="H35" s="37">
        <v>2.58</v>
      </c>
      <c r="I35" s="37">
        <v>1.86</v>
      </c>
      <c r="J35" s="38">
        <v>3.02</v>
      </c>
      <c r="K35" s="22"/>
      <c r="L35" s="22"/>
      <c r="M35" s="22"/>
      <c r="N35" s="22"/>
      <c r="O35" s="22"/>
      <c r="P35" s="22"/>
    </row>
    <row r="36" spans="1:16" ht="39" customHeight="1" x14ac:dyDescent="0.2">
      <c r="A36" s="22"/>
      <c r="B36" s="35"/>
      <c r="C36" s="1145" t="s">
        <v>532</v>
      </c>
      <c r="D36" s="1146"/>
      <c r="E36" s="1147"/>
      <c r="F36" s="36">
        <v>0.41</v>
      </c>
      <c r="G36" s="37">
        <v>0.51</v>
      </c>
      <c r="H36" s="37">
        <v>1.29</v>
      </c>
      <c r="I36" s="37">
        <v>2.2599999999999998</v>
      </c>
      <c r="J36" s="38">
        <v>2.39</v>
      </c>
      <c r="K36" s="22"/>
      <c r="L36" s="22"/>
      <c r="M36" s="22"/>
      <c r="N36" s="22"/>
      <c r="O36" s="22"/>
      <c r="P36" s="22"/>
    </row>
    <row r="37" spans="1:16" ht="39" customHeight="1" x14ac:dyDescent="0.2">
      <c r="A37" s="22"/>
      <c r="B37" s="35"/>
      <c r="C37" s="1145" t="s">
        <v>533</v>
      </c>
      <c r="D37" s="1146"/>
      <c r="E37" s="1147"/>
      <c r="F37" s="36">
        <v>0.01</v>
      </c>
      <c r="G37" s="37">
        <v>0.02</v>
      </c>
      <c r="H37" s="37">
        <v>0</v>
      </c>
      <c r="I37" s="37">
        <v>0.28000000000000003</v>
      </c>
      <c r="J37" s="38">
        <v>0.05</v>
      </c>
      <c r="K37" s="22"/>
      <c r="L37" s="22"/>
      <c r="M37" s="22"/>
      <c r="N37" s="22"/>
      <c r="O37" s="22"/>
      <c r="P37" s="22"/>
    </row>
    <row r="38" spans="1:16" ht="39" customHeight="1" x14ac:dyDescent="0.2">
      <c r="A38" s="22"/>
      <c r="B38" s="35"/>
      <c r="C38" s="1145" t="s">
        <v>534</v>
      </c>
      <c r="D38" s="1146"/>
      <c r="E38" s="1147"/>
      <c r="F38" s="36">
        <v>0</v>
      </c>
      <c r="G38" s="37">
        <v>0</v>
      </c>
      <c r="H38" s="37">
        <v>0</v>
      </c>
      <c r="I38" s="37">
        <v>0</v>
      </c>
      <c r="J38" s="38">
        <v>0</v>
      </c>
      <c r="K38" s="22"/>
      <c r="L38" s="22"/>
      <c r="M38" s="22"/>
      <c r="N38" s="22"/>
      <c r="O38" s="22"/>
      <c r="P38" s="22"/>
    </row>
    <row r="39" spans="1:16" ht="39" customHeight="1" x14ac:dyDescent="0.2">
      <c r="A39" s="22"/>
      <c r="B39" s="35"/>
      <c r="C39" s="1145" t="s">
        <v>535</v>
      </c>
      <c r="D39" s="1146"/>
      <c r="E39" s="1147"/>
      <c r="F39" s="36">
        <v>0</v>
      </c>
      <c r="G39" s="37">
        <v>0.28000000000000003</v>
      </c>
      <c r="H39" s="37">
        <v>0.26</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537</v>
      </c>
      <c r="D43" s="1149"/>
      <c r="E43" s="1150"/>
      <c r="F43" s="41">
        <v>0</v>
      </c>
      <c r="G43" s="42">
        <v>0</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PbRzk1DwP7Ed+xqClNvloipJEKukrpIiQ7h7b5fDPXRVEMopU2NuOpm2xkehHSOHkvpESen5yvjW+7St1yxfw==" saltValue="RNXRBa5LBeXzLlW09WEZ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603</v>
      </c>
      <c r="L45" s="60">
        <v>670</v>
      </c>
      <c r="M45" s="60">
        <v>722</v>
      </c>
      <c r="N45" s="60">
        <v>755</v>
      </c>
      <c r="O45" s="61">
        <v>671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55</v>
      </c>
      <c r="L48" s="64">
        <v>52</v>
      </c>
      <c r="M48" s="64">
        <v>47</v>
      </c>
      <c r="N48" s="64">
        <v>45</v>
      </c>
      <c r="O48" s="65">
        <v>37</v>
      </c>
      <c r="P48" s="48"/>
      <c r="Q48" s="48"/>
      <c r="R48" s="48"/>
      <c r="S48" s="48"/>
      <c r="T48" s="48"/>
      <c r="U48" s="48"/>
    </row>
    <row r="49" spans="1:21" ht="30.75" customHeight="1" x14ac:dyDescent="0.2">
      <c r="A49" s="48"/>
      <c r="B49" s="1178"/>
      <c r="C49" s="1179"/>
      <c r="D49" s="62"/>
      <c r="E49" s="1155" t="s">
        <v>14</v>
      </c>
      <c r="F49" s="1155"/>
      <c r="G49" s="1155"/>
      <c r="H49" s="1155"/>
      <c r="I49" s="1155"/>
      <c r="J49" s="1156"/>
      <c r="K49" s="63">
        <v>82</v>
      </c>
      <c r="L49" s="64">
        <v>98</v>
      </c>
      <c r="M49" s="64">
        <v>103</v>
      </c>
      <c r="N49" s="64">
        <v>93</v>
      </c>
      <c r="O49" s="65">
        <v>107</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v>0</v>
      </c>
      <c r="M50" s="64">
        <v>7</v>
      </c>
      <c r="N50" s="64">
        <v>7</v>
      </c>
      <c r="O50" s="65">
        <v>6</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486</v>
      </c>
      <c r="L52" s="64">
        <v>522</v>
      </c>
      <c r="M52" s="64">
        <v>557</v>
      </c>
      <c r="N52" s="64">
        <v>593</v>
      </c>
      <c r="O52" s="65">
        <v>578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254</v>
      </c>
      <c r="L53" s="69">
        <v>298</v>
      </c>
      <c r="M53" s="69">
        <v>322</v>
      </c>
      <c r="N53" s="69">
        <v>307</v>
      </c>
      <c r="O53" s="70">
        <v>243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562</v>
      </c>
      <c r="L58" s="84" t="s">
        <v>562</v>
      </c>
      <c r="M58" s="84" t="s">
        <v>562</v>
      </c>
      <c r="N58" s="84" t="s">
        <v>562</v>
      </c>
      <c r="O58" s="85" t="s">
        <v>562</v>
      </c>
    </row>
    <row r="59" spans="1:21" ht="31.5" customHeight="1" x14ac:dyDescent="0.2">
      <c r="B59" s="1163"/>
      <c r="C59" s="1164"/>
      <c r="D59" s="1170" t="s">
        <v>26</v>
      </c>
      <c r="E59" s="1171"/>
      <c r="F59" s="1171"/>
      <c r="G59" s="1171"/>
      <c r="H59" s="1171"/>
      <c r="I59" s="1171"/>
      <c r="J59" s="1172"/>
      <c r="K59" s="86" t="s">
        <v>562</v>
      </c>
      <c r="L59" s="87" t="s">
        <v>562</v>
      </c>
      <c r="M59" s="87" t="s">
        <v>562</v>
      </c>
      <c r="N59" s="87" t="s">
        <v>562</v>
      </c>
      <c r="O59" s="88" t="s">
        <v>562</v>
      </c>
    </row>
    <row r="60" spans="1:21" ht="31.5" customHeight="1" thickBot="1" x14ac:dyDescent="0.25">
      <c r="B60" s="1165"/>
      <c r="C60" s="1166"/>
      <c r="D60" s="1173" t="s">
        <v>27</v>
      </c>
      <c r="E60" s="1174"/>
      <c r="F60" s="1174"/>
      <c r="G60" s="1174"/>
      <c r="H60" s="1174"/>
      <c r="I60" s="1174"/>
      <c r="J60" s="1175"/>
      <c r="K60" s="89" t="s">
        <v>562</v>
      </c>
      <c r="L60" s="90" t="s">
        <v>562</v>
      </c>
      <c r="M60" s="90" t="s">
        <v>562</v>
      </c>
      <c r="N60" s="90" t="s">
        <v>562</v>
      </c>
      <c r="O60" s="91" t="s">
        <v>562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0UFmxE7q+iTXWSZ6gCFbmj1BPZIJOOO8eHqpMnQVBjodcMMNw6cOKBSAFsRqMXrK7QVTq7j0K+ZLtfvJzcsbCw==" saltValue="uWcXw0x0e1co46hMX21R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6973</v>
      </c>
      <c r="J41" s="356">
        <v>6565</v>
      </c>
      <c r="K41" s="356">
        <v>6129</v>
      </c>
      <c r="L41" s="356">
        <v>5534</v>
      </c>
      <c r="M41" s="357">
        <v>5068</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305</v>
      </c>
      <c r="J43" s="359">
        <v>270</v>
      </c>
      <c r="K43" s="359">
        <v>244</v>
      </c>
      <c r="L43" s="359">
        <v>214</v>
      </c>
      <c r="M43" s="360">
        <v>181</v>
      </c>
    </row>
    <row r="44" spans="2:13" ht="27.75" customHeight="1" x14ac:dyDescent="0.2">
      <c r="B44" s="1186"/>
      <c r="C44" s="1187"/>
      <c r="D44" s="106"/>
      <c r="E44" s="1190" t="s">
        <v>34</v>
      </c>
      <c r="F44" s="1190"/>
      <c r="G44" s="1190"/>
      <c r="H44" s="1191"/>
      <c r="I44" s="358">
        <v>1456</v>
      </c>
      <c r="J44" s="359">
        <v>1508</v>
      </c>
      <c r="K44" s="359">
        <v>1448</v>
      </c>
      <c r="L44" s="359">
        <v>1347</v>
      </c>
      <c r="M44" s="360">
        <v>1277</v>
      </c>
    </row>
    <row r="45" spans="2:13" ht="27.75" customHeight="1" x14ac:dyDescent="0.2">
      <c r="B45" s="1186"/>
      <c r="C45" s="1187"/>
      <c r="D45" s="106"/>
      <c r="E45" s="1190" t="s">
        <v>35</v>
      </c>
      <c r="F45" s="1190"/>
      <c r="G45" s="1190"/>
      <c r="H45" s="1191"/>
      <c r="I45" s="358">
        <v>727</v>
      </c>
      <c r="J45" s="359">
        <v>684</v>
      </c>
      <c r="K45" s="359">
        <v>661</v>
      </c>
      <c r="L45" s="359">
        <v>671</v>
      </c>
      <c r="M45" s="360">
        <v>670</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1826</v>
      </c>
      <c r="J50" s="359">
        <v>1993</v>
      </c>
      <c r="K50" s="359">
        <v>2325</v>
      </c>
      <c r="L50" s="359">
        <v>2442</v>
      </c>
      <c r="M50" s="360">
        <v>2869</v>
      </c>
    </row>
    <row r="51" spans="2:13" ht="27.75" customHeight="1" x14ac:dyDescent="0.2">
      <c r="B51" s="1186"/>
      <c r="C51" s="1187"/>
      <c r="D51" s="106"/>
      <c r="E51" s="1190" t="s">
        <v>42</v>
      </c>
      <c r="F51" s="1190"/>
      <c r="G51" s="1190"/>
      <c r="H51" s="1191"/>
      <c r="I51" s="358">
        <v>43</v>
      </c>
      <c r="J51" s="359">
        <v>13</v>
      </c>
      <c r="K51" s="359">
        <v>16</v>
      </c>
      <c r="L51" s="359">
        <v>14</v>
      </c>
      <c r="M51" s="360">
        <v>13</v>
      </c>
    </row>
    <row r="52" spans="2:13" ht="27.75" customHeight="1" x14ac:dyDescent="0.2">
      <c r="B52" s="1188"/>
      <c r="C52" s="1189"/>
      <c r="D52" s="106"/>
      <c r="E52" s="1190" t="s">
        <v>43</v>
      </c>
      <c r="F52" s="1190"/>
      <c r="G52" s="1190"/>
      <c r="H52" s="1191"/>
      <c r="I52" s="358">
        <v>5255</v>
      </c>
      <c r="J52" s="359">
        <v>4953</v>
      </c>
      <c r="K52" s="359">
        <v>4632</v>
      </c>
      <c r="L52" s="359">
        <v>4231</v>
      </c>
      <c r="M52" s="360">
        <v>3865</v>
      </c>
    </row>
    <row r="53" spans="2:13" ht="27.75" customHeight="1" thickBot="1" x14ac:dyDescent="0.25">
      <c r="B53" s="1192" t="s">
        <v>19</v>
      </c>
      <c r="C53" s="1193"/>
      <c r="D53" s="110"/>
      <c r="E53" s="1194" t="s">
        <v>44</v>
      </c>
      <c r="F53" s="1194"/>
      <c r="G53" s="1194"/>
      <c r="H53" s="1195"/>
      <c r="I53" s="361">
        <v>2337</v>
      </c>
      <c r="J53" s="362">
        <v>2069</v>
      </c>
      <c r="K53" s="362">
        <v>1509</v>
      </c>
      <c r="L53" s="362">
        <v>1079</v>
      </c>
      <c r="M53" s="363">
        <v>450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75SBC7uG4cldlqDSY4Dmb98rsoGDbQGsFsUD5OHIcNAg2F4bwRZ5khfvm0iaJLYVrLqC3PDtHXWWPMur339UyA==" saltValue="darUgOxdosbiUpJs9I9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685</v>
      </c>
      <c r="G55" s="122">
        <v>740</v>
      </c>
      <c r="H55" s="123">
        <v>925</v>
      </c>
    </row>
    <row r="56" spans="2:8" ht="52.5" customHeight="1" x14ac:dyDescent="0.2">
      <c r="B56" s="124"/>
      <c r="C56" s="1213" t="s">
        <v>47</v>
      </c>
      <c r="D56" s="1213"/>
      <c r="E56" s="1214"/>
      <c r="F56" s="125">
        <v>101</v>
      </c>
      <c r="G56" s="125">
        <v>151</v>
      </c>
      <c r="H56" s="126">
        <v>163</v>
      </c>
    </row>
    <row r="57" spans="2:8" ht="53.25" customHeight="1" x14ac:dyDescent="0.2">
      <c r="B57" s="124"/>
      <c r="C57" s="1215" t="s">
        <v>48</v>
      </c>
      <c r="D57" s="1215"/>
      <c r="E57" s="1216"/>
      <c r="F57" s="127">
        <v>1141</v>
      </c>
      <c r="G57" s="127">
        <v>1134</v>
      </c>
      <c r="H57" s="128">
        <v>1262</v>
      </c>
    </row>
    <row r="58" spans="2:8" ht="45.75" customHeight="1" x14ac:dyDescent="0.2">
      <c r="B58" s="129"/>
      <c r="C58" s="1203" t="s">
        <v>556</v>
      </c>
      <c r="D58" s="1204"/>
      <c r="E58" s="1205"/>
      <c r="F58" s="130">
        <v>728</v>
      </c>
      <c r="G58" s="130">
        <v>676</v>
      </c>
      <c r="H58" s="131">
        <v>734</v>
      </c>
    </row>
    <row r="59" spans="2:8" ht="45.75" customHeight="1" x14ac:dyDescent="0.2">
      <c r="B59" s="129"/>
      <c r="C59" s="1203" t="s">
        <v>557</v>
      </c>
      <c r="D59" s="1204"/>
      <c r="E59" s="1205"/>
      <c r="F59" s="130">
        <v>163</v>
      </c>
      <c r="G59" s="130">
        <v>213</v>
      </c>
      <c r="H59" s="131">
        <v>263</v>
      </c>
    </row>
    <row r="60" spans="2:8" ht="45.75" customHeight="1" x14ac:dyDescent="0.2">
      <c r="B60" s="129"/>
      <c r="C60" s="1203" t="s">
        <v>558</v>
      </c>
      <c r="D60" s="1204"/>
      <c r="E60" s="1205"/>
      <c r="F60" s="130">
        <v>174</v>
      </c>
      <c r="G60" s="130">
        <v>177</v>
      </c>
      <c r="H60" s="131">
        <v>207</v>
      </c>
    </row>
    <row r="61" spans="2:8" ht="45.75" customHeight="1" x14ac:dyDescent="0.2">
      <c r="B61" s="129"/>
      <c r="C61" s="1203" t="s">
        <v>559</v>
      </c>
      <c r="D61" s="1204"/>
      <c r="E61" s="1205"/>
      <c r="F61" s="130">
        <v>27</v>
      </c>
      <c r="G61" s="130">
        <v>27</v>
      </c>
      <c r="H61" s="131">
        <v>27</v>
      </c>
    </row>
    <row r="62" spans="2:8" ht="45.75" customHeight="1" thickBot="1" x14ac:dyDescent="0.25">
      <c r="B62" s="132"/>
      <c r="C62" s="1206" t="s">
        <v>560</v>
      </c>
      <c r="D62" s="1207"/>
      <c r="E62" s="1208"/>
      <c r="F62" s="133">
        <v>10</v>
      </c>
      <c r="G62" s="133">
        <v>10</v>
      </c>
      <c r="H62" s="134">
        <v>10</v>
      </c>
    </row>
    <row r="63" spans="2:8" ht="52.5" customHeight="1" thickBot="1" x14ac:dyDescent="0.25">
      <c r="B63" s="135"/>
      <c r="C63" s="1209" t="s">
        <v>49</v>
      </c>
      <c r="D63" s="1209"/>
      <c r="E63" s="1210"/>
      <c r="F63" s="136">
        <v>1927</v>
      </c>
      <c r="G63" s="136">
        <v>2025</v>
      </c>
      <c r="H63" s="137">
        <v>2350</v>
      </c>
    </row>
    <row r="64" spans="2:8" ht="13.2" x14ac:dyDescent="0.2"/>
  </sheetData>
  <sheetProtection algorithmName="SHA-512" hashValue="GO+lLkRWwqKnhR0I+3PVfm5pHhsdiZioOMmUrS3t1e8qyceL5VjpT1uQC4lA/a8essiYUjV76hfEtL7OhmKIQQ==" saltValue="tUilAOLQAlnkTuvWZeeT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101098</v>
      </c>
      <c r="E3" s="156"/>
      <c r="F3" s="157">
        <v>126262</v>
      </c>
      <c r="G3" s="158"/>
      <c r="H3" s="159"/>
    </row>
    <row r="4" spans="1:8" x14ac:dyDescent="0.2">
      <c r="A4" s="160"/>
      <c r="B4" s="161"/>
      <c r="C4" s="162"/>
      <c r="D4" s="163">
        <v>72619</v>
      </c>
      <c r="E4" s="164"/>
      <c r="F4" s="165">
        <v>56769</v>
      </c>
      <c r="G4" s="166"/>
      <c r="H4" s="167"/>
    </row>
    <row r="5" spans="1:8" x14ac:dyDescent="0.2">
      <c r="A5" s="148" t="s">
        <v>518</v>
      </c>
      <c r="B5" s="153"/>
      <c r="C5" s="154"/>
      <c r="D5" s="155">
        <v>44122</v>
      </c>
      <c r="E5" s="156"/>
      <c r="F5" s="157">
        <v>126525</v>
      </c>
      <c r="G5" s="158"/>
      <c r="H5" s="159"/>
    </row>
    <row r="6" spans="1:8" x14ac:dyDescent="0.2">
      <c r="A6" s="160"/>
      <c r="B6" s="161"/>
      <c r="C6" s="162"/>
      <c r="D6" s="163">
        <v>18083</v>
      </c>
      <c r="E6" s="164"/>
      <c r="F6" s="165">
        <v>67052</v>
      </c>
      <c r="G6" s="166"/>
      <c r="H6" s="167"/>
    </row>
    <row r="7" spans="1:8" x14ac:dyDescent="0.2">
      <c r="A7" s="148" t="s">
        <v>519</v>
      </c>
      <c r="B7" s="153"/>
      <c r="C7" s="154"/>
      <c r="D7" s="155">
        <v>66927</v>
      </c>
      <c r="E7" s="156"/>
      <c r="F7" s="157">
        <v>122054</v>
      </c>
      <c r="G7" s="158"/>
      <c r="H7" s="159"/>
    </row>
    <row r="8" spans="1:8" x14ac:dyDescent="0.2">
      <c r="A8" s="160"/>
      <c r="B8" s="161"/>
      <c r="C8" s="162"/>
      <c r="D8" s="163">
        <v>22466</v>
      </c>
      <c r="E8" s="164"/>
      <c r="F8" s="165">
        <v>68298</v>
      </c>
      <c r="G8" s="166"/>
      <c r="H8" s="167"/>
    </row>
    <row r="9" spans="1:8" x14ac:dyDescent="0.2">
      <c r="A9" s="148" t="s">
        <v>520</v>
      </c>
      <c r="B9" s="153"/>
      <c r="C9" s="154"/>
      <c r="D9" s="155">
        <v>46740</v>
      </c>
      <c r="E9" s="156"/>
      <c r="F9" s="157">
        <v>111644</v>
      </c>
      <c r="G9" s="158"/>
      <c r="H9" s="159"/>
    </row>
    <row r="10" spans="1:8" x14ac:dyDescent="0.2">
      <c r="A10" s="160"/>
      <c r="B10" s="161"/>
      <c r="C10" s="162"/>
      <c r="D10" s="163">
        <v>22781</v>
      </c>
      <c r="E10" s="164"/>
      <c r="F10" s="165">
        <v>66606</v>
      </c>
      <c r="G10" s="166"/>
      <c r="H10" s="167"/>
    </row>
    <row r="11" spans="1:8" x14ac:dyDescent="0.2">
      <c r="A11" s="148" t="s">
        <v>521</v>
      </c>
      <c r="B11" s="153"/>
      <c r="C11" s="154"/>
      <c r="D11" s="155">
        <v>64954</v>
      </c>
      <c r="E11" s="156"/>
      <c r="F11" s="157">
        <v>127917</v>
      </c>
      <c r="G11" s="158"/>
      <c r="H11" s="159"/>
    </row>
    <row r="12" spans="1:8" x14ac:dyDescent="0.2">
      <c r="A12" s="160"/>
      <c r="B12" s="161"/>
      <c r="C12" s="168"/>
      <c r="D12" s="163">
        <v>40039</v>
      </c>
      <c r="E12" s="164"/>
      <c r="F12" s="165">
        <v>69746</v>
      </c>
      <c r="G12" s="166"/>
      <c r="H12" s="167"/>
    </row>
    <row r="13" spans="1:8" x14ac:dyDescent="0.2">
      <c r="A13" s="148"/>
      <c r="B13" s="153"/>
      <c r="C13" s="169"/>
      <c r="D13" s="170">
        <v>64768</v>
      </c>
      <c r="E13" s="171"/>
      <c r="F13" s="172">
        <v>122880</v>
      </c>
      <c r="G13" s="173"/>
      <c r="H13" s="159"/>
    </row>
    <row r="14" spans="1:8" x14ac:dyDescent="0.2">
      <c r="A14" s="160"/>
      <c r="B14" s="161"/>
      <c r="C14" s="162"/>
      <c r="D14" s="163">
        <v>35198</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7.81</v>
      </c>
      <c r="C19" s="174">
        <f>ROUND(VALUE(SUBSTITUTE(実質収支比率等に係る経年分析!G$48,"▲","-")),2)</f>
        <v>3.95</v>
      </c>
      <c r="D19" s="174">
        <f>ROUND(VALUE(SUBSTITUTE(実質収支比率等に係る経年分析!H$48,"▲","-")),2)</f>
        <v>8.34</v>
      </c>
      <c r="E19" s="174">
        <f>ROUND(VALUE(SUBSTITUTE(実質収支比率等に係る経年分析!I$48,"▲","-")),2)</f>
        <v>11.66</v>
      </c>
      <c r="F19" s="174">
        <f>ROUND(VALUE(SUBSTITUTE(実質収支比率等に係る経年分析!J$48,"▲","-")),2)</f>
        <v>12.27</v>
      </c>
    </row>
    <row r="20" spans="1:11" x14ac:dyDescent="0.2">
      <c r="A20" s="174" t="s">
        <v>53</v>
      </c>
      <c r="B20" s="174">
        <f>ROUND(VALUE(SUBSTITUTE(実質収支比率等に係る経年分析!F$47,"▲","-")),2)</f>
        <v>21.27</v>
      </c>
      <c r="C20" s="174">
        <f>ROUND(VALUE(SUBSTITUTE(実質収支比率等に係る経年分析!G$47,"▲","-")),2)</f>
        <v>21.04</v>
      </c>
      <c r="D20" s="174">
        <f>ROUND(VALUE(SUBSTITUTE(実質収支比率等に係る経年分析!H$47,"▲","-")),2)</f>
        <v>21.21</v>
      </c>
      <c r="E20" s="174">
        <f>ROUND(VALUE(SUBSTITUTE(実質収支比率等に係る経年分析!I$47,"▲","-")),2)</f>
        <v>23.45</v>
      </c>
      <c r="F20" s="174">
        <f>ROUND(VALUE(SUBSTITUTE(実質収支比率等に係る経年分析!J$47,"▲","-")),2)</f>
        <v>29.96</v>
      </c>
    </row>
    <row r="21" spans="1:11" x14ac:dyDescent="0.2">
      <c r="A21" s="174" t="s">
        <v>54</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-2.58</v>
      </c>
      <c r="D21" s="174">
        <f>IF(ISNUMBER(VALUE(SUBSTITUTE(実質収支比率等に係る経年分析!H$49,"▲","-"))),ROUND(VALUE(SUBSTITUTE(実質収支比率等に係る経年分析!H$49,"▲","-")),2),NA())</f>
        <v>6.57</v>
      </c>
      <c r="E21" s="174">
        <f>IF(ISNUMBER(VALUE(SUBSTITUTE(実質収支比率等に係る経年分析!I$49,"▲","-"))),ROUND(VALUE(SUBSTITUTE(実質収支比率等に係る経年分析!I$49,"▲","-")),2),NA())</f>
        <v>5.94</v>
      </c>
      <c r="F21" s="174">
        <f>IF(ISNUMBER(VALUE(SUBSTITUTE(実質収支比率等に係る経年分析!J$49,"▲","-"))),ROUND(VALUE(SUBSTITUTE(実質収支比率等に係る経年分析!J$49,"▲","-")),2),NA())</f>
        <v>8.35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次年子簡易水道特別会計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2.39</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486</v>
      </c>
      <c r="E42" s="176"/>
      <c r="F42" s="176"/>
      <c r="G42" s="176">
        <f>'実質公債費比率（分子）の構造'!L$52</f>
        <v>522</v>
      </c>
      <c r="H42" s="176"/>
      <c r="I42" s="176"/>
      <c r="J42" s="176">
        <f>'実質公債費比率（分子）の構造'!M$52</f>
        <v>557</v>
      </c>
      <c r="K42" s="176"/>
      <c r="L42" s="176"/>
      <c r="M42" s="176">
        <f>'実質公債費比率（分子）の構造'!N$52</f>
        <v>593</v>
      </c>
      <c r="N42" s="176"/>
      <c r="O42" s="176"/>
      <c r="P42" s="176">
        <f>'実質公債費比率（分子）の構造'!O$52</f>
        <v>578</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7</v>
      </c>
      <c r="I44" s="176"/>
      <c r="J44" s="176"/>
      <c r="K44" s="176">
        <f>'実質公債費比率（分子）の構造'!N$50</f>
        <v>7</v>
      </c>
      <c r="L44" s="176"/>
      <c r="M44" s="176"/>
      <c r="N44" s="176">
        <f>'実質公債費比率（分子）の構造'!O$50</f>
        <v>6</v>
      </c>
      <c r="O44" s="176"/>
      <c r="P44" s="176"/>
    </row>
    <row r="45" spans="1:16" x14ac:dyDescent="0.2">
      <c r="A45" s="176" t="s">
        <v>63</v>
      </c>
      <c r="B45" s="176">
        <f>'実質公債費比率（分子）の構造'!K$49</f>
        <v>82</v>
      </c>
      <c r="C45" s="176"/>
      <c r="D45" s="176"/>
      <c r="E45" s="176">
        <f>'実質公債費比率（分子）の構造'!L$49</f>
        <v>98</v>
      </c>
      <c r="F45" s="176"/>
      <c r="G45" s="176"/>
      <c r="H45" s="176">
        <f>'実質公債費比率（分子）の構造'!M$49</f>
        <v>103</v>
      </c>
      <c r="I45" s="176"/>
      <c r="J45" s="176"/>
      <c r="K45" s="176">
        <f>'実質公債費比率（分子）の構造'!N$49</f>
        <v>93</v>
      </c>
      <c r="L45" s="176"/>
      <c r="M45" s="176"/>
      <c r="N45" s="176">
        <f>'実質公債費比率（分子）の構造'!O$49</f>
        <v>107</v>
      </c>
      <c r="O45" s="176"/>
      <c r="P45" s="176"/>
    </row>
    <row r="46" spans="1:16" x14ac:dyDescent="0.2">
      <c r="A46" s="176" t="s">
        <v>64</v>
      </c>
      <c r="B46" s="176">
        <f>'実質公債費比率（分子）の構造'!K$48</f>
        <v>55</v>
      </c>
      <c r="C46" s="176"/>
      <c r="D46" s="176"/>
      <c r="E46" s="176">
        <f>'実質公債費比率（分子）の構造'!L$48</f>
        <v>52</v>
      </c>
      <c r="F46" s="176"/>
      <c r="G46" s="176"/>
      <c r="H46" s="176">
        <f>'実質公債費比率（分子）の構造'!M$48</f>
        <v>47</v>
      </c>
      <c r="I46" s="176"/>
      <c r="J46" s="176"/>
      <c r="K46" s="176">
        <f>'実質公債費比率（分子）の構造'!N$48</f>
        <v>45</v>
      </c>
      <c r="L46" s="176"/>
      <c r="M46" s="176"/>
      <c r="N46" s="176">
        <f>'実質公債費比率（分子）の構造'!O$48</f>
        <v>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603</v>
      </c>
      <c r="C49" s="176"/>
      <c r="D49" s="176"/>
      <c r="E49" s="176">
        <f>'実質公債費比率（分子）の構造'!L$45</f>
        <v>670</v>
      </c>
      <c r="F49" s="176"/>
      <c r="G49" s="176"/>
      <c r="H49" s="176">
        <f>'実質公債費比率（分子）の構造'!M$45</f>
        <v>722</v>
      </c>
      <c r="I49" s="176"/>
      <c r="J49" s="176"/>
      <c r="K49" s="176">
        <f>'実質公債費比率（分子）の構造'!N$45</f>
        <v>755</v>
      </c>
      <c r="L49" s="176"/>
      <c r="M49" s="176"/>
      <c r="N49" s="176">
        <f>'実質公債費比率（分子）の構造'!O$45</f>
        <v>671</v>
      </c>
      <c r="O49" s="176"/>
      <c r="P49" s="176"/>
    </row>
    <row r="50" spans="1:16" x14ac:dyDescent="0.2">
      <c r="A50" s="176" t="s">
        <v>67</v>
      </c>
      <c r="B50" s="176" t="e">
        <f>NA()</f>
        <v>#N/A</v>
      </c>
      <c r="C50" s="176">
        <f>IF(ISNUMBER('実質公債費比率（分子）の構造'!K$53),'実質公債費比率（分子）の構造'!K$53,NA())</f>
        <v>254</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322</v>
      </c>
      <c r="J50" s="176" t="e">
        <f>NA()</f>
        <v>#N/A</v>
      </c>
      <c r="K50" s="176" t="e">
        <f>NA()</f>
        <v>#N/A</v>
      </c>
      <c r="L50" s="176">
        <f>IF(ISNUMBER('実質公債費比率（分子）の構造'!N$53),'実質公債費比率（分子）の構造'!N$53,NA())</f>
        <v>307</v>
      </c>
      <c r="M50" s="176" t="e">
        <f>NA()</f>
        <v>#N/A</v>
      </c>
      <c r="N50" s="176" t="e">
        <f>NA()</f>
        <v>#N/A</v>
      </c>
      <c r="O50" s="176">
        <f>IF(ISNUMBER('実質公債費比率（分子）の構造'!O$53),'実質公債費比率（分子）の構造'!O$53,NA())</f>
        <v>243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5255</v>
      </c>
      <c r="E56" s="175"/>
      <c r="F56" s="175"/>
      <c r="G56" s="175">
        <f>'将来負担比率（分子）の構造'!J$52</f>
        <v>4953</v>
      </c>
      <c r="H56" s="175"/>
      <c r="I56" s="175"/>
      <c r="J56" s="175">
        <f>'将来負担比率（分子）の構造'!K$52</f>
        <v>4632</v>
      </c>
      <c r="K56" s="175"/>
      <c r="L56" s="175"/>
      <c r="M56" s="175">
        <f>'将来負担比率（分子）の構造'!L$52</f>
        <v>4231</v>
      </c>
      <c r="N56" s="175"/>
      <c r="O56" s="175"/>
      <c r="P56" s="175">
        <f>'将来負担比率（分子）の構造'!M$52</f>
        <v>3865</v>
      </c>
    </row>
    <row r="57" spans="1:16" x14ac:dyDescent="0.2">
      <c r="A57" s="175" t="s">
        <v>42</v>
      </c>
      <c r="B57" s="175"/>
      <c r="C57" s="175"/>
      <c r="D57" s="175">
        <f>'将来負担比率（分子）の構造'!I$51</f>
        <v>43</v>
      </c>
      <c r="E57" s="175"/>
      <c r="F57" s="175"/>
      <c r="G57" s="175">
        <f>'将来負担比率（分子）の構造'!J$51</f>
        <v>13</v>
      </c>
      <c r="H57" s="175"/>
      <c r="I57" s="175"/>
      <c r="J57" s="175">
        <f>'将来負担比率（分子）の構造'!K$51</f>
        <v>16</v>
      </c>
      <c r="K57" s="175"/>
      <c r="L57" s="175"/>
      <c r="M57" s="175">
        <f>'将来負担比率（分子）の構造'!L$51</f>
        <v>14</v>
      </c>
      <c r="N57" s="175"/>
      <c r="O57" s="175"/>
      <c r="P57" s="175">
        <f>'将来負担比率（分子）の構造'!M$51</f>
        <v>13</v>
      </c>
    </row>
    <row r="58" spans="1:16" x14ac:dyDescent="0.2">
      <c r="A58" s="175" t="s">
        <v>41</v>
      </c>
      <c r="B58" s="175"/>
      <c r="C58" s="175"/>
      <c r="D58" s="175">
        <f>'将来負担比率（分子）の構造'!I$50</f>
        <v>1826</v>
      </c>
      <c r="E58" s="175"/>
      <c r="F58" s="175"/>
      <c r="G58" s="175">
        <f>'将来負担比率（分子）の構造'!J$50</f>
        <v>1993</v>
      </c>
      <c r="H58" s="175"/>
      <c r="I58" s="175"/>
      <c r="J58" s="175">
        <f>'将来負担比率（分子）の構造'!K$50</f>
        <v>2325</v>
      </c>
      <c r="K58" s="175"/>
      <c r="L58" s="175"/>
      <c r="M58" s="175">
        <f>'将来負担比率（分子）の構造'!L$50</f>
        <v>2442</v>
      </c>
      <c r="N58" s="175"/>
      <c r="O58" s="175"/>
      <c r="P58" s="175">
        <f>'将来負担比率（分子）の構造'!M$50</f>
        <v>2869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727</v>
      </c>
      <c r="C62" s="175"/>
      <c r="D62" s="175"/>
      <c r="E62" s="175">
        <f>'将来負担比率（分子）の構造'!J$45</f>
        <v>684</v>
      </c>
      <c r="F62" s="175"/>
      <c r="G62" s="175"/>
      <c r="H62" s="175">
        <f>'将来負担比率（分子）の構造'!K$45</f>
        <v>661</v>
      </c>
      <c r="I62" s="175"/>
      <c r="J62" s="175"/>
      <c r="K62" s="175">
        <f>'将来負担比率（分子）の構造'!L$45</f>
        <v>671</v>
      </c>
      <c r="L62" s="175"/>
      <c r="M62" s="175"/>
      <c r="N62" s="175">
        <f>'将来負担比率（分子）の構造'!M$45</f>
        <v>670</v>
      </c>
      <c r="O62" s="175"/>
      <c r="P62" s="175"/>
    </row>
    <row r="63" spans="1:16" x14ac:dyDescent="0.2">
      <c r="A63" s="175" t="s">
        <v>34</v>
      </c>
      <c r="B63" s="175">
        <f>'将来負担比率（分子）の構造'!I$44</f>
        <v>1456</v>
      </c>
      <c r="C63" s="175"/>
      <c r="D63" s="175"/>
      <c r="E63" s="175">
        <f>'将来負担比率（分子）の構造'!J$44</f>
        <v>1508</v>
      </c>
      <c r="F63" s="175"/>
      <c r="G63" s="175"/>
      <c r="H63" s="175">
        <f>'将来負担比率（分子）の構造'!K$44</f>
        <v>1448</v>
      </c>
      <c r="I63" s="175"/>
      <c r="J63" s="175"/>
      <c r="K63" s="175">
        <f>'将来負担比率（分子）の構造'!L$44</f>
        <v>1347</v>
      </c>
      <c r="L63" s="175"/>
      <c r="M63" s="175"/>
      <c r="N63" s="175">
        <f>'将来負担比率（分子）の構造'!M$44</f>
        <v>1277</v>
      </c>
      <c r="O63" s="175"/>
      <c r="P63" s="175"/>
    </row>
    <row r="64" spans="1:16" x14ac:dyDescent="0.2">
      <c r="A64" s="175" t="s">
        <v>33</v>
      </c>
      <c r="B64" s="175">
        <f>'将来負担比率（分子）の構造'!I$43</f>
        <v>305</v>
      </c>
      <c r="C64" s="175"/>
      <c r="D64" s="175"/>
      <c r="E64" s="175">
        <f>'将来負担比率（分子）の構造'!J$43</f>
        <v>270</v>
      </c>
      <c r="F64" s="175"/>
      <c r="G64" s="175"/>
      <c r="H64" s="175">
        <f>'将来負担比率（分子）の構造'!K$43</f>
        <v>244</v>
      </c>
      <c r="I64" s="175"/>
      <c r="J64" s="175"/>
      <c r="K64" s="175">
        <f>'将来負担比率（分子）の構造'!L$43</f>
        <v>214</v>
      </c>
      <c r="L64" s="175"/>
      <c r="M64" s="175"/>
      <c r="N64" s="175">
        <f>'将来負担比率（分子）の構造'!M$43</f>
        <v>181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6973</v>
      </c>
      <c r="C66" s="175"/>
      <c r="D66" s="175"/>
      <c r="E66" s="175">
        <f>'将来負担比率（分子）の構造'!J$41</f>
        <v>6565</v>
      </c>
      <c r="F66" s="175"/>
      <c r="G66" s="175"/>
      <c r="H66" s="175">
        <f>'将来負担比率（分子）の構造'!K$41</f>
        <v>6129</v>
      </c>
      <c r="I66" s="175"/>
      <c r="J66" s="175"/>
      <c r="K66" s="175">
        <f>'将来負担比率（分子）の構造'!L$41</f>
        <v>5534</v>
      </c>
      <c r="L66" s="175"/>
      <c r="M66" s="175"/>
      <c r="N66" s="175">
        <f>'将来負担比率（分子）の構造'!M$41</f>
        <v>5068</v>
      </c>
      <c r="O66" s="175"/>
      <c r="P66" s="175"/>
    </row>
    <row r="67" spans="1:16" x14ac:dyDescent="0.2">
      <c r="A67" s="175" t="s">
        <v>71</v>
      </c>
      <c r="B67" s="175" t="e">
        <f>NA()</f>
        <v>#N/A</v>
      </c>
      <c r="C67" s="175">
        <f>IF(ISNUMBER('将来負担比率（分子）の構造'!I$53), IF('将来負担比率（分子）の構造'!I$53 &lt; 0, 0, '将来負担比率（分子）の構造'!I$53), NA())</f>
        <v>2337</v>
      </c>
      <c r="D67" s="175" t="e">
        <f>NA()</f>
        <v>#N/A</v>
      </c>
      <c r="E67" s="175" t="e">
        <f>NA()</f>
        <v>#N/A</v>
      </c>
      <c r="F67" s="175">
        <f>IF(ISNUMBER('将来負担比率（分子）の構造'!J$53), IF('将来負担比率（分子）の構造'!J$53 &lt; 0, 0, '将来負担比率（分子）の構造'!J$53), NA())</f>
        <v>2069</v>
      </c>
      <c r="G67" s="175" t="e">
        <f>NA()</f>
        <v>#N/A</v>
      </c>
      <c r="H67" s="175" t="e">
        <f>NA()</f>
        <v>#N/A</v>
      </c>
      <c r="I67" s="175">
        <f>IF(ISNUMBER('将来負担比率（分子）の構造'!K$53), IF('将来負担比率（分子）の構造'!K$53 &lt; 0, 0, '将来負担比率（分子）の構造'!K$53), NA())</f>
        <v>1509</v>
      </c>
      <c r="J67" s="175" t="e">
        <f>NA()</f>
        <v>#N/A</v>
      </c>
      <c r="K67" s="175" t="e">
        <f>NA()</f>
        <v>#N/A</v>
      </c>
      <c r="L67" s="175">
        <f>IF(ISNUMBER('将来負担比率（分子）の構造'!L$53), IF('将来負担比率（分子）の構造'!L$53 &lt; 0, 0, '将来負担比率（分子）の構造'!L$53), NA())</f>
        <v>1079</v>
      </c>
      <c r="M67" s="175" t="e">
        <f>NA()</f>
        <v>#N/A</v>
      </c>
      <c r="N67" s="175" t="e">
        <f>NA()</f>
        <v>#N/A</v>
      </c>
      <c r="O67" s="175">
        <f>IF(ISNUMBER('将来負担比率（分子）の構造'!M$53), IF('将来負担比率（分子）の構造'!M$53 &lt; 0, 0, '将来負担比率（分子）の構造'!M$53), NA())</f>
        <v>450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685</v>
      </c>
      <c r="C72" s="179">
        <f>基金残高に係る経年分析!G55</f>
        <v>740</v>
      </c>
      <c r="D72" s="179">
        <f>基金残高に係る経年分析!H55</f>
        <v>925</v>
      </c>
    </row>
    <row r="73" spans="1:16" x14ac:dyDescent="0.2">
      <c r="A73" s="178" t="s">
        <v>74</v>
      </c>
      <c r="B73" s="179">
        <f>基金残高に係る経年分析!F56</f>
        <v>101</v>
      </c>
      <c r="C73" s="179">
        <f>基金残高に係る経年分析!G56</f>
        <v>151</v>
      </c>
      <c r="D73" s="179">
        <f>基金残高に係る経年分析!H56</f>
        <v>163</v>
      </c>
    </row>
    <row r="74" spans="1:16" x14ac:dyDescent="0.2">
      <c r="A74" s="178" t="s">
        <v>75</v>
      </c>
      <c r="B74" s="179">
        <f>基金残高に係る経年分析!F57</f>
        <v>1141</v>
      </c>
      <c r="C74" s="179">
        <f>基金残高に係る経年分析!G57</f>
        <v>1134</v>
      </c>
      <c r="D74" s="179">
        <f>基金残高に係る経年分析!H57</f>
        <v>1262</v>
      </c>
    </row>
  </sheetData>
  <sheetProtection algorithmName="SHA-512" hashValue="7F6JvsicjsJxWysCrBWFftWPmzuVc+T/IeJm9k9VfcVd5cIJonlaW7NDRd8BM29G2oWwkj0zO15578a+VhUHzQ==" saltValue="y7w9d08DrQrEVERwtWEG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2025-03-12T06:04:27Z</cp:lastPrinted>
  <dcterms:created xsi:type="dcterms:W3CDTF">2025-02-19T00:51:32Z</dcterms:created>
  <dcterms:modified xsi:type="dcterms:W3CDTF">2025-03-17T05:13:17Z</dcterms:modified>
  <cp:category/>
</cp:coreProperties>
</file>