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BW41" i="10" s="1"/>
  <c r="BW42"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CO34" i="10"/>
</calcChain>
</file>

<file path=xl/sharedStrings.xml><?xml version="1.0" encoding="utf-8"?>
<sst xmlns="http://schemas.openxmlformats.org/spreadsheetml/2006/main" count="1121" uniqueCount="561">
  <si>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</si>
  <si>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</si>
  <si>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</si>
  <si>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</si>
  <si>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</si>
  <si>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</si>
  <si>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</si>
  <si>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</si>
  <si>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</si>
  <si>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</si>
  <si>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</si>
  <si>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</si>
  <si>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</si>
  <si>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</si>
  <si>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</si>
  <si>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</si>
  <si>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</si>
  <si>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</si>
  <si>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</si>
  <si>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</si>
  <si>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</si>
  <si>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</si>
  <si>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</si>
  <si>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</si>
  <si>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</si>
  <si>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</si>
  <si>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</si>
  <si>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</si>
  <si>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</si>
  <si>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</si>
  <si>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</si>
  <si>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</si>
  <si>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</si>
  <si>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</si>
  <si>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</si>
  <si>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</si>
  <si>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</si>
  <si>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</si>
  <si>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</si>
  <si>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</si>
  <si>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</si>
  <si>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</si>
  <si>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</si>
  <si>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</si>
  <si>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</si>
  <si>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</si>
  <si>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</si>
  <si>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</si>
  <si>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</si>
  <si>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</si>
  <si>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</si>
  <si>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</si>
  <si>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</si>
  <si>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</si>
  <si>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</si>
  <si>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</si>
  <si>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</si>
  <si>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</si>
  <si>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</si>
  <si>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</si>
  <si>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</si>
  <si>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</si>
  <si>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</si>
  <si>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</si>
  <si>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</si>
  <si>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</si>
  <si>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</si>
  <si>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</si>
  <si>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</si>
  <si>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</si>
  <si>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</si>
  <si>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</si>
  <si>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</si>
  <si>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</si>
  <si>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</si>
  <si>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</si>
  <si>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</si>
  <si>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</si>
  <si>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</si>
  <si>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</si>
  <si>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</si>
  <si>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</si>
  <si>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</si>
  <si>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</si>
  <si>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</si>
  <si>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</si>
  <si>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</si>
  <si>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</si>
  <si>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</si>
  <si>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</si>
  <si>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</si>
  <si>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</si>
  <si>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</si>
  <si>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</si>
  <si>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戸沢村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</si>
  <si>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</si>
  <si>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</si>
  <si>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</si>
  <si>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</si>
  <si>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</si>
  <si>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</si>
  <si>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</si>
  <si>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</si>
  <si>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</si>
  <si>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</si>
  <si>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</si>
  <si>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</si>
  <si>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</si>
  <si>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</si>
  <si>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</si>
  <si>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</si>
  <si>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</si>
  <si>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</si>
  <si>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</si>
  <si>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</si>
  <si>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</si>
  <si>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</si>
  <si>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</si>
  <si>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</si>
  <si>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</si>
  <si>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</si>
  <si>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</si>
  <si>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</si>
  <si>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</si>
  <si>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</si>
  <si>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</si>
  <si>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</si>
  <si>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</si>
  <si>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</si>
  <si>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</si>
  <si>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</si>
  <si>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</si>
  <si>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</si>
  <si>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</si>
  <si>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</si>
  <si>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</si>
  <si>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</si>
  <si>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</si>
  <si>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</si>
  <si>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</si>
  <si>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</si>
  <si>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</si>
  <si>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</si>
  <si>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</si>
  <si>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</si>
  <si>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</si>
  <si>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</si>
  <si>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</si>
  <si>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</si>
  <si>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</si>
  <si>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</si>
  <si>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</si>
  <si>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</si>
  <si>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</si>
  <si>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</si>
  <si>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</si>
  <si>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</si>
  <si>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</si>
  <si>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</si>
  <si>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</si>
  <si>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</si>
  <si>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</si>
  <si>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</si>
  <si>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</si>
  <si>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</si>
  <si>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</si>
  <si>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</si>
  <si>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</si>
  <si>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</si>
  <si>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</si>
  <si>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</si>
  <si>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</si>
  <si>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</si>
  <si>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</si>
  <si>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</si>
  <si>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</si>
  <si>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</si>
  <si>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</si>
  <si>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</si>
  <si>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</si>
  <si>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</si>
  <si>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</si>
  <si>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</si>
  <si>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</si>
  <si>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</si>
  <si>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</si>
  <si>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</si>
  <si>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</si>
  <si>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</si>
  <si>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</si>
  <si>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</si>
  <si>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</si>
  <si>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</si>
  <si>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</si>
  <si>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</si>
  <si>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</si>
  <si>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</si>
  <si>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</si>
  <si>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</si>
  <si>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</si>
  <si>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</si>
  <si>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</si>
  <si>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</si>
  <si>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</si>
  <si>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山形県戸沢村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</si>
  <si>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</si>
  <si>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</si>
  <si>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</si>
  <si>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</si>
  <si>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</si>
  <si>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</si>
  <si>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</si>
  <si>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</si>
  <si>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</si>
  <si>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</si>
  <si>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</si>
  <si>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</si>
  <si>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</si>
  <si>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</si>
  <si>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</si>
  <si>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</si>
  <si>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</si>
  <si>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</si>
  <si>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</si>
  <si>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</si>
  <si>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</si>
  <si>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</si>
  <si>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</si>
  <si>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</si>
  <si>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</si>
  <si>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</si>
  <si>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</si>
  <si>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</si>
  <si>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</si>
  <si>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</si>
  <si>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</si>
  <si>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</si>
  <si>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</si>
  <si>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</si>
  <si>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</si>
  <si>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</si>
  <si>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</si>
  <si>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</si>
  <si>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</si>
  <si>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</si>
  <si>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</si>
  <si>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</si>
  <si>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</si>
  <si>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</si>
  <si>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</si>
  <si>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</si>
  <si>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</si>
  <si>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</si>
  <si>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</si>
  <si>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</si>
  <si>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</si>
  <si>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</si>
  <si>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</si>
  <si>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</si>
  <si>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</si>
  <si>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</si>
  <si>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</si>
  <si>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</si>
  <si>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</si>
  <si>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</si>
  <si>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</si>
  <si>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</si>
  <si>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</si>
  <si>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</si>
  <si>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</si>
  <si>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</si>
  <si>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</si>
  <si>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</si>
  <si>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</si>
  <si>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</si>
  <si>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</si>
  <si>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</si>
  <si>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</si>
  <si>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</si>
  <si>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</si>
  <si>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</si>
  <si>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</si>
  <si>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</si>
  <si>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</si>
  <si>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</si>
  <si>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</si>
  <si>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</si>
  <si>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</si>
  <si>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</si>
  <si>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</si>
  <si>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</si>
  <si>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</si>
  <si>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</si>
  <si>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</si>
  <si>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</si>
  <si>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</si>
  <si>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</si>
  <si>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</si>
  <si>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</si>
  <si>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</si>
  <si>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</si>
  <si>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</si>
  <si>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</si>
  <si>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</si>
  <si>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</si>
  <si>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</si>
  <si>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</si>
  <si>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</si>
  <si>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</si>
  <si>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</si>
  <si>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</si>
  <si>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</si>
  <si>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</si>
  <si>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</si>
  <si>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</si>
  <si>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</si>
  <si>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</si>
  <si>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</si>
  <si>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</si>
  <si>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</si>
  <si>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</si>
  <si>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</si>
  <si>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</si>
  <si>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</si>
  <si>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</si>
  <si>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</si>
  <si>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</si>
  <si>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</si>
  <si>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</si>
  <si>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</si>
  <si>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</si>
  <si>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</si>
  <si>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</si>
  <si>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</si>
  <si>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</si>
  <si>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</si>
  <si>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</si>
  <si>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</si>
  <si>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</si>
  <si>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</si>
  <si>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</si>
  <si>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</si>
  <si>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</si>
  <si>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</si>
  <si>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</si>
  <si>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</si>
  <si>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</si>
  <si>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</si>
  <si>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</si>
  <si>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</si>
  <si>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</si>
  <si>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</si>
  <si>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</si>
  <si>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</si>
  <si>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</si>
  <si>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山形県戸沢村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</si>
  <si>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</si>
  <si>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</si>
  <si>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</si>
  <si>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</si>
  <si>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</si>
  <si>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</si>
  <si>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</si>
  <si>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</si>
  <si>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</si>
  <si>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</si>
  <si>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</si>
  <si>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</si>
  <si>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</si>
  <si>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</si>
  <si>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</si>
  <si>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</si>
  <si>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</si>
  <si>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</si>
  <si>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</si>
  <si>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</si>
  <si>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</si>
  <si>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</si>
  <si>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</si>
  <si>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</si>
  <si>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</si>
  <si>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</si>
  <si>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</si>
  <si>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</si>
  <si>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</si>
  <si>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</si>
  <si>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</si>
  <si>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</si>
  <si>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</si>
  <si>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</si>
  <si>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</si>
  <si>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</si>
  <si>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</si>
  <si>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</si>
  <si>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</si>
  <si>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</si>
  <si>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</si>
  <si>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</si>
  <si>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</si>
  <si>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</si>
  <si>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</si>
  <si>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</si>
  <si>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</si>
  <si>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</si>
  <si>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</si>
  <si>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</si>
  <si>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</si>
  <si>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</si>
  <si>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</si>
  <si>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</si>
  <si>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</si>
  <si>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</si>
  <si>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</si>
  <si>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</si>
  <si>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</si>
  <si>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</si>
  <si>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</si>
  <si>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</si>
  <si>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</si>
  <si>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</si>
  <si>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</si>
  <si>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</si>
  <si>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</si>
  <si>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</si>
  <si>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</si>
  <si>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</si>
  <si>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</si>
  <si>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</si>
  <si>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</si>
  <si>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</si>
  <si>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</si>
  <si>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</si>
  <si>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</si>
  <si>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</si>
  <si>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</si>
  <si>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</si>
  <si>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</si>
  <si>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</si>
  <si>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</si>
  <si>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</si>
  <si>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</si>
  <si>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</si>
  <si>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</si>
  <si>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</si>
  <si>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</si>
  <si>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</si>
  <si>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</si>
  <si>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</si>
  <si>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</si>
  <si>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</si>
  <si>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</si>
  <si>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</si>
  <si>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</si>
  <si>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</si>
  <si>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</si>
  <si>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</si>
  <si>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</si>
  <si>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</si>
  <si>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</si>
  <si>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</si>
  <si>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</si>
  <si>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</si>
  <si>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</si>
  <si>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</si>
  <si>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</si>
  <si>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</si>
  <si>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</si>
  <si>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</si>
  <si>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</si>
  <si>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</si>
  <si>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</si>
  <si>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</si>
  <si>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</si>
  <si>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</si>
  <si>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</si>
  <si>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</si>
  <si>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</si>
  <si>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</si>
  <si>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</si>
  <si>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</si>
  <si>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</si>
  <si>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</si>
  <si>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</si>
  <si>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</si>
  <si>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</si>
  <si>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</si>
  <si>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</si>
  <si>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</si>
  <si>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</si>
  <si>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</si>
  <si>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</si>
  <si>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</si>
  <si>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</si>
  <si>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</si>
  <si>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</si>
  <si>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</si>
  <si>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</si>
  <si>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</si>
  <si>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</si>
  <si>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</si>
  <si>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</si>
  <si>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</si>
  <si>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</si>
  <si>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</si>
  <si>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</si>
  <si>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</si>
  <si>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</si>
  <si>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</si>
  <si>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</si>
  <si>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</si>
  <si>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</si>
  <si>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</si>
  <si>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</si>
  <si>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</si>
  <si>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</si>
  <si>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</si>
  <si>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</si>
  <si>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</si>
  <si>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</si>
  <si>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</si>
  <si>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</si>
  <si>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</si>
  <si>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</si>
  <si>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</si>
  <si>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</si>
  <si>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</si>
  <si>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</si>
  <si>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</si>
  <si>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</si>
  <si>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</si>
  <si>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</si>
  <si>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一般会計</t>
  </si>
  <si>
    <t>介護保険特別会計</t>
  </si>
  <si>
    <t>簡易水道事業会計</t>
  </si>
  <si>
    <t>下水道事業会計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</si>
  <si>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</si>
  <si>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</si>
  <si>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</si>
  <si>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</si>
  <si>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</si>
  <si>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</si>
  <si>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</si>
  <si>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</si>
  <si>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</si>
  <si>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村有施設整備基金</t>
    <rPh sb="0" eb="4">
      <t>ソンユウシセツ</t>
    </rPh>
    <rPh sb="4" eb="8">
      <t>セイビキキン</t>
    </rPh>
    <phoneticPr fontId="5"/>
  </si>
  <si>
    <t>ふるさと応援基金</t>
    <rPh sb="4" eb="8">
      <t>オウエンキキン</t>
    </rPh>
    <phoneticPr fontId="10"/>
  </si>
  <si>
    <t>文教施設等整備基金</t>
    <rPh sb="0" eb="2">
      <t>ブンキョウ</t>
    </rPh>
    <rPh sb="2" eb="4">
      <t>シセツ</t>
    </rPh>
    <rPh sb="5" eb="6">
      <t>トトノ</t>
    </rPh>
    <rPh sb="6" eb="7">
      <t>ビ</t>
    </rPh>
    <rPh sb="7" eb="9">
      <t>キキン</t>
    </rPh>
    <phoneticPr fontId="10"/>
  </si>
  <si>
    <t>農業振興基金</t>
    <rPh sb="0" eb="2">
      <t>ノウギョウ</t>
    </rPh>
    <rPh sb="2" eb="6">
      <t>シンコウキキン</t>
    </rPh>
    <phoneticPr fontId="2"/>
  </si>
  <si>
    <t>地域振興拠点施設基盤強化基金</t>
    <rPh sb="0" eb="4">
      <t>チイキシンコウ</t>
    </rPh>
    <rPh sb="4" eb="8">
      <t>キョテンシセツ</t>
    </rPh>
    <rPh sb="8" eb="12">
      <t>キバンキョウカ</t>
    </rPh>
    <rPh sb="12" eb="14">
      <t>キキン</t>
    </rPh>
    <phoneticPr fontId="2"/>
  </si>
  <si>
    <t>株式会社　戸沢村産業振興公社</t>
    <rPh sb="0" eb="4">
      <t>カブシキガイシャ</t>
    </rPh>
    <rPh sb="5" eb="8">
      <t>トザワムラ</t>
    </rPh>
    <rPh sb="8" eb="14">
      <t>サンギョウシンコウコウシャ</t>
    </rPh>
    <phoneticPr fontId="2"/>
  </si>
  <si>
    <t>山形県消防補償等組合</t>
    <rPh sb="0" eb="3">
      <t>ヤマガタケン</t>
    </rPh>
    <rPh sb="3" eb="10">
      <t>ショウボウホショウトウクミアイ</t>
    </rPh>
    <phoneticPr fontId="10"/>
  </si>
  <si>
    <t>-</t>
    <phoneticPr fontId="10"/>
  </si>
  <si>
    <t>山形県自治会館管理組合</t>
    <rPh sb="0" eb="3">
      <t>ヤマガタケン</t>
    </rPh>
    <rPh sb="3" eb="7">
      <t>ジチカイカン</t>
    </rPh>
    <rPh sb="7" eb="11">
      <t>カンリクミアイ</t>
    </rPh>
    <phoneticPr fontId="10"/>
  </si>
  <si>
    <t>山形県市町村職員退職手当組合</t>
    <rPh sb="0" eb="3">
      <t>ヤマガタケン</t>
    </rPh>
    <rPh sb="3" eb="12">
      <t>シチョウソンショクインタイショクテアテ</t>
    </rPh>
    <rPh sb="12" eb="14">
      <t>クミアイ</t>
    </rPh>
    <phoneticPr fontId="10"/>
  </si>
  <si>
    <t>山形県市町村交通災害共済組合</t>
    <rPh sb="0" eb="3">
      <t>ヤマガタケン</t>
    </rPh>
    <rPh sb="3" eb="6">
      <t>シチョウソン</t>
    </rPh>
    <rPh sb="6" eb="10">
      <t>コウツウサイガイ</t>
    </rPh>
    <rPh sb="10" eb="14">
      <t>キョウサイクミアイ</t>
    </rPh>
    <phoneticPr fontId="10"/>
  </si>
  <si>
    <t>最上広域市町村圏事務組合</t>
    <rPh sb="0" eb="12">
      <t>モガミコウイキシチョウソンケンジムクミアイ</t>
    </rPh>
    <phoneticPr fontId="10"/>
  </si>
  <si>
    <t>最上地区広域連合（普通会計分）</t>
    <rPh sb="0" eb="8">
      <t>モガミチクコウイキレンゴウ</t>
    </rPh>
    <rPh sb="9" eb="14">
      <t>フツウカイケイブン</t>
    </rPh>
    <phoneticPr fontId="10"/>
  </si>
  <si>
    <t>最上地区広域連合（事業会計分）</t>
    <rPh sb="0" eb="8">
      <t>モガミチクコウイキレンゴウ</t>
    </rPh>
    <rPh sb="9" eb="14">
      <t>ジギョウカイケイブン</t>
    </rPh>
    <phoneticPr fontId="10"/>
  </si>
  <si>
    <t>山形県後期高齢者医療広域連合（普通会計分）</t>
    <rPh sb="0" eb="3">
      <t>ヤマガタケン</t>
    </rPh>
    <rPh sb="3" eb="14">
      <t>コウキコウレイシャイリョウコウイキレンゴウ</t>
    </rPh>
    <rPh sb="15" eb="20">
      <t>フツウカイケイブン</t>
    </rPh>
    <phoneticPr fontId="10"/>
  </si>
  <si>
    <t>山形県後期高齢者医療広域連合（事業会計分）</t>
    <rPh sb="15" eb="17">
      <t>ジギョウ</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</si>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</sst>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E619-4709-97E2-0C9E534CAA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156376</c:v>
                </c:pt>
                <c:pt idx="1">
                  <c:v>196227</c:v>
                </c:pt>
                <c:pt idx="2">
                  <c:v>129041</c:v>
                </c:pt>
                <c:pt idx="3">
                  <c:v>99303</c:v>
                </c:pt>
                <c:pt idx="4">
                  <c:v>114388</c:v>
                </c:pt>
              </c:numCache>
            </c:numRef>
          </c:val>
          <c:smooth val="0"/>
          <c:extLst>
            <c:ext xmlns:c16="http://schemas.microsoft.com/office/drawing/2014/chart" uri="{C3380CC4-5D6E-409C-BE32-E72D297353CC}">
              <c16:uniqueId val="{00000001-E619-4709-97E2-0C9E534CAA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15.86</c:v>
                </c:pt>
                <c:pt idx="1">
                  <c:v>16.18</c:v>
                </c:pt>
                <c:pt idx="2">
                  <c:v>19.829999999999998</c:v>
                </c:pt>
                <c:pt idx="3">
                  <c:v>19.61</c:v>
                </c:pt>
                <c:pt idx="4">
                  <c:v>11.94</c:v>
                </c:pt>
              </c:numCache>
            </c:numRef>
          </c:val>
          <c:extLst>
            <c:ext xmlns:c16="http://schemas.microsoft.com/office/drawing/2014/chart" uri="{C3380CC4-5D6E-409C-BE32-E72D297353CC}">
              <c16:uniqueId val="{00000000-29DC-4C7C-AB3D-757CF7DB8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31.14</c:v>
                </c:pt>
                <c:pt idx="1">
                  <c:v>33.130000000000003</c:v>
                </c:pt>
                <c:pt idx="2">
                  <c:v>33.909999999999997</c:v>
                </c:pt>
                <c:pt idx="3">
                  <c:v>34.880000000000003</c:v>
                </c:pt>
                <c:pt idx="4">
                  <c:v>38.64</c:v>
                </c:pt>
              </c:numCache>
            </c:numRef>
          </c:val>
          <c:extLst>
            <c:ext xmlns:c16="http://schemas.microsoft.com/office/drawing/2014/chart" uri="{C3380CC4-5D6E-409C-BE32-E72D297353CC}">
              <c16:uniqueId val="{00000001-29DC-4C7C-AB3D-757CF7DB8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c:v>
                </c:pt>
                <c:pt idx="1">
                  <c:v>5.6</c:v>
                </c:pt>
                <c:pt idx="2">
                  <c:v>8.5</c:v>
                </c:pt>
                <c:pt idx="3">
                  <c:v>-0.2</c:v>
                </c:pt>
                <c:pt idx="4">
                  <c:v>3.67</c:v>
                </c:pt>
              </c:numCache>
            </c:numRef>
          </c:val>
          <c:smooth val="0"/>
          <c:extLst>
            <c:ext xmlns:c16="http://schemas.microsoft.com/office/drawing/2014/chart" uri="{C3380CC4-5D6E-409C-BE32-E72D297353CC}">
              <c16:uniqueId val="{00000002-29DC-4C7C-AB3D-757CF7DB8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0.76</c:v>
                </c:pt>
                <c:pt idx="4">
                  <c:v>#N/A</c:v>
                </c:pt>
                <c:pt idx="5">
                  <c:v>0.74</c:v>
                </c:pt>
                <c:pt idx="6">
                  <c:v>#N/A</c:v>
                </c:pt>
                <c:pt idx="7">
                  <c:v>2.09</c:v>
                </c:pt>
                <c:pt idx="8">
                  <c:v>0</c:v>
                </c:pt>
                <c:pt idx="9">
                  <c:v>0</c:v>
                </c:pt>
              </c:numCache>
            </c:numRef>
          </c:val>
          <c:extLst>
            <c:ext xmlns:c16="http://schemas.microsoft.com/office/drawing/2014/chart" uri="{C3380CC4-5D6E-409C-BE32-E72D297353CC}">
              <c16:uniqueId val="{00000000-85C1-46A0-ABAB-9B9587ADB5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C1-46A0-ABAB-9B9587ADB5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C1-46A0-ABAB-9B9587ADB5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C1-46A0-ABAB-9B9587ADB59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0.05</c:v>
                </c:pt>
                <c:pt idx="8">
                  <c:v>#N/A</c:v>
                </c:pt>
                <c:pt idx="9">
                  <c:v>0.02</c:v>
                </c:pt>
              </c:numCache>
            </c:numRef>
          </c:val>
          <c:extLst>
            <c:ext xmlns:c16="http://schemas.microsoft.com/office/drawing/2014/chart" uri="{C3380CC4-5D6E-409C-BE32-E72D297353CC}">
              <c16:uniqueId val="{00000004-85C1-46A0-ABAB-9B9587ADB59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0.05</c:v>
                </c:pt>
                <c:pt idx="4">
                  <c:v>#N/A</c:v>
                </c:pt>
                <c:pt idx="5">
                  <c:v>0.02</c:v>
                </c:pt>
                <c:pt idx="6">
                  <c:v>#N/A</c:v>
                </c:pt>
                <c:pt idx="7">
                  <c:v>0.03</c:v>
                </c:pt>
                <c:pt idx="8">
                  <c:v>#N/A</c:v>
                </c:pt>
                <c:pt idx="9">
                  <c:v>0.03</c:v>
                </c:pt>
              </c:numCache>
            </c:numRef>
          </c:val>
          <c:extLst>
            <c:ext xmlns:c16="http://schemas.microsoft.com/office/drawing/2014/chart" uri="{C3380CC4-5D6E-409C-BE32-E72D297353CC}">
              <c16:uniqueId val="{00000005-85C1-46A0-ABAB-9B9587ADB59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6-85C1-46A0-ABAB-9B9587ADB59C}"/>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85C1-46A0-ABAB-9B9587ADB59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0.45</c:v>
                </c:pt>
                <c:pt idx="2">
                  <c:v>#N/A</c:v>
                </c:pt>
                <c:pt idx="3">
                  <c:v>0.8</c:v>
                </c:pt>
                <c:pt idx="4">
                  <c:v>#N/A</c:v>
                </c:pt>
                <c:pt idx="5">
                  <c:v>1.44</c:v>
                </c:pt>
                <c:pt idx="6">
                  <c:v>#N/A</c:v>
                </c:pt>
                <c:pt idx="7">
                  <c:v>1.86</c:v>
                </c:pt>
                <c:pt idx="8">
                  <c:v>#N/A</c:v>
                </c:pt>
                <c:pt idx="9">
                  <c:v>1.1100000000000001</c:v>
                </c:pt>
              </c:numCache>
            </c:numRef>
          </c:val>
          <c:extLst>
            <c:ext xmlns:c16="http://schemas.microsoft.com/office/drawing/2014/chart" uri="{C3380CC4-5D6E-409C-BE32-E72D297353CC}">
              <c16:uniqueId val="{00000008-85C1-46A0-ABAB-9B9587ADB5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15.86</c:v>
                </c:pt>
                <c:pt idx="2">
                  <c:v>#N/A</c:v>
                </c:pt>
                <c:pt idx="3">
                  <c:v>16.170000000000002</c:v>
                </c:pt>
                <c:pt idx="4">
                  <c:v>#N/A</c:v>
                </c:pt>
                <c:pt idx="5">
                  <c:v>19.829999999999998</c:v>
                </c:pt>
                <c:pt idx="6">
                  <c:v>#N/A</c:v>
                </c:pt>
                <c:pt idx="7">
                  <c:v>19.600000000000001</c:v>
                </c:pt>
                <c:pt idx="8">
                  <c:v>#N/A</c:v>
                </c:pt>
                <c:pt idx="9">
                  <c:v>11.94</c:v>
                </c:pt>
              </c:numCache>
            </c:numRef>
          </c:val>
          <c:extLst>
            <c:ext xmlns:c16="http://schemas.microsoft.com/office/drawing/2014/chart" uri="{C3380CC4-5D6E-409C-BE32-E72D297353CC}">
              <c16:uniqueId val="{00000009-85C1-46A0-ABAB-9B9587ADB5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396</c:v>
                </c:pt>
                <c:pt idx="5">
                  <c:v>446</c:v>
                </c:pt>
                <c:pt idx="8">
                  <c:v>471</c:v>
                </c:pt>
                <c:pt idx="11">
                  <c:v>473</c:v>
                </c:pt>
                <c:pt idx="14">
                  <c:v>512</c:v>
                </c:pt>
              </c:numCache>
            </c:numRef>
          </c:val>
          <c:extLst>
            <c:ext xmlns:c16="http://schemas.microsoft.com/office/drawing/2014/chart" uri="{C3380CC4-5D6E-409C-BE32-E72D297353CC}">
              <c16:uniqueId val="{00000000-0CB4-4E60-AADB-24C261D94B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B4-4E60-AADB-24C261D94B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12</c:v>
                </c:pt>
                <c:pt idx="12">
                  <c:v>10</c:v>
                </c:pt>
              </c:numCache>
            </c:numRef>
          </c:val>
          <c:extLst>
            <c:ext xmlns:c16="http://schemas.microsoft.com/office/drawing/2014/chart" uri="{C3380CC4-5D6E-409C-BE32-E72D297353CC}">
              <c16:uniqueId val="{00000002-0CB4-4E60-AADB-24C261D94B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6</c:v>
                </c:pt>
                <c:pt idx="6">
                  <c:v>5</c:v>
                </c:pt>
                <c:pt idx="9">
                  <c:v>6</c:v>
                </c:pt>
                <c:pt idx="12">
                  <c:v>6</c:v>
                </c:pt>
              </c:numCache>
            </c:numRef>
          </c:val>
          <c:extLst>
            <c:ext xmlns:c16="http://schemas.microsoft.com/office/drawing/2014/chart" uri="{C3380CC4-5D6E-409C-BE32-E72D297353CC}">
              <c16:uniqueId val="{00000003-0CB4-4E60-AADB-24C261D94B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250</c:v>
                </c:pt>
                <c:pt idx="3">
                  <c:v>237</c:v>
                </c:pt>
                <c:pt idx="6">
                  <c:v>258</c:v>
                </c:pt>
                <c:pt idx="9">
                  <c:v>254</c:v>
                </c:pt>
                <c:pt idx="12">
                  <c:v>231</c:v>
                </c:pt>
              </c:numCache>
            </c:numRef>
          </c:val>
          <c:extLst>
            <c:ext xmlns:c16="http://schemas.microsoft.com/office/drawing/2014/chart" uri="{C3380CC4-5D6E-409C-BE32-E72D297353CC}">
              <c16:uniqueId val="{00000004-0CB4-4E60-AADB-24C261D94B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4-4E60-AADB-24C261D94B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B4-4E60-AADB-24C261D94B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363</c:v>
                </c:pt>
                <c:pt idx="3">
                  <c:v>449</c:v>
                </c:pt>
                <c:pt idx="6">
                  <c:v>511</c:v>
                </c:pt>
                <c:pt idx="9">
                  <c:v>545</c:v>
                </c:pt>
                <c:pt idx="12">
                  <c:v>568</c:v>
                </c:pt>
              </c:numCache>
            </c:numRef>
          </c:val>
          <c:extLst>
            <c:ext xmlns:c16="http://schemas.microsoft.com/office/drawing/2014/chart" uri="{C3380CC4-5D6E-409C-BE32-E72D297353CC}">
              <c16:uniqueId val="{00000007-0CB4-4E60-AADB-24C261D94B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225</c:v>
                </c:pt>
                <c:pt idx="2">
                  <c:v>#N/A</c:v>
                </c:pt>
                <c:pt idx="3">
                  <c:v>#N/A</c:v>
                </c:pt>
                <c:pt idx="4">
                  <c:v>246</c:v>
                </c:pt>
                <c:pt idx="5">
                  <c:v>#N/A</c:v>
                </c:pt>
                <c:pt idx="6">
                  <c:v>#N/A</c:v>
                </c:pt>
                <c:pt idx="7">
                  <c:v>303</c:v>
                </c:pt>
                <c:pt idx="8">
                  <c:v>#N/A</c:v>
                </c:pt>
                <c:pt idx="9">
                  <c:v>#N/A</c:v>
                </c:pt>
                <c:pt idx="10">
                  <c:v>344</c:v>
                </c:pt>
                <c:pt idx="11">
                  <c:v>#N/A</c:v>
                </c:pt>
                <c:pt idx="12">
                  <c:v>#N/A</c:v>
                </c:pt>
                <c:pt idx="13">
                  <c:v>303</c:v>
                </c:pt>
                <c:pt idx="14">
                  <c:v>#N/A</c:v>
                </c:pt>
              </c:numCache>
            </c:numRef>
          </c:val>
          <c:smooth val="0"/>
          <c:extLst>
            <c:ext xmlns:c16="http://schemas.microsoft.com/office/drawing/2014/chart" uri="{C3380CC4-5D6E-409C-BE32-E72D297353CC}">
              <c16:uniqueId val="{00000008-0CB4-4E60-AADB-24C261D94B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4625</c:v>
                </c:pt>
                <c:pt idx="5">
                  <c:v>4572</c:v>
                </c:pt>
                <c:pt idx="8">
                  <c:v>4421</c:v>
                </c:pt>
                <c:pt idx="11">
                  <c:v>4458</c:v>
                </c:pt>
                <c:pt idx="14">
                  <c:v>4096</c:v>
                </c:pt>
              </c:numCache>
            </c:numRef>
          </c:val>
          <c:extLst>
            <c:ext xmlns:c16="http://schemas.microsoft.com/office/drawing/2014/chart" uri="{C3380CC4-5D6E-409C-BE32-E72D297353CC}">
              <c16:uniqueId val="{00000000-AA1B-4536-8261-6104B393C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c:v>
                </c:pt>
                <c:pt idx="5">
                  <c:v>3</c:v>
                </c:pt>
                <c:pt idx="8">
                  <c:v>0</c:v>
                </c:pt>
                <c:pt idx="11">
                  <c:v>103</c:v>
                </c:pt>
                <c:pt idx="14">
                  <c:v>131</c:v>
                </c:pt>
              </c:numCache>
            </c:numRef>
          </c:val>
          <c:extLst>
            <c:ext xmlns:c16="http://schemas.microsoft.com/office/drawing/2014/chart" uri="{C3380CC4-5D6E-409C-BE32-E72D297353CC}">
              <c16:uniqueId val="{00000001-AA1B-4536-8261-6104B393C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1408</c:v>
                </c:pt>
                <c:pt idx="5">
                  <c:v>1429</c:v>
                </c:pt>
                <c:pt idx="8">
                  <c:v>1601</c:v>
                </c:pt>
                <c:pt idx="11">
                  <c:v>1813</c:v>
                </c:pt>
                <c:pt idx="14">
                  <c:v>2033</c:v>
                </c:pt>
              </c:numCache>
            </c:numRef>
          </c:val>
          <c:extLst>
            <c:ext xmlns:c16="http://schemas.microsoft.com/office/drawing/2014/chart" uri="{C3380CC4-5D6E-409C-BE32-E72D297353CC}">
              <c16:uniqueId val="{00000002-AA1B-4536-8261-6104B393C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1B-4536-8261-6104B393C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1B-4536-8261-6104B393C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B-4536-8261-6104B393C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346</c:v>
                </c:pt>
                <c:pt idx="3">
                  <c:v>331</c:v>
                </c:pt>
                <c:pt idx="6">
                  <c:v>357</c:v>
                </c:pt>
                <c:pt idx="9">
                  <c:v>331</c:v>
                </c:pt>
                <c:pt idx="12">
                  <c:v>310</c:v>
                </c:pt>
              </c:numCache>
            </c:numRef>
          </c:val>
          <c:extLst>
            <c:ext xmlns:c16="http://schemas.microsoft.com/office/drawing/2014/chart" uri="{C3380CC4-5D6E-409C-BE32-E72D297353CC}">
              <c16:uniqueId val="{00000006-AA1B-4536-8261-6104B393C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4</c:v>
                </c:pt>
                <c:pt idx="6">
                  <c:v>5</c:v>
                </c:pt>
                <c:pt idx="9">
                  <c:v>0</c:v>
                </c:pt>
                <c:pt idx="12">
                  <c:v>0</c:v>
                </c:pt>
              </c:numCache>
            </c:numRef>
          </c:val>
          <c:extLst>
            <c:ext xmlns:c16="http://schemas.microsoft.com/office/drawing/2014/chart" uri="{C3380CC4-5D6E-409C-BE32-E72D297353CC}">
              <c16:uniqueId val="{00000007-AA1B-4536-8261-6104B393C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2238</c:v>
                </c:pt>
                <c:pt idx="3">
                  <c:v>1988</c:v>
                </c:pt>
                <c:pt idx="6">
                  <c:v>1824</c:v>
                </c:pt>
                <c:pt idx="9">
                  <c:v>1640</c:v>
                </c:pt>
                <c:pt idx="12">
                  <c:v>1422</c:v>
                </c:pt>
              </c:numCache>
            </c:numRef>
          </c:val>
          <c:extLst>
            <c:ext xmlns:c16="http://schemas.microsoft.com/office/drawing/2014/chart" uri="{C3380CC4-5D6E-409C-BE32-E72D297353CC}">
              <c16:uniqueId val="{00000008-AA1B-4536-8261-6104B393C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470</c:v>
                </c:pt>
                <c:pt idx="12">
                  <c:v>454</c:v>
                </c:pt>
              </c:numCache>
            </c:numRef>
          </c:val>
          <c:extLst>
            <c:ext xmlns:c16="http://schemas.microsoft.com/office/drawing/2014/chart" uri="{C3380CC4-5D6E-409C-BE32-E72D297353CC}">
              <c16:uniqueId val="{00000009-AA1B-4536-8261-6104B393C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5626</c:v>
                </c:pt>
                <c:pt idx="3">
                  <c:v>5930</c:v>
                </c:pt>
                <c:pt idx="6">
                  <c:v>5839</c:v>
                </c:pt>
                <c:pt idx="9">
                  <c:v>5568</c:v>
                </c:pt>
                <c:pt idx="12">
                  <c:v>5039</c:v>
                </c:pt>
              </c:numCache>
            </c:numRef>
          </c:val>
          <c:extLst>
            <c:ext xmlns:c16="http://schemas.microsoft.com/office/drawing/2014/chart" uri="{C3380CC4-5D6E-409C-BE32-E72D297353CC}">
              <c16:uniqueId val="{0000000A-AA1B-4536-8261-6104B393C8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2178</c:v>
                </c:pt>
                <c:pt idx="2">
                  <c:v>#N/A</c:v>
                </c:pt>
                <c:pt idx="3">
                  <c:v>#N/A</c:v>
                </c:pt>
                <c:pt idx="4">
                  <c:v>2248</c:v>
                </c:pt>
                <c:pt idx="5">
                  <c:v>#N/A</c:v>
                </c:pt>
                <c:pt idx="6">
                  <c:v>#N/A</c:v>
                </c:pt>
                <c:pt idx="7">
                  <c:v>2003</c:v>
                </c:pt>
                <c:pt idx="8">
                  <c:v>#N/A</c:v>
                </c:pt>
                <c:pt idx="9">
                  <c:v>#N/A</c:v>
                </c:pt>
                <c:pt idx="10">
                  <c:v>1637</c:v>
                </c:pt>
                <c:pt idx="11">
                  <c:v>#N/A</c:v>
                </c:pt>
                <c:pt idx="12">
                  <c:v>#N/A</c:v>
                </c:pt>
                <c:pt idx="13">
                  <c:v>964</c:v>
                </c:pt>
                <c:pt idx="14">
                  <c:v>#N/A</c:v>
                </c:pt>
              </c:numCache>
            </c:numRef>
          </c:val>
          <c:smooth val="0"/>
          <c:extLst>
            <c:ext xmlns:c16="http://schemas.microsoft.com/office/drawing/2014/chart" uri="{C3380CC4-5D6E-409C-BE32-E72D297353CC}">
              <c16:uniqueId val="{0000000B-AA1B-4536-8261-6104B393C8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969</c:v>
                </c:pt>
                <c:pt idx="1">
                  <c:v>979</c:v>
                </c:pt>
                <c:pt idx="2">
                  <c:v>1109</c:v>
                </c:pt>
              </c:numCache>
            </c:numRef>
          </c:val>
          <c:extLst>
            <c:ext xmlns:c16="http://schemas.microsoft.com/office/drawing/2014/chart" uri="{C3380CC4-5D6E-409C-BE32-E72D297353CC}">
              <c16:uniqueId val="{00000000-F302-4B55-87C6-29A164F64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c:v>
                </c:pt>
                <c:pt idx="1">
                  <c:v>174</c:v>
                </c:pt>
                <c:pt idx="2">
                  <c:v>196</c:v>
                </c:pt>
              </c:numCache>
            </c:numRef>
          </c:val>
          <c:extLst>
            <c:ext xmlns:c16="http://schemas.microsoft.com/office/drawing/2014/chart" uri="{C3380CC4-5D6E-409C-BE32-E72D297353CC}">
              <c16:uniqueId val="{00000001-F302-4B55-87C6-29A164F64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359</c:v>
                </c:pt>
                <c:pt idx="1">
                  <c:v>531</c:v>
                </c:pt>
                <c:pt idx="2">
                  <c:v>572</c:v>
                </c:pt>
              </c:numCache>
            </c:numRef>
          </c:val>
          <c:extLst>
            <c:ext xmlns:c16="http://schemas.microsoft.com/office/drawing/2014/chart" uri="{C3380CC4-5D6E-409C-BE32-E72D297353CC}">
              <c16:uniqueId val="{00000002-F302-4B55-87C6-29A164F64F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3,934
261.31
5,425,109
5,028,425
342,813
2,870,579
5,038,891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前年度から増減はなかったが、依然として人口は減少傾向にあり、少子高齢化に加えて労働人口の減少がみられる。固定資産税全体で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収となっているが、基幹産業である農業の低迷等による自主財源の税収に目立った伸びはないため、低い値で推移していると考える。また、農業以外の主要産業も村内には少なく、税収の増加を見込むのは厳しい状況である。今後においては、事務事業の見直しと、経費削減に努め村政運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ポイント増加している。人件費・公債費・積立金が増加し、物件費が減少している。歳入に関しては、地方税</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％、固定資産税</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％の増加となっているが、市町村たばこ税は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％減少している。また、地方交付税は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千円の増加となっているが、結果として経常収支比率は増加した。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10795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4913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162137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31425"/>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60</xdr:row>
      <xdr:rowOff>138006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31425"/>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2752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250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136525</xdr:rowOff>
    </xdr:from>
    <xdr:to>
      <xdr:col>15</xdr:col>
      <xdr:colOff>133350</xdr:colOff>
      <xdr:row>59</xdr:row>
      <xdr:rowOff>66675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76852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人事委員会勧告、外部への出向解除により、人件費は</a:t>
          </a:r>
          <a:r>
            <a:rPr kumimoji="1" lang="en-US" altLang="ja-JP" sz="1300">
              <a:latin typeface="ＭＳ Ｐゴシック" panose="020B0600070205080204" pitchFamily="50" charset="-128"/>
              <a:ea typeface="ＭＳ Ｐゴシック" panose="020B0600070205080204" pitchFamily="50" charset="-128"/>
            </a:rPr>
            <a:t>41,961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物件費は、修繕費（財産管理費）</a:t>
          </a:r>
          <a:r>
            <a:rPr kumimoji="1" lang="en-US" altLang="ja-JP" sz="1300">
              <a:latin typeface="ＭＳ Ｐゴシック" panose="020B0600070205080204" pitchFamily="50" charset="-128"/>
              <a:ea typeface="ＭＳ Ｐゴシック" panose="020B0600070205080204" pitchFamily="50" charset="-128"/>
            </a:rPr>
            <a:t>4,162</a:t>
          </a:r>
          <a:r>
            <a:rPr kumimoji="1" lang="ja-JP" altLang="en-US" sz="1300">
              <a:latin typeface="ＭＳ Ｐゴシック" panose="020B0600070205080204" pitchFamily="50" charset="-128"/>
              <a:ea typeface="ＭＳ Ｐゴシック" panose="020B0600070205080204" pitchFamily="50" charset="-128"/>
            </a:rPr>
            <a:t>千円、維持補修費（保育所児童館費）</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千円、総務費委託料</a:t>
          </a:r>
          <a:r>
            <a:rPr kumimoji="1" lang="en-US" altLang="ja-JP" sz="1300">
              <a:latin typeface="ＭＳ Ｐゴシック" panose="020B0600070205080204" pitchFamily="50" charset="-128"/>
              <a:ea typeface="ＭＳ Ｐゴシック" panose="020B0600070205080204" pitchFamily="50" charset="-128"/>
            </a:rPr>
            <a:t>59,900</a:t>
          </a:r>
          <a:r>
            <a:rPr kumimoji="1" lang="ja-JP" altLang="en-US" sz="1300">
              <a:latin typeface="ＭＳ Ｐゴシック" panose="020B0600070205080204" pitchFamily="50" charset="-128"/>
              <a:ea typeface="ＭＳ Ｐゴシック" panose="020B0600070205080204" pitchFamily="50" charset="-128"/>
            </a:rPr>
            <a:t>千円（行政手続きオンライン化対応委託料等）の減少となり、結果として人件費・物件費等は減少している。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64556</xdr:rowOff>
    </xdr:from>
    <xdr:to>
      <xdr:col>23</xdr:col>
      <xdr:colOff>133350</xdr:colOff>
      <xdr:row>81</xdr:row>
      <xdr:rowOff>101767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2006"/>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60075</xdr:rowOff>
    </xdr:from>
    <xdr:to>
      <xdr:col>19</xdr:col>
      <xdr:colOff>133350</xdr:colOff>
      <xdr:row>81</xdr:row>
      <xdr:rowOff>101767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7525"/>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35461</xdr:rowOff>
    </xdr:from>
    <xdr:to>
      <xdr:col>15</xdr:col>
      <xdr:colOff>82550</xdr:colOff>
      <xdr:row>81</xdr:row>
      <xdr:rowOff>60075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2911"/>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128031</xdr:rowOff>
    </xdr:from>
    <xdr:to>
      <xdr:col>11</xdr:col>
      <xdr:colOff>31750</xdr:colOff>
      <xdr:row>81</xdr:row>
      <xdr:rowOff>35461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44031"/>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13756</xdr:rowOff>
    </xdr:from>
    <xdr:to>
      <xdr:col>23</xdr:col>
      <xdr:colOff>184150</xdr:colOff>
      <xdr:row>81</xdr:row>
      <xdr:rowOff>115356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30283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50967</xdr:rowOff>
    </xdr:from>
    <xdr:to>
      <xdr:col>19</xdr:col>
      <xdr:colOff>184150</xdr:colOff>
      <xdr:row>81</xdr:row>
      <xdr:rowOff>152567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162744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0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9275</xdr:rowOff>
    </xdr:from>
    <xdr:to>
      <xdr:col>15</xdr:col>
      <xdr:colOff>133350</xdr:colOff>
      <xdr:row>81</xdr:row>
      <xdr:rowOff>110875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121052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156111</xdr:rowOff>
    </xdr:from>
    <xdr:to>
      <xdr:col>11</xdr:col>
      <xdr:colOff>82550</xdr:colOff>
      <xdr:row>81</xdr:row>
      <xdr:rowOff>86261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96438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77231</xdr:rowOff>
    </xdr:from>
    <xdr:to>
      <xdr:col>7</xdr:col>
      <xdr:colOff>31750</xdr:colOff>
      <xdr:row>81</xdr:row>
      <xdr:rowOff>7381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17558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ポイント増加している。類似団体と比較すると、高い水準になっている。団塊の世代の職員の定年退職を起因として、管理職の昇任年齢が引き下がっているのも要因として考えられる。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89</xdr:row>
      <xdr:rowOff>96661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0789"/>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87</xdr:row>
      <xdr:rowOff>144639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52461"/>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87</xdr:row>
      <xdr:rowOff>37395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524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535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に関しては、より良い住民サービスを提供するため、一般行政職の採用を実施したことにより、昨年度と比べて増加している。加えて、人口も昨年度に比べ減少していることから、ポイントが増加したと考えられ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148262</xdr:rowOff>
    </xdr:from>
    <xdr:to>
      <xdr:col>81</xdr:col>
      <xdr:colOff>44450</xdr:colOff>
      <xdr:row>60</xdr:row>
      <xdr:rowOff>156305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52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126343</xdr:rowOff>
    </xdr:from>
    <xdr:to>
      <xdr:col>77</xdr:col>
      <xdr:colOff>44450</xdr:colOff>
      <xdr:row>60</xdr:row>
      <xdr:rowOff>148262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3343"/>
          <a:ext cx="8890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113072</xdr:rowOff>
    </xdr:from>
    <xdr:to>
      <xdr:col>72</xdr:col>
      <xdr:colOff>203200</xdr:colOff>
      <xdr:row>60</xdr:row>
      <xdr:rowOff>126343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007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109453</xdr:rowOff>
    </xdr:from>
    <xdr:to>
      <xdr:col>68</xdr:col>
      <xdr:colOff>152400</xdr:colOff>
      <xdr:row>60</xdr:row>
      <xdr:rowOff>113072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645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105505</xdr:rowOff>
    </xdr:from>
    <xdr:to>
      <xdr:col>81</xdr:col>
      <xdr:colOff>95250</xdr:colOff>
      <xdr:row>61</xdr:row>
      <xdr:rowOff>35655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77582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97462</xdr:rowOff>
    </xdr:from>
    <xdr:to>
      <xdr:col>77</xdr:col>
      <xdr:colOff>95250</xdr:colOff>
      <xdr:row>61</xdr:row>
      <xdr:rowOff>27612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75543</xdr:rowOff>
    </xdr:from>
    <xdr:to>
      <xdr:col>73</xdr:col>
      <xdr:colOff>44450</xdr:colOff>
      <xdr:row>61</xdr:row>
      <xdr:rowOff>5693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161920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62272</xdr:rowOff>
    </xdr:from>
    <xdr:to>
      <xdr:col>68</xdr:col>
      <xdr:colOff>203200</xdr:colOff>
      <xdr:row>60</xdr:row>
      <xdr:rowOff>163872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58653</xdr:rowOff>
    </xdr:from>
    <xdr:to>
      <xdr:col>64</xdr:col>
      <xdr:colOff>152400</xdr:colOff>
      <xdr:row>60</xdr:row>
      <xdr:rowOff>160253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145030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3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ポイント増加しており、類似団体全国平均・山形県平均を上回っている。要因としては、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年度臨時財政対策債や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過疎対策事業債、経営体育成基盤整備事業などに係る起債の償還開始に伴うものと分析する。今後も公債費は増加する見込みがあるため、起債依存型の事業実施の見直しや、繰上償還の実施など、公債費の適正化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68580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354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63077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38117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旧戸沢中学校校舎解体事業、旧古口小学校校舎解体事業、</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年臨時財政対策債に係る起債を繰上償還したことにより、前年度から</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では高い値である。引き続き、事業規模を縮小し、基金への積立てなどを積極的に行うことで償還可能財源を増やしながら、地方債現在高の上昇も続く中ではあるが、事業の適正化を図り財政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35560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7637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35560</xdr:rowOff>
    </xdr:from>
    <xdr:to>
      <xdr:col>81</xdr:col>
      <xdr:colOff>133350</xdr:colOff>
      <xdr:row>20</xdr:row>
      <xdr:rowOff>35560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2963</xdr:rowOff>
    </xdr:from>
    <xdr:to>
      <xdr:col>81</xdr:col>
      <xdr:colOff>44450</xdr:colOff>
      <xdr:row>19</xdr:row>
      <xdr:rowOff>51505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7613"/>
          <a:ext cx="838200" cy="39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51505</xdr:rowOff>
    </xdr:from>
    <xdr:to>
      <xdr:col>77</xdr:col>
      <xdr:colOff>44450</xdr:colOff>
      <xdr:row>20</xdr:row>
      <xdr:rowOff>65052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0905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65052</xdr:rowOff>
    </xdr:from>
    <xdr:to>
      <xdr:col>72</xdr:col>
      <xdr:colOff>203200</xdr:colOff>
      <xdr:row>21</xdr:row>
      <xdr:rowOff>150989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494052"/>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150989</xdr:rowOff>
    </xdr:from>
    <xdr:to>
      <xdr:col>68</xdr:col>
      <xdr:colOff>152400</xdr:colOff>
      <xdr:row>22</xdr:row>
      <xdr:rowOff>23777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75143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123613</xdr:rowOff>
    </xdr:from>
    <xdr:to>
      <xdr:col>81</xdr:col>
      <xdr:colOff>95250</xdr:colOff>
      <xdr:row>17</xdr:row>
      <xdr:rowOff>53763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95690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705</xdr:rowOff>
    </xdr:from>
    <xdr:to>
      <xdr:col>77</xdr:col>
      <xdr:colOff>95250</xdr:colOff>
      <xdr:row>19</xdr:row>
      <xdr:rowOff>102305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87082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4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14252</xdr:rowOff>
    </xdr:from>
    <xdr:to>
      <xdr:col>73</xdr:col>
      <xdr:colOff>44450</xdr:colOff>
      <xdr:row>20</xdr:row>
      <xdr:rowOff>115852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100629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5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100189</xdr:rowOff>
    </xdr:from>
    <xdr:to>
      <xdr:col>68</xdr:col>
      <xdr:colOff>203200</xdr:colOff>
      <xdr:row>22</xdr:row>
      <xdr:rowOff>30339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15116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7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144427</xdr:rowOff>
    </xdr:from>
    <xdr:to>
      <xdr:col>64</xdr:col>
      <xdr:colOff>152400</xdr:colOff>
      <xdr:row>22</xdr:row>
      <xdr:rowOff>74577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59354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3,934
261.31
5,425,109
5,028,425
342,813
2,870,579
5,038,891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ポイント増加し、類似団体平均を上回っている。人事委員会勧告、外部への出向解除により人件費</a:t>
          </a:r>
          <a:r>
            <a:rPr kumimoji="1" lang="en-US" altLang="ja-JP" sz="1300">
              <a:latin typeface="ＭＳ Ｐゴシック" panose="020B0600070205080204" pitchFamily="50" charset="-128"/>
              <a:ea typeface="ＭＳ Ｐゴシック" panose="020B0600070205080204" pitchFamily="50" charset="-128"/>
            </a:rPr>
            <a:t>41,961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％）増加したことが要因と考えられる。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ポイント減少している。各種システムの改修経費の減少（行政手続きオンライン化等）、物価高騰による単価の上昇や各施設の修繕費の増加が要因だと考える。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568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168910</xdr:rowOff>
    </xdr:from>
    <xdr:to>
      <xdr:col>78</xdr:col>
      <xdr:colOff>69850</xdr:colOff>
      <xdr:row>15</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692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168910</xdr:rowOff>
    </xdr:from>
    <xdr:to>
      <xdr:col>73</xdr:col>
      <xdr:colOff>180975</xdr:colOff>
      <xdr:row>15</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69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43180</xdr:rowOff>
    </xdr:from>
    <xdr:to>
      <xdr:col>69</xdr:col>
      <xdr:colOff>92075</xdr:colOff>
      <xdr:row>16</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149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118110</xdr:rowOff>
    </xdr:from>
    <xdr:to>
      <xdr:col>74</xdr:col>
      <xdr:colOff>31750</xdr:colOff>
      <xdr:row>15</xdr:row>
      <xdr:rowOff>48260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58437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163830</xdr:rowOff>
    </xdr:from>
    <xdr:to>
      <xdr:col>69</xdr:col>
      <xdr:colOff>142875</xdr:colOff>
      <xdr:row>15</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104157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107967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ポイント増加している。例年、類似団体平均よりも低くなっているが、今後も事業の適正化を図り続けながら、財政健全化に努めていく。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94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ポイントの減少となっている。要因としては、小雪による除雪事業費等の維持補修費</a:t>
          </a:r>
          <a:r>
            <a:rPr kumimoji="1" lang="en-US" altLang="ja-JP" sz="1300">
              <a:latin typeface="ＭＳ Ｐゴシック" panose="020B0600070205080204" pitchFamily="50" charset="-128"/>
              <a:ea typeface="ＭＳ Ｐゴシック" panose="020B0600070205080204" pitchFamily="50" charset="-128"/>
            </a:rPr>
            <a:t>96,133</a:t>
          </a:r>
          <a:r>
            <a:rPr kumimoji="1" lang="ja-JP" altLang="en-US" sz="1300">
              <a:latin typeface="ＭＳ Ｐゴシック" panose="020B0600070205080204" pitchFamily="50" charset="-128"/>
              <a:ea typeface="ＭＳ Ｐゴシック" panose="020B0600070205080204" pitchFamily="50" charset="-128"/>
            </a:rPr>
            <a:t>千円の減少に伴う、経常経費の減少が考えられる。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57</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01480"/>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2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79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0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72407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ポイント上昇している。実績ベースでみると、補助金や負担金</a:t>
          </a:r>
          <a:r>
            <a:rPr kumimoji="1" lang="en-US" altLang="ja-JP" sz="1300">
              <a:latin typeface="ＭＳ Ｐゴシック" panose="020B0600070205080204" pitchFamily="50" charset="-128"/>
              <a:ea typeface="ＭＳ Ｐゴシック" panose="020B0600070205080204" pitchFamily="50" charset="-128"/>
            </a:rPr>
            <a:t>251,898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％）の増加となっており、簡易水道事業特別会計、公共下水道事業特別会計及び農業集落排水事業特別会計の公営企業会計移行に伴う補助金の増加が主な要因と考える。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38</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9472"/>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34,001</a:t>
          </a:r>
          <a:r>
            <a:rPr kumimoji="1" lang="ja-JP" altLang="en-US" sz="1300">
              <a:latin typeface="ＭＳ Ｐゴシック" panose="020B0600070205080204" pitchFamily="50" charset="-128"/>
              <a:ea typeface="ＭＳ Ｐゴシック" panose="020B0600070205080204" pitchFamily="50" charset="-128"/>
            </a:rPr>
            <a:t>千円の増加となっているため、経常収支比率も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ポイント増加している。大きな要因としては、過疎債（ぽんぽ館グラウンドゴルフ場排水整備事業など）や臨時財政対策債の償還開始に伴うものと考えられる。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58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ポイント下回っている。公債費以外で経常経費に占める割合が大きいのは、人件費・物件費・補助費等となっている。類似団体平均を下回ってはいるが、適正な水準の維持に努めていく。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4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38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38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42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68580</xdr:rowOff>
    </xdr:from>
    <xdr:to>
      <xdr:col>82</xdr:col>
      <xdr:colOff>158750</xdr:colOff>
      <xdr:row>75</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85107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101244</xdr:rowOff>
    </xdr:from>
    <xdr:to>
      <xdr:col>29</xdr:col>
      <xdr:colOff>127000</xdr:colOff>
      <xdr:row>16</xdr:row>
      <xdr:rowOff>140657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92069"/>
          <a:ext cx="647700" cy="3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86022</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76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140657</xdr:rowOff>
    </xdr:from>
    <xdr:to>
      <xdr:col>26</xdr:col>
      <xdr:colOff>50800</xdr:colOff>
      <xdr:row>16</xdr:row>
      <xdr:rowOff>161881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1482"/>
          <a:ext cx="698500" cy="2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161881</xdr:rowOff>
    </xdr:from>
    <xdr:to>
      <xdr:col>22</xdr:col>
      <xdr:colOff>114300</xdr:colOff>
      <xdr:row>17</xdr:row>
      <xdr:rowOff>12150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2706"/>
          <a:ext cx="698500" cy="2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12150</xdr:rowOff>
    </xdr:from>
    <xdr:to>
      <xdr:col>18</xdr:col>
      <xdr:colOff>177800</xdr:colOff>
      <xdr:row>17</xdr:row>
      <xdr:rowOff>41557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4425"/>
          <a:ext cx="6985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50444</xdr:rowOff>
    </xdr:from>
    <xdr:to>
      <xdr:col>29</xdr:col>
      <xdr:colOff>177800</xdr:colOff>
      <xdr:row>16</xdr:row>
      <xdr:rowOff>152044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4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66971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89857</xdr:rowOff>
    </xdr:from>
    <xdr:to>
      <xdr:col>26</xdr:col>
      <xdr:colOff>101600</xdr:colOff>
      <xdr:row>17</xdr:row>
      <xdr:rowOff>20007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30184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4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111081</xdr:rowOff>
    </xdr:from>
    <xdr:to>
      <xdr:col>22</xdr:col>
      <xdr:colOff>165100</xdr:colOff>
      <xdr:row>17</xdr:row>
      <xdr:rowOff>41231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51408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132800</xdr:rowOff>
    </xdr:from>
    <xdr:to>
      <xdr:col>19</xdr:col>
      <xdr:colOff>38100</xdr:colOff>
      <xdr:row>17</xdr:row>
      <xdr:rowOff>62950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47727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162207</xdr:rowOff>
    </xdr:from>
    <xdr:to>
      <xdr:col>15</xdr:col>
      <xdr:colOff>101600</xdr:colOff>
      <xdr:row>17</xdr:row>
      <xdr:rowOff>92357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5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77134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271549</xdr:rowOff>
    </xdr:from>
    <xdr:to>
      <xdr:col>29</xdr:col>
      <xdr:colOff>127000</xdr:colOff>
      <xdr:row>35</xdr:row>
      <xdr:rowOff>320750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881899"/>
          <a:ext cx="647700" cy="4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271549</xdr:rowOff>
    </xdr:from>
    <xdr:to>
      <xdr:col>26</xdr:col>
      <xdr:colOff>50800</xdr:colOff>
      <xdr:row>35</xdr:row>
      <xdr:rowOff>341650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881899"/>
          <a:ext cx="698500" cy="7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341650</xdr:rowOff>
    </xdr:from>
    <xdr:to>
      <xdr:col>22</xdr:col>
      <xdr:colOff>114300</xdr:colOff>
      <xdr:row>36</xdr:row>
      <xdr:rowOff>88870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952000"/>
          <a:ext cx="698500" cy="9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88870</xdr:rowOff>
    </xdr:from>
    <xdr:to>
      <xdr:col>18</xdr:col>
      <xdr:colOff>177800</xdr:colOff>
      <xdr:row>36</xdr:row>
      <xdr:rowOff>125446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042120"/>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269950</xdr:rowOff>
    </xdr:from>
    <xdr:to>
      <xdr:col>29</xdr:col>
      <xdr:colOff>177800</xdr:colOff>
      <xdr:row>36</xdr:row>
      <xdr:rowOff>28650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88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115027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220749</xdr:rowOff>
    </xdr:from>
    <xdr:to>
      <xdr:col>26</xdr:col>
      <xdr:colOff>101600</xdr:colOff>
      <xdr:row>35</xdr:row>
      <xdr:rowOff>322349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3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332526</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59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290850</xdr:rowOff>
    </xdr:from>
    <xdr:to>
      <xdr:col>22</xdr:col>
      <xdr:colOff>165100</xdr:colOff>
      <xdr:row>36</xdr:row>
      <xdr:rowOff>49550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0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59727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6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38070</xdr:rowOff>
    </xdr:from>
    <xdr:to>
      <xdr:col>19</xdr:col>
      <xdr:colOff>38100</xdr:colOff>
      <xdr:row>36</xdr:row>
      <xdr:rowOff>139670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9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149847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74646</xdr:rowOff>
    </xdr:from>
    <xdr:to>
      <xdr:col>15</xdr:col>
      <xdr:colOff>101600</xdr:colOff>
      <xdr:row>37</xdr:row>
      <xdr:rowOff>4796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2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186423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3,934
261.31
5,425,109
5,028,425
342,813
2,870,579
5,038,891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106839</xdr:rowOff>
    </xdr:from>
    <xdr:to>
      <xdr:col>24</xdr:col>
      <xdr:colOff>63500</xdr:colOff>
      <xdr:row>35</xdr:row>
      <xdr:rowOff>140214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7589"/>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140214</xdr:rowOff>
    </xdr:from>
    <xdr:to>
      <xdr:col>19</xdr:col>
      <xdr:colOff>177800</xdr:colOff>
      <xdr:row>35</xdr:row>
      <xdr:rowOff>166641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4096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166641</xdr:rowOff>
    </xdr:from>
    <xdr:to>
      <xdr:col>15</xdr:col>
      <xdr:colOff>50800</xdr:colOff>
      <xdr:row>36</xdr:row>
      <xdr:rowOff>16729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7391"/>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16729</xdr:rowOff>
    </xdr:from>
    <xdr:to>
      <xdr:col>10</xdr:col>
      <xdr:colOff>114300</xdr:colOff>
      <xdr:row>36</xdr:row>
      <xdr:rowOff>112366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8929"/>
          <a:ext cx="8890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56039</xdr:rowOff>
    </xdr:from>
    <xdr:to>
      <xdr:col>24</xdr:col>
      <xdr:colOff>114300</xdr:colOff>
      <xdr:row>35</xdr:row>
      <xdr:rowOff>157639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78916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89414</xdr:rowOff>
    </xdr:from>
    <xdr:to>
      <xdr:col>20</xdr:col>
      <xdr:colOff>38100</xdr:colOff>
      <xdr:row>36</xdr:row>
      <xdr:rowOff>19564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36091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6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115841</xdr:rowOff>
    </xdr:from>
    <xdr:to>
      <xdr:col>15</xdr:col>
      <xdr:colOff>101600</xdr:colOff>
      <xdr:row>36</xdr:row>
      <xdr:rowOff>45991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62518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137379</xdr:rowOff>
    </xdr:from>
    <xdr:to>
      <xdr:col>10</xdr:col>
      <xdr:colOff>165100</xdr:colOff>
      <xdr:row>36</xdr:row>
      <xdr:rowOff>67529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84056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1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61566</xdr:rowOff>
    </xdr:from>
    <xdr:to>
      <xdr:col>6</xdr:col>
      <xdr:colOff>38100</xdr:colOff>
      <xdr:row>36</xdr:row>
      <xdr:rowOff>163166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154293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58420</xdr:rowOff>
    </xdr:from>
    <xdr:to>
      <xdr:col>24</xdr:col>
      <xdr:colOff>63500</xdr:colOff>
      <xdr:row>57</xdr:row>
      <xdr:rowOff>94936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31070"/>
          <a:ext cx="838200" cy="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58420</xdr:rowOff>
    </xdr:from>
    <xdr:to>
      <xdr:col>19</xdr:col>
      <xdr:colOff>177800</xdr:colOff>
      <xdr:row>57</xdr:row>
      <xdr:rowOff>103187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1070"/>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103187</xdr:rowOff>
    </xdr:from>
    <xdr:to>
      <xdr:col>15</xdr:col>
      <xdr:colOff>50800</xdr:colOff>
      <xdr:row>57</xdr:row>
      <xdr:rowOff>103322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583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103322</xdr:rowOff>
    </xdr:from>
    <xdr:to>
      <xdr:col>10</xdr:col>
      <xdr:colOff>114300</xdr:colOff>
      <xdr:row>57</xdr:row>
      <xdr:rowOff>109024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597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44136</xdr:rowOff>
    </xdr:from>
    <xdr:to>
      <xdr:col>24</xdr:col>
      <xdr:colOff>114300</xdr:colOff>
      <xdr:row>57</xdr:row>
      <xdr:rowOff>145736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130513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7620</xdr:rowOff>
    </xdr:from>
    <xdr:to>
      <xdr:col>20</xdr:col>
      <xdr:colOff>38100</xdr:colOff>
      <xdr:row>57</xdr:row>
      <xdr:rowOff>109220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100347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52387</xdr:rowOff>
    </xdr:from>
    <xdr:to>
      <xdr:col>15</xdr:col>
      <xdr:colOff>101600</xdr:colOff>
      <xdr:row>57</xdr:row>
      <xdr:rowOff>153987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145114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1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52522</xdr:rowOff>
    </xdr:from>
    <xdr:to>
      <xdr:col>10</xdr:col>
      <xdr:colOff>165100</xdr:colOff>
      <xdr:row>57</xdr:row>
      <xdr:rowOff>154122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58224</xdr:rowOff>
    </xdr:from>
    <xdr:to>
      <xdr:col>6</xdr:col>
      <xdr:colOff>38100</xdr:colOff>
      <xdr:row>57</xdr:row>
      <xdr:rowOff>159824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150951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14993</xdr:rowOff>
    </xdr:from>
    <xdr:to>
      <xdr:col>24</xdr:col>
      <xdr:colOff>63500</xdr:colOff>
      <xdr:row>77</xdr:row>
      <xdr:rowOff>94373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45193"/>
          <a:ext cx="838200" cy="2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162756</xdr:rowOff>
    </xdr:from>
    <xdr:to>
      <xdr:col>19</xdr:col>
      <xdr:colOff>177800</xdr:colOff>
      <xdr:row>76</xdr:row>
      <xdr:rowOff>14993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21506"/>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162756</xdr:rowOff>
    </xdr:from>
    <xdr:to>
      <xdr:col>15</xdr:col>
      <xdr:colOff>50800</xdr:colOff>
      <xdr:row>76</xdr:row>
      <xdr:rowOff>110232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1506"/>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110232</xdr:rowOff>
    </xdr:from>
    <xdr:to>
      <xdr:col>10</xdr:col>
      <xdr:colOff>114300</xdr:colOff>
      <xdr:row>77</xdr:row>
      <xdr:rowOff>108383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40432"/>
          <a:ext cx="889000" cy="1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43573</xdr:rowOff>
    </xdr:from>
    <xdr:to>
      <xdr:col>24</xdr:col>
      <xdr:colOff>114300</xdr:colOff>
      <xdr:row>77</xdr:row>
      <xdr:rowOff>145173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66450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135643</xdr:rowOff>
    </xdr:from>
    <xdr:to>
      <xdr:col>20</xdr:col>
      <xdr:colOff>38100</xdr:colOff>
      <xdr:row>76</xdr:row>
      <xdr:rowOff>65793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82320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111956</xdr:rowOff>
    </xdr:from>
    <xdr:to>
      <xdr:col>15</xdr:col>
      <xdr:colOff>101600</xdr:colOff>
      <xdr:row>76</xdr:row>
      <xdr:rowOff>42106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58633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59432</xdr:rowOff>
    </xdr:from>
    <xdr:to>
      <xdr:col>10</xdr:col>
      <xdr:colOff>165100</xdr:colOff>
      <xdr:row>76</xdr:row>
      <xdr:rowOff>161032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57583</xdr:rowOff>
    </xdr:from>
    <xdr:to>
      <xdr:col>6</xdr:col>
      <xdr:colOff>38100</xdr:colOff>
      <xdr:row>77</xdr:row>
      <xdr:rowOff>159183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166612</xdr:rowOff>
    </xdr:from>
    <xdr:to>
      <xdr:col>24</xdr:col>
      <xdr:colOff>63500</xdr:colOff>
      <xdr:row>96</xdr:row>
      <xdr:rowOff>138455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54362"/>
          <a:ext cx="838200" cy="1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xdr:rowOff>
    </xdr:from>
    <xdr:to>
      <xdr:col>19</xdr:col>
      <xdr:colOff>177800</xdr:colOff>
      <xdr:row>96</xdr:row>
      <xdr:rowOff>138455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0978"/>
          <a:ext cx="889000" cy="1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1778</xdr:rowOff>
    </xdr:from>
    <xdr:to>
      <xdr:col>15</xdr:col>
      <xdr:colOff>50800</xdr:colOff>
      <xdr:row>97</xdr:row>
      <xdr:rowOff>91084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0978"/>
          <a:ext cx="889000" cy="2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91084</xdr:rowOff>
    </xdr:from>
    <xdr:to>
      <xdr:col>10</xdr:col>
      <xdr:colOff>114300</xdr:colOff>
      <xdr:row>97</xdr:row>
      <xdr:rowOff>150304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21734"/>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115812</xdr:rowOff>
    </xdr:from>
    <xdr:to>
      <xdr:col>24</xdr:col>
      <xdr:colOff>114300</xdr:colOff>
      <xdr:row>96</xdr:row>
      <xdr:rowOff>45962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94239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87655</xdr:rowOff>
    </xdr:from>
    <xdr:to>
      <xdr:col>20</xdr:col>
      <xdr:colOff>38100</xdr:colOff>
      <xdr:row>97</xdr:row>
      <xdr:rowOff>17805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122428</xdr:rowOff>
    </xdr:from>
    <xdr:to>
      <xdr:col>15</xdr:col>
      <xdr:colOff>101600</xdr:colOff>
      <xdr:row>96</xdr:row>
      <xdr:rowOff>52578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43705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40284</xdr:rowOff>
    </xdr:from>
    <xdr:to>
      <xdr:col>10</xdr:col>
      <xdr:colOff>165100</xdr:colOff>
      <xdr:row>97</xdr:row>
      <xdr:rowOff>141884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133011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99504</xdr:rowOff>
    </xdr:from>
    <xdr:to>
      <xdr:col>6</xdr:col>
      <xdr:colOff>38100</xdr:colOff>
      <xdr:row>98</xdr:row>
      <xdr:rowOff>29654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20781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19975</xdr:rowOff>
    </xdr:from>
    <xdr:to>
      <xdr:col>55</xdr:col>
      <xdr:colOff>0</xdr:colOff>
      <xdr:row>38</xdr:row>
      <xdr:rowOff>97691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3625"/>
          <a:ext cx="838200" cy="2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97691</xdr:rowOff>
    </xdr:from>
    <xdr:to>
      <xdr:col>50</xdr:col>
      <xdr:colOff>114300</xdr:colOff>
      <xdr:row>38</xdr:row>
      <xdr:rowOff>146108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12791"/>
          <a:ext cx="8890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17517</xdr:rowOff>
    </xdr:from>
    <xdr:to>
      <xdr:col>45</xdr:col>
      <xdr:colOff>177800</xdr:colOff>
      <xdr:row>38</xdr:row>
      <xdr:rowOff>146108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89717"/>
          <a:ext cx="889000" cy="4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93645</xdr:rowOff>
    </xdr:from>
    <xdr:to>
      <xdr:col>41</xdr:col>
      <xdr:colOff>50800</xdr:colOff>
      <xdr:row>36</xdr:row>
      <xdr:rowOff>17517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580045"/>
          <a:ext cx="889000" cy="60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140625</xdr:rowOff>
    </xdr:from>
    <xdr:to>
      <xdr:col>55</xdr:col>
      <xdr:colOff>50800</xdr:colOff>
      <xdr:row>37</xdr:row>
      <xdr:rowOff>70775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163502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46891</xdr:rowOff>
    </xdr:from>
    <xdr:to>
      <xdr:col>50</xdr:col>
      <xdr:colOff>165100</xdr:colOff>
      <xdr:row>38</xdr:row>
      <xdr:rowOff>148491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139618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95308</xdr:rowOff>
    </xdr:from>
    <xdr:to>
      <xdr:col>46</xdr:col>
      <xdr:colOff>38100</xdr:colOff>
      <xdr:row>39</xdr:row>
      <xdr:rowOff>25458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16585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138167</xdr:rowOff>
    </xdr:from>
    <xdr:to>
      <xdr:col>41</xdr:col>
      <xdr:colOff>101600</xdr:colOff>
      <xdr:row>36</xdr:row>
      <xdr:rowOff>68317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59444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42845</xdr:rowOff>
    </xdr:from>
    <xdr:to>
      <xdr:col>36</xdr:col>
      <xdr:colOff>165100</xdr:colOff>
      <xdr:row>32</xdr:row>
      <xdr:rowOff>144445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5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160972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30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145809</xdr:rowOff>
    </xdr:from>
    <xdr:to>
      <xdr:col>55</xdr:col>
      <xdr:colOff>0</xdr:colOff>
      <xdr:row>58</xdr:row>
      <xdr:rowOff>162230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89909"/>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129858</xdr:rowOff>
    </xdr:from>
    <xdr:to>
      <xdr:col>50</xdr:col>
      <xdr:colOff>114300</xdr:colOff>
      <xdr:row>58</xdr:row>
      <xdr:rowOff>162230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73958"/>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56721</xdr:rowOff>
    </xdr:from>
    <xdr:to>
      <xdr:col>45</xdr:col>
      <xdr:colOff>177800</xdr:colOff>
      <xdr:row>58</xdr:row>
      <xdr:rowOff>129858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00821"/>
          <a:ext cx="889000" cy="7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56721</xdr:rowOff>
    </xdr:from>
    <xdr:to>
      <xdr:col>41</xdr:col>
      <xdr:colOff>50800</xdr:colOff>
      <xdr:row>58</xdr:row>
      <xdr:rowOff>100102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00821"/>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95009</xdr:rowOff>
    </xdr:from>
    <xdr:to>
      <xdr:col>55</xdr:col>
      <xdr:colOff>50800</xdr:colOff>
      <xdr:row>59</xdr:row>
      <xdr:rowOff>25159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9936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111430</xdr:rowOff>
    </xdr:from>
    <xdr:to>
      <xdr:col>50</xdr:col>
      <xdr:colOff>165100</xdr:colOff>
      <xdr:row>59</xdr:row>
      <xdr:rowOff>41580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32707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79058</xdr:rowOff>
    </xdr:from>
    <xdr:to>
      <xdr:col>46</xdr:col>
      <xdr:colOff>38100</xdr:colOff>
      <xdr:row>59</xdr:row>
      <xdr:rowOff>9208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1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5921</xdr:rowOff>
    </xdr:from>
    <xdr:to>
      <xdr:col>41</xdr:col>
      <xdr:colOff>101600</xdr:colOff>
      <xdr:row>58</xdr:row>
      <xdr:rowOff>107521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98648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49302</xdr:rowOff>
    </xdr:from>
    <xdr:to>
      <xdr:col>36</xdr:col>
      <xdr:colOff>165100</xdr:colOff>
      <xdr:row>58</xdr:row>
      <xdr:rowOff>150902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142029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3671</xdr:rowOff>
    </xdr:from>
    <xdr:to>
      <xdr:col>55</xdr:col>
      <xdr:colOff>0</xdr:colOff>
      <xdr:row>79</xdr:row>
      <xdr:rowOff>21726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8221"/>
          <a:ext cx="8382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11280</xdr:rowOff>
    </xdr:from>
    <xdr:to>
      <xdr:col>50</xdr:col>
      <xdr:colOff>114300</xdr:colOff>
      <xdr:row>79</xdr:row>
      <xdr:rowOff>21726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55830"/>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11280</xdr:rowOff>
    </xdr:from>
    <xdr:to>
      <xdr:col>45</xdr:col>
      <xdr:colOff>177800</xdr:colOff>
      <xdr:row>79</xdr:row>
      <xdr:rowOff>39737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55830"/>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39132</xdr:rowOff>
    </xdr:from>
    <xdr:to>
      <xdr:col>41</xdr:col>
      <xdr:colOff>50800</xdr:colOff>
      <xdr:row>79</xdr:row>
      <xdr:rowOff>39737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368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124321</xdr:rowOff>
    </xdr:from>
    <xdr:to>
      <xdr:col>55</xdr:col>
      <xdr:colOff>50800</xdr:colOff>
      <xdr:row>79</xdr:row>
      <xdr:rowOff>54471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142376</xdr:rowOff>
    </xdr:from>
    <xdr:to>
      <xdr:col>50</xdr:col>
      <xdr:colOff>165100</xdr:colOff>
      <xdr:row>79</xdr:row>
      <xdr:rowOff>72526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63653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131930</xdr:rowOff>
    </xdr:from>
    <xdr:to>
      <xdr:col>46</xdr:col>
      <xdr:colOff>38100</xdr:colOff>
      <xdr:row>79</xdr:row>
      <xdr:rowOff>62080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53207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160387</xdr:rowOff>
    </xdr:from>
    <xdr:to>
      <xdr:col>41</xdr:col>
      <xdr:colOff>101600</xdr:colOff>
      <xdr:row>79</xdr:row>
      <xdr:rowOff>90537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81664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159782</xdr:rowOff>
    </xdr:from>
    <xdr:to>
      <xdr:col>36</xdr:col>
      <xdr:colOff>165100</xdr:colOff>
      <xdr:row>79</xdr:row>
      <xdr:rowOff>89932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81059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112173</xdr:rowOff>
    </xdr:from>
    <xdr:to>
      <xdr:col>55</xdr:col>
      <xdr:colOff>0</xdr:colOff>
      <xdr:row>98</xdr:row>
      <xdr:rowOff>128046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14273"/>
          <a:ext cx="8382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106102</xdr:rowOff>
    </xdr:from>
    <xdr:to>
      <xdr:col>50</xdr:col>
      <xdr:colOff>114300</xdr:colOff>
      <xdr:row>98</xdr:row>
      <xdr:rowOff>128046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908202"/>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7982</xdr:rowOff>
    </xdr:from>
    <xdr:to>
      <xdr:col>45</xdr:col>
      <xdr:colOff>177800</xdr:colOff>
      <xdr:row>98</xdr:row>
      <xdr:rowOff>106102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10082"/>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7982</xdr:rowOff>
    </xdr:from>
    <xdr:to>
      <xdr:col>41</xdr:col>
      <xdr:colOff>50800</xdr:colOff>
      <xdr:row>98</xdr:row>
      <xdr:rowOff>39396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10082"/>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61373</xdr:rowOff>
    </xdr:from>
    <xdr:to>
      <xdr:col>55</xdr:col>
      <xdr:colOff>50800</xdr:colOff>
      <xdr:row>98</xdr:row>
      <xdr:rowOff>162973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147750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77246</xdr:rowOff>
    </xdr:from>
    <xdr:to>
      <xdr:col>50</xdr:col>
      <xdr:colOff>165100</xdr:colOff>
      <xdr:row>99</xdr:row>
      <xdr:rowOff>7396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169973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55302</xdr:rowOff>
    </xdr:from>
    <xdr:to>
      <xdr:col>46</xdr:col>
      <xdr:colOff>38100</xdr:colOff>
      <xdr:row>98</xdr:row>
      <xdr:rowOff>156902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148029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128632</xdr:rowOff>
    </xdr:from>
    <xdr:to>
      <xdr:col>41</xdr:col>
      <xdr:colOff>101600</xdr:colOff>
      <xdr:row>98</xdr:row>
      <xdr:rowOff>58782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75309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5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160046</xdr:rowOff>
    </xdr:from>
    <xdr:to>
      <xdr:col>36</xdr:col>
      <xdr:colOff>165100</xdr:colOff>
      <xdr:row>98</xdr:row>
      <xdr:rowOff>90196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81323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58694</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45244"/>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38436</xdr:rowOff>
    </xdr:from>
    <xdr:to>
      <xdr:col>76</xdr:col>
      <xdr:colOff>114300</xdr:colOff>
      <xdr:row>39</xdr:row>
      <xdr:rowOff>58694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4986"/>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160924</xdr:rowOff>
    </xdr:from>
    <xdr:to>
      <xdr:col>71</xdr:col>
      <xdr:colOff>177800</xdr:colOff>
      <xdr:row>39</xdr:row>
      <xdr:rowOff>38436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04574"/>
          <a:ext cx="889000" cy="2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7894</xdr:rowOff>
    </xdr:from>
    <xdr:to>
      <xdr:col>76</xdr:col>
      <xdr:colOff>165100</xdr:colOff>
      <xdr:row>39</xdr:row>
      <xdr:rowOff>109494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100621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7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159086</xdr:rowOff>
    </xdr:from>
    <xdr:to>
      <xdr:col>72</xdr:col>
      <xdr:colOff>38100</xdr:colOff>
      <xdr:row>39</xdr:row>
      <xdr:rowOff>89236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80363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110124</xdr:rowOff>
    </xdr:from>
    <xdr:to>
      <xdr:col>67</xdr:col>
      <xdr:colOff>101600</xdr:colOff>
      <xdr:row>38</xdr:row>
      <xdr:rowOff>40274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56801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53256</xdr:rowOff>
    </xdr:from>
    <xdr:to>
      <xdr:col>85</xdr:col>
      <xdr:colOff>127000</xdr:colOff>
      <xdr:row>77</xdr:row>
      <xdr:rowOff>5268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83456"/>
          <a:ext cx="8382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5268</xdr:rowOff>
    </xdr:from>
    <xdr:to>
      <xdr:col>81</xdr:col>
      <xdr:colOff>50800</xdr:colOff>
      <xdr:row>77</xdr:row>
      <xdr:rowOff>32237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06918"/>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32237</xdr:rowOff>
    </xdr:from>
    <xdr:to>
      <xdr:col>76</xdr:col>
      <xdr:colOff>114300</xdr:colOff>
      <xdr:row>77</xdr:row>
      <xdr:rowOff>73758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3887"/>
          <a:ext cx="8890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73758</xdr:rowOff>
    </xdr:from>
    <xdr:to>
      <xdr:col>71</xdr:col>
      <xdr:colOff>177800</xdr:colOff>
      <xdr:row>77</xdr:row>
      <xdr:rowOff>125316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75408"/>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2456</xdr:rowOff>
    </xdr:from>
    <xdr:to>
      <xdr:col>85</xdr:col>
      <xdr:colOff>177800</xdr:colOff>
      <xdr:row>76</xdr:row>
      <xdr:rowOff>104056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25332</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8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125918</xdr:rowOff>
    </xdr:from>
    <xdr:to>
      <xdr:col>81</xdr:col>
      <xdr:colOff>101600</xdr:colOff>
      <xdr:row>77</xdr:row>
      <xdr:rowOff>56068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72594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3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152887</xdr:rowOff>
    </xdr:from>
    <xdr:to>
      <xdr:col>76</xdr:col>
      <xdr:colOff>165100</xdr:colOff>
      <xdr:row>77</xdr:row>
      <xdr:rowOff>83037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74164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2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22958</xdr:rowOff>
    </xdr:from>
    <xdr:to>
      <xdr:col>72</xdr:col>
      <xdr:colOff>38100</xdr:colOff>
      <xdr:row>77</xdr:row>
      <xdr:rowOff>124558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115685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74516</xdr:rowOff>
    </xdr:from>
    <xdr:to>
      <xdr:col>67</xdr:col>
      <xdr:colOff>101600</xdr:colOff>
      <xdr:row>78</xdr:row>
      <xdr:rowOff>4666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167243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24702</xdr:rowOff>
    </xdr:from>
    <xdr:to>
      <xdr:col>85</xdr:col>
      <xdr:colOff>127000</xdr:colOff>
      <xdr:row>97</xdr:row>
      <xdr:rowOff>15478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83902"/>
          <a:ext cx="838200" cy="1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15478</xdr:rowOff>
    </xdr:from>
    <xdr:to>
      <xdr:col>81</xdr:col>
      <xdr:colOff>50800</xdr:colOff>
      <xdr:row>97</xdr:row>
      <xdr:rowOff>16556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4612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16556</xdr:rowOff>
    </xdr:from>
    <xdr:to>
      <xdr:col>76</xdr:col>
      <xdr:colOff>114300</xdr:colOff>
      <xdr:row>98</xdr:row>
      <xdr:rowOff>50893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47206"/>
          <a:ext cx="889000" cy="20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50893</xdr:rowOff>
    </xdr:from>
    <xdr:to>
      <xdr:col>71</xdr:col>
      <xdr:colOff>177800</xdr:colOff>
      <xdr:row>98</xdr:row>
      <xdr:rowOff>128126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2993"/>
          <a:ext cx="889000" cy="7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145352</xdr:rowOff>
    </xdr:from>
    <xdr:to>
      <xdr:col>85</xdr:col>
      <xdr:colOff>177800</xdr:colOff>
      <xdr:row>96</xdr:row>
      <xdr:rowOff>75502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168229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8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136128</xdr:rowOff>
    </xdr:from>
    <xdr:to>
      <xdr:col>81</xdr:col>
      <xdr:colOff>101600</xdr:colOff>
      <xdr:row>97</xdr:row>
      <xdr:rowOff>66278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57405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6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137206</xdr:rowOff>
    </xdr:from>
    <xdr:to>
      <xdr:col>76</xdr:col>
      <xdr:colOff>165100</xdr:colOff>
      <xdr:row>97</xdr:row>
      <xdr:rowOff>67356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58483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6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xdr:rowOff>
    </xdr:from>
    <xdr:to>
      <xdr:col>72</xdr:col>
      <xdr:colOff>38100</xdr:colOff>
      <xdr:row>98</xdr:row>
      <xdr:rowOff>101693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92820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9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77326</xdr:rowOff>
    </xdr:from>
    <xdr:to>
      <xdr:col>67</xdr:col>
      <xdr:colOff>101600</xdr:colOff>
      <xdr:row>99</xdr:row>
      <xdr:rowOff>7476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82528</xdr:rowOff>
    </xdr:from>
    <xdr:to>
      <xdr:col>116</xdr:col>
      <xdr:colOff>63500</xdr:colOff>
      <xdr:row>58</xdr:row>
      <xdr:rowOff>83556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6628"/>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83556</xdr:rowOff>
    </xdr:from>
    <xdr:to>
      <xdr:col>111</xdr:col>
      <xdr:colOff>177800</xdr:colOff>
      <xdr:row>58</xdr:row>
      <xdr:rowOff>85088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765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85088</xdr:rowOff>
    </xdr:from>
    <xdr:to>
      <xdr:col>107</xdr:col>
      <xdr:colOff>50800</xdr:colOff>
      <xdr:row>58</xdr:row>
      <xdr:rowOff>86825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918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86825</xdr:rowOff>
    </xdr:from>
    <xdr:to>
      <xdr:col>102</xdr:col>
      <xdr:colOff>114300</xdr:colOff>
      <xdr:row>58</xdr:row>
      <xdr:rowOff>103810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3092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31728</xdr:rowOff>
    </xdr:from>
    <xdr:to>
      <xdr:col>116</xdr:col>
      <xdr:colOff>114300</xdr:colOff>
      <xdr:row>58</xdr:row>
      <xdr:rowOff>133328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118105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9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32756</xdr:rowOff>
    </xdr:from>
    <xdr:to>
      <xdr:col>112</xdr:col>
      <xdr:colOff>38100</xdr:colOff>
      <xdr:row>58</xdr:row>
      <xdr:rowOff>134356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125483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34288</xdr:rowOff>
    </xdr:from>
    <xdr:to>
      <xdr:col>107</xdr:col>
      <xdr:colOff>101600</xdr:colOff>
      <xdr:row>58</xdr:row>
      <xdr:rowOff>135888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127015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36025</xdr:rowOff>
    </xdr:from>
    <xdr:to>
      <xdr:col>102</xdr:col>
      <xdr:colOff>165100</xdr:colOff>
      <xdr:row>58</xdr:row>
      <xdr:rowOff>137625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128752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53010</xdr:rowOff>
    </xdr:from>
    <xdr:to>
      <xdr:col>98</xdr:col>
      <xdr:colOff>38100</xdr:colOff>
      <xdr:row>58</xdr:row>
      <xdr:rowOff>154610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145737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65775</xdr:rowOff>
    </xdr:from>
    <xdr:to>
      <xdr:col>116</xdr:col>
      <xdr:colOff>63500</xdr:colOff>
      <xdr:row>77</xdr:row>
      <xdr:rowOff>49938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24525"/>
          <a:ext cx="838200" cy="3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65775</xdr:rowOff>
    </xdr:from>
    <xdr:to>
      <xdr:col>111</xdr:col>
      <xdr:colOff>177800</xdr:colOff>
      <xdr:row>75</xdr:row>
      <xdr:rowOff>82838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24525"/>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82838</xdr:rowOff>
    </xdr:from>
    <xdr:to>
      <xdr:col>107</xdr:col>
      <xdr:colOff>50800</xdr:colOff>
      <xdr:row>75</xdr:row>
      <xdr:rowOff>150453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41588"/>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150453</xdr:rowOff>
    </xdr:from>
    <xdr:to>
      <xdr:col>102</xdr:col>
      <xdr:colOff>114300</xdr:colOff>
      <xdr:row>75</xdr:row>
      <xdr:rowOff>151057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09203"/>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170588</xdr:rowOff>
    </xdr:from>
    <xdr:to>
      <xdr:col>116</xdr:col>
      <xdr:colOff>114300</xdr:colOff>
      <xdr:row>77</xdr:row>
      <xdr:rowOff>100738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85515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14975</xdr:rowOff>
    </xdr:from>
    <xdr:to>
      <xdr:col>112</xdr:col>
      <xdr:colOff>38100</xdr:colOff>
      <xdr:row>75</xdr:row>
      <xdr:rowOff>116575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133102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4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32038</xdr:rowOff>
    </xdr:from>
    <xdr:to>
      <xdr:col>107</xdr:col>
      <xdr:colOff>101600</xdr:colOff>
      <xdr:row>75</xdr:row>
      <xdr:rowOff>133638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150165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99654</xdr:rowOff>
    </xdr:from>
    <xdr:to>
      <xdr:col>102</xdr:col>
      <xdr:colOff>165100</xdr:colOff>
      <xdr:row>76</xdr:row>
      <xdr:rowOff>29803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46331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100257</xdr:rowOff>
    </xdr:from>
    <xdr:to>
      <xdr:col>98</xdr:col>
      <xdr:colOff>38100</xdr:colOff>
      <xdr:row>76</xdr:row>
      <xdr:rowOff>30407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3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1,258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千円となっており、前年度と比べて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千円増額である。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239,375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14,600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円増額である。要因として、人事委員会勧告、外部への出向解除による増額が考えられる。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196,424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65,398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円増額である。要因としては、公営企業会計（簡水・農集・公共下水）の繰出金が繰出金からその他負担金へ異動したことなどが考えられる。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57,133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71,536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円の減額である。要因として、公営企業会計（簡水・農集・公共下水）の繰出金が繰出金からその他負担金へ異動したことなどが考えられる。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114,388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15,085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円の増額である。要因として、戸沢村古口公園整備工事・庁舎屋上防水改修工事の事業開始が考えられる。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74,381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11,283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円の増額である。要因として、住民税非課税世帯等に対する臨時特別給付金による増額が考えられる。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3,934
261.31
5,425,109
5,028,425
342,813
2,870,579
5,038,891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17313</xdr:rowOff>
    </xdr:from>
    <xdr:to>
      <xdr:col>24</xdr:col>
      <xdr:colOff>63500</xdr:colOff>
      <xdr:row>37</xdr:row>
      <xdr:rowOff>43688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60963"/>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43688</xdr:rowOff>
    </xdr:from>
    <xdr:to>
      <xdr:col>19</xdr:col>
      <xdr:colOff>177800</xdr:colOff>
      <xdr:row>37</xdr:row>
      <xdr:rowOff>43774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87338"/>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43774</xdr:rowOff>
    </xdr:from>
    <xdr:to>
      <xdr:col>15</xdr:col>
      <xdr:colOff>50800</xdr:colOff>
      <xdr:row>37</xdr:row>
      <xdr:rowOff>57690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87424"/>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57690</xdr:rowOff>
    </xdr:from>
    <xdr:to>
      <xdr:col>10</xdr:col>
      <xdr:colOff>114300</xdr:colOff>
      <xdr:row>37</xdr:row>
      <xdr:rowOff>68406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0134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137963</xdr:rowOff>
    </xdr:from>
    <xdr:to>
      <xdr:col>24</xdr:col>
      <xdr:colOff>114300</xdr:colOff>
      <xdr:row>37</xdr:row>
      <xdr:rowOff>68113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116390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164338</xdr:rowOff>
    </xdr:from>
    <xdr:to>
      <xdr:col>20</xdr:col>
      <xdr:colOff>38100</xdr:colOff>
      <xdr:row>37</xdr:row>
      <xdr:rowOff>94488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85615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164424</xdr:rowOff>
    </xdr:from>
    <xdr:to>
      <xdr:col>15</xdr:col>
      <xdr:colOff>101600</xdr:colOff>
      <xdr:row>37</xdr:row>
      <xdr:rowOff>94574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111101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6890</xdr:rowOff>
    </xdr:from>
    <xdr:to>
      <xdr:col>10</xdr:col>
      <xdr:colOff>165100</xdr:colOff>
      <xdr:row>37</xdr:row>
      <xdr:rowOff>108490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99617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17606</xdr:rowOff>
    </xdr:from>
    <xdr:to>
      <xdr:col>6</xdr:col>
      <xdr:colOff>38100</xdr:colOff>
      <xdr:row>37</xdr:row>
      <xdr:rowOff>119206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110333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44406</xdr:rowOff>
    </xdr:from>
    <xdr:to>
      <xdr:col>24</xdr:col>
      <xdr:colOff>63500</xdr:colOff>
      <xdr:row>56</xdr:row>
      <xdr:rowOff>133468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45606"/>
          <a:ext cx="8382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120901</xdr:rowOff>
    </xdr:from>
    <xdr:to>
      <xdr:col>19</xdr:col>
      <xdr:colOff>177800</xdr:colOff>
      <xdr:row>56</xdr:row>
      <xdr:rowOff>133468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22101"/>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53839</xdr:rowOff>
    </xdr:from>
    <xdr:to>
      <xdr:col>15</xdr:col>
      <xdr:colOff>50800</xdr:colOff>
      <xdr:row>56</xdr:row>
      <xdr:rowOff>120901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655039"/>
          <a:ext cx="889000" cy="6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53839</xdr:rowOff>
    </xdr:from>
    <xdr:to>
      <xdr:col>10</xdr:col>
      <xdr:colOff>114300</xdr:colOff>
      <xdr:row>58</xdr:row>
      <xdr:rowOff>42176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655039"/>
          <a:ext cx="889000" cy="3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165056</xdr:rowOff>
    </xdr:from>
    <xdr:to>
      <xdr:col>24</xdr:col>
      <xdr:colOff>114300</xdr:colOff>
      <xdr:row>56</xdr:row>
      <xdr:rowOff>95206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16483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4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82668</xdr:rowOff>
    </xdr:from>
    <xdr:to>
      <xdr:col>20</xdr:col>
      <xdr:colOff>38100</xdr:colOff>
      <xdr:row>57</xdr:row>
      <xdr:rowOff>12818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70101</xdr:rowOff>
    </xdr:from>
    <xdr:to>
      <xdr:col>15</xdr:col>
      <xdr:colOff>101600</xdr:colOff>
      <xdr:row>57</xdr:row>
      <xdr:rowOff>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162828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3039</xdr:rowOff>
    </xdr:from>
    <xdr:to>
      <xdr:col>10</xdr:col>
      <xdr:colOff>165100</xdr:colOff>
      <xdr:row>56</xdr:row>
      <xdr:rowOff>104639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95766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9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162826</xdr:rowOff>
    </xdr:from>
    <xdr:to>
      <xdr:col>6</xdr:col>
      <xdr:colOff>38100</xdr:colOff>
      <xdr:row>58</xdr:row>
      <xdr:rowOff>92976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2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147678</xdr:rowOff>
    </xdr:from>
    <xdr:to>
      <xdr:col>24</xdr:col>
      <xdr:colOff>63500</xdr:colOff>
      <xdr:row>76</xdr:row>
      <xdr:rowOff>64939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6428"/>
          <a:ext cx="8382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26735</xdr:rowOff>
    </xdr:from>
    <xdr:to>
      <xdr:col>19</xdr:col>
      <xdr:colOff>177800</xdr:colOff>
      <xdr:row>76</xdr:row>
      <xdr:rowOff>64939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56935"/>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26735</xdr:rowOff>
    </xdr:from>
    <xdr:to>
      <xdr:col>15</xdr:col>
      <xdr:colOff>50800</xdr:colOff>
      <xdr:row>76</xdr:row>
      <xdr:rowOff>144614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56935"/>
          <a:ext cx="889000" cy="1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144614</xdr:rowOff>
    </xdr:from>
    <xdr:to>
      <xdr:col>10</xdr:col>
      <xdr:colOff>114300</xdr:colOff>
      <xdr:row>77</xdr:row>
      <xdr:rowOff>18642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4814"/>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96878</xdr:rowOff>
    </xdr:from>
    <xdr:to>
      <xdr:col>24</xdr:col>
      <xdr:colOff>114300</xdr:colOff>
      <xdr:row>76</xdr:row>
      <xdr:rowOff>27028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75305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14139</xdr:rowOff>
    </xdr:from>
    <xdr:to>
      <xdr:col>20</xdr:col>
      <xdr:colOff>38100</xdr:colOff>
      <xdr:row>76</xdr:row>
      <xdr:rowOff>115739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106866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147385</xdr:rowOff>
    </xdr:from>
    <xdr:to>
      <xdr:col>15</xdr:col>
      <xdr:colOff>101600</xdr:colOff>
      <xdr:row>76</xdr:row>
      <xdr:rowOff>77535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68662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9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93814</xdr:rowOff>
    </xdr:from>
    <xdr:to>
      <xdr:col>10</xdr:col>
      <xdr:colOff>165100</xdr:colOff>
      <xdr:row>77</xdr:row>
      <xdr:rowOff>23964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139292</xdr:rowOff>
    </xdr:from>
    <xdr:to>
      <xdr:col>6</xdr:col>
      <xdr:colOff>38100</xdr:colOff>
      <xdr:row>77</xdr:row>
      <xdr:rowOff>69442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60569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137832</xdr:rowOff>
    </xdr:from>
    <xdr:to>
      <xdr:col>24</xdr:col>
      <xdr:colOff>63500</xdr:colOff>
      <xdr:row>97</xdr:row>
      <xdr:rowOff>155280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68482"/>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118250</xdr:rowOff>
    </xdr:from>
    <xdr:to>
      <xdr:col>19</xdr:col>
      <xdr:colOff>177800</xdr:colOff>
      <xdr:row>97</xdr:row>
      <xdr:rowOff>137832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8900"/>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118250</xdr:rowOff>
    </xdr:from>
    <xdr:to>
      <xdr:col>15</xdr:col>
      <xdr:colOff>50800</xdr:colOff>
      <xdr:row>98</xdr:row>
      <xdr:rowOff>17872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8900"/>
          <a:ext cx="8890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13196</xdr:rowOff>
    </xdr:from>
    <xdr:to>
      <xdr:col>10</xdr:col>
      <xdr:colOff>114300</xdr:colOff>
      <xdr:row>98</xdr:row>
      <xdr:rowOff>17872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15296"/>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104480</xdr:rowOff>
    </xdr:from>
    <xdr:to>
      <xdr:col>24</xdr:col>
      <xdr:colOff>114300</xdr:colOff>
      <xdr:row>98</xdr:row>
      <xdr:rowOff>34630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19407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87032</xdr:rowOff>
    </xdr:from>
    <xdr:to>
      <xdr:col>20</xdr:col>
      <xdr:colOff>38100</xdr:colOff>
      <xdr:row>98</xdr:row>
      <xdr:rowOff>17182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67450</xdr:rowOff>
    </xdr:from>
    <xdr:to>
      <xdr:col>15</xdr:col>
      <xdr:colOff>101600</xdr:colOff>
      <xdr:row>97</xdr:row>
      <xdr:rowOff>169050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160177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138522</xdr:rowOff>
    </xdr:from>
    <xdr:to>
      <xdr:col>10</xdr:col>
      <xdr:colOff>165100</xdr:colOff>
      <xdr:row>98</xdr:row>
      <xdr:rowOff>68672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59799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133846</xdr:rowOff>
    </xdr:from>
    <xdr:to>
      <xdr:col>6</xdr:col>
      <xdr:colOff>38100</xdr:colOff>
      <xdr:row>98</xdr:row>
      <xdr:rowOff>63996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55123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63627</xdr:rowOff>
    </xdr:from>
    <xdr:to>
      <xdr:col>55</xdr:col>
      <xdr:colOff>0</xdr:colOff>
      <xdr:row>37</xdr:row>
      <xdr:rowOff>75057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072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75057</xdr:rowOff>
    </xdr:from>
    <xdr:to>
      <xdr:col>50</xdr:col>
      <xdr:colOff>114300</xdr:colOff>
      <xdr:row>37</xdr:row>
      <xdr:rowOff>83693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18707"/>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56642</xdr:rowOff>
    </xdr:from>
    <xdr:to>
      <xdr:col>45</xdr:col>
      <xdr:colOff>177800</xdr:colOff>
      <xdr:row>37</xdr:row>
      <xdr:rowOff>83693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0029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56642</xdr:rowOff>
    </xdr:from>
    <xdr:to>
      <xdr:col>41</xdr:col>
      <xdr:colOff>50800</xdr:colOff>
      <xdr:row>38</xdr:row>
      <xdr:rowOff>7366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00292"/>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xdr:rowOff>
    </xdr:from>
    <xdr:to>
      <xdr:col>55</xdr:col>
      <xdr:colOff>50800</xdr:colOff>
      <xdr:row>37</xdr:row>
      <xdr:rowOff>114427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35704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24257</xdr:rowOff>
    </xdr:from>
    <xdr:to>
      <xdr:col>50</xdr:col>
      <xdr:colOff>165100</xdr:colOff>
      <xdr:row>37</xdr:row>
      <xdr:rowOff>125857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142384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32893</xdr:rowOff>
    </xdr:from>
    <xdr:to>
      <xdr:col>46</xdr:col>
      <xdr:colOff>38100</xdr:colOff>
      <xdr:row>37</xdr:row>
      <xdr:rowOff>134493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151020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5842</xdr:rowOff>
    </xdr:from>
    <xdr:to>
      <xdr:col>41</xdr:col>
      <xdr:colOff>101600</xdr:colOff>
      <xdr:row>37</xdr:row>
      <xdr:rowOff>107442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123969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128016</xdr:rowOff>
    </xdr:from>
    <xdr:to>
      <xdr:col>36</xdr:col>
      <xdr:colOff>165100</xdr:colOff>
      <xdr:row>38</xdr:row>
      <xdr:rowOff>58165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74693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112764</xdr:rowOff>
    </xdr:from>
    <xdr:to>
      <xdr:col>55</xdr:col>
      <xdr:colOff>0</xdr:colOff>
      <xdr:row>59</xdr:row>
      <xdr:rowOff>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56864"/>
          <a:ext cx="838200" cy="5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112764</xdr:rowOff>
    </xdr:from>
    <xdr:to>
      <xdr:col>50</xdr:col>
      <xdr:colOff>114300</xdr:colOff>
      <xdr:row>58</xdr:row>
      <xdr:rowOff>115467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56864"/>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89999</xdr:rowOff>
    </xdr:from>
    <xdr:to>
      <xdr:col>45</xdr:col>
      <xdr:colOff>177800</xdr:colOff>
      <xdr:row>58</xdr:row>
      <xdr:rowOff>115467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34099"/>
          <a:ext cx="8890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108011</xdr:rowOff>
    </xdr:from>
    <xdr:to>
      <xdr:col>41</xdr:col>
      <xdr:colOff>50800</xdr:colOff>
      <xdr:row>58</xdr:row>
      <xdr:rowOff>89999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37761"/>
          <a:ext cx="889000" cy="4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120724</xdr:rowOff>
    </xdr:from>
    <xdr:to>
      <xdr:col>55</xdr:col>
      <xdr:colOff>50800</xdr:colOff>
      <xdr:row>59</xdr:row>
      <xdr:rowOff>50874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35651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61964</xdr:rowOff>
    </xdr:from>
    <xdr:to>
      <xdr:col>50</xdr:col>
      <xdr:colOff>165100</xdr:colOff>
      <xdr:row>58</xdr:row>
      <xdr:rowOff>163564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154691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64667</xdr:rowOff>
    </xdr:from>
    <xdr:to>
      <xdr:col>46</xdr:col>
      <xdr:colOff>38100</xdr:colOff>
      <xdr:row>58</xdr:row>
      <xdr:rowOff>166267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157394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39199</xdr:rowOff>
    </xdr:from>
    <xdr:to>
      <xdr:col>41</xdr:col>
      <xdr:colOff>101600</xdr:colOff>
      <xdr:row>58</xdr:row>
      <xdr:rowOff>140799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131926</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1007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57211</xdr:rowOff>
    </xdr:from>
    <xdr:to>
      <xdr:col>36</xdr:col>
      <xdr:colOff>165100</xdr:colOff>
      <xdr:row>55</xdr:row>
      <xdr:rowOff>158811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3888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2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14339</xdr:rowOff>
    </xdr:from>
    <xdr:to>
      <xdr:col>55</xdr:col>
      <xdr:colOff>0</xdr:colOff>
      <xdr:row>79</xdr:row>
      <xdr:rowOff>23654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58889"/>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14339</xdr:rowOff>
    </xdr:from>
    <xdr:to>
      <xdr:col>50</xdr:col>
      <xdr:colOff>114300</xdr:colOff>
      <xdr:row>79</xdr:row>
      <xdr:rowOff>28113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58889"/>
          <a:ext cx="8890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18162</xdr:rowOff>
    </xdr:from>
    <xdr:to>
      <xdr:col>45</xdr:col>
      <xdr:colOff>177800</xdr:colOff>
      <xdr:row>79</xdr:row>
      <xdr:rowOff>28113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62712"/>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18162</xdr:rowOff>
    </xdr:from>
    <xdr:to>
      <xdr:col>41</xdr:col>
      <xdr:colOff>50800</xdr:colOff>
      <xdr:row>79</xdr:row>
      <xdr:rowOff>37125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62712"/>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144304</xdr:rowOff>
    </xdr:from>
    <xdr:to>
      <xdr:col>55</xdr:col>
      <xdr:colOff>50800</xdr:colOff>
      <xdr:row>79</xdr:row>
      <xdr:rowOff>74454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59231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134989</xdr:rowOff>
    </xdr:from>
    <xdr:to>
      <xdr:col>50</xdr:col>
      <xdr:colOff>165100</xdr:colOff>
      <xdr:row>79</xdr:row>
      <xdr:rowOff>65139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56266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6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148763</xdr:rowOff>
    </xdr:from>
    <xdr:to>
      <xdr:col>46</xdr:col>
      <xdr:colOff>38100</xdr:colOff>
      <xdr:row>79</xdr:row>
      <xdr:rowOff>78913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70040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6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138812</xdr:rowOff>
    </xdr:from>
    <xdr:to>
      <xdr:col>41</xdr:col>
      <xdr:colOff>101600</xdr:colOff>
      <xdr:row>79</xdr:row>
      <xdr:rowOff>68962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60089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6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157775</xdr:rowOff>
    </xdr:from>
    <xdr:to>
      <xdr:col>36</xdr:col>
      <xdr:colOff>165100</xdr:colOff>
      <xdr:row>79</xdr:row>
      <xdr:rowOff>87925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105697</xdr:rowOff>
    </xdr:from>
    <xdr:to>
      <xdr:col>55</xdr:col>
      <xdr:colOff>0</xdr:colOff>
      <xdr:row>97</xdr:row>
      <xdr:rowOff>131299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36347"/>
          <a:ext cx="838200" cy="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131299</xdr:rowOff>
    </xdr:from>
    <xdr:to>
      <xdr:col>50</xdr:col>
      <xdr:colOff>114300</xdr:colOff>
      <xdr:row>98</xdr:row>
      <xdr:rowOff>1905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61949"/>
          <a:ext cx="8890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160531</xdr:rowOff>
    </xdr:from>
    <xdr:to>
      <xdr:col>45</xdr:col>
      <xdr:colOff>177800</xdr:colOff>
      <xdr:row>98</xdr:row>
      <xdr:rowOff>1905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9118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160531</xdr:rowOff>
    </xdr:from>
    <xdr:to>
      <xdr:col>41</xdr:col>
      <xdr:colOff>50800</xdr:colOff>
      <xdr:row>98</xdr:row>
      <xdr:rowOff>12247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1181"/>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54897</xdr:rowOff>
    </xdr:from>
    <xdr:to>
      <xdr:col>55</xdr:col>
      <xdr:colOff>50800</xdr:colOff>
      <xdr:row>97</xdr:row>
      <xdr:rowOff>156497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33324</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80499</xdr:rowOff>
    </xdr:from>
    <xdr:to>
      <xdr:col>50</xdr:col>
      <xdr:colOff>165100</xdr:colOff>
      <xdr:row>98</xdr:row>
      <xdr:rowOff>10649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1776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0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122555</xdr:rowOff>
    </xdr:from>
    <xdr:to>
      <xdr:col>46</xdr:col>
      <xdr:colOff>38100</xdr:colOff>
      <xdr:row>98</xdr:row>
      <xdr:rowOff>52705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43832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4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109731</xdr:rowOff>
    </xdr:from>
    <xdr:to>
      <xdr:col>41</xdr:col>
      <xdr:colOff>101600</xdr:colOff>
      <xdr:row>98</xdr:row>
      <xdr:rowOff>39881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31008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3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132897</xdr:rowOff>
    </xdr:from>
    <xdr:to>
      <xdr:col>36</xdr:col>
      <xdr:colOff>165100</xdr:colOff>
      <xdr:row>98</xdr:row>
      <xdr:rowOff>63047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54174</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130861</xdr:rowOff>
    </xdr:from>
    <xdr:to>
      <xdr:col>85</xdr:col>
      <xdr:colOff>127000</xdr:colOff>
      <xdr:row>37</xdr:row>
      <xdr:rowOff>149240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74511"/>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149240</xdr:rowOff>
    </xdr:from>
    <xdr:to>
      <xdr:col>81</xdr:col>
      <xdr:colOff>50800</xdr:colOff>
      <xdr:row>37</xdr:row>
      <xdr:rowOff>159687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92890"/>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127356</xdr:rowOff>
    </xdr:from>
    <xdr:to>
      <xdr:col>76</xdr:col>
      <xdr:colOff>114300</xdr:colOff>
      <xdr:row>37</xdr:row>
      <xdr:rowOff>159687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7100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127356</xdr:rowOff>
    </xdr:from>
    <xdr:to>
      <xdr:col>71</xdr:col>
      <xdr:colOff>177800</xdr:colOff>
      <xdr:row>37</xdr:row>
      <xdr:rowOff>157691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71006"/>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80061</xdr:rowOff>
    </xdr:from>
    <xdr:to>
      <xdr:col>85</xdr:col>
      <xdr:colOff>177800</xdr:colOff>
      <xdr:row>38</xdr:row>
      <xdr:rowOff>10210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3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98440</xdr:rowOff>
    </xdr:from>
    <xdr:to>
      <xdr:col>81</xdr:col>
      <xdr:colOff>101600</xdr:colOff>
      <xdr:row>38</xdr:row>
      <xdr:rowOff>28591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42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19718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108887</xdr:rowOff>
    </xdr:from>
    <xdr:to>
      <xdr:col>76</xdr:col>
      <xdr:colOff>165100</xdr:colOff>
      <xdr:row>38</xdr:row>
      <xdr:rowOff>39037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30164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76556</xdr:rowOff>
    </xdr:from>
    <xdr:to>
      <xdr:col>72</xdr:col>
      <xdr:colOff>38100</xdr:colOff>
      <xdr:row>38</xdr:row>
      <xdr:rowOff>6706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169283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106891</xdr:rowOff>
    </xdr:from>
    <xdr:to>
      <xdr:col>67</xdr:col>
      <xdr:colOff>101600</xdr:colOff>
      <xdr:row>38</xdr:row>
      <xdr:rowOff>37041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28168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46016</xdr:rowOff>
    </xdr:from>
    <xdr:to>
      <xdr:col>85</xdr:col>
      <xdr:colOff>127000</xdr:colOff>
      <xdr:row>58</xdr:row>
      <xdr:rowOff>57261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90116"/>
          <a:ext cx="8382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52668</xdr:rowOff>
    </xdr:from>
    <xdr:to>
      <xdr:col>81</xdr:col>
      <xdr:colOff>50800</xdr:colOff>
      <xdr:row>58</xdr:row>
      <xdr:rowOff>57261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96768"/>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41787</xdr:rowOff>
    </xdr:from>
    <xdr:to>
      <xdr:col>76</xdr:col>
      <xdr:colOff>114300</xdr:colOff>
      <xdr:row>58</xdr:row>
      <xdr:rowOff>52668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85887"/>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7104</xdr:rowOff>
    </xdr:from>
    <xdr:to>
      <xdr:col>71</xdr:col>
      <xdr:colOff>177800</xdr:colOff>
      <xdr:row>58</xdr:row>
      <xdr:rowOff>41787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51204"/>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166666</xdr:rowOff>
    </xdr:from>
    <xdr:to>
      <xdr:col>85</xdr:col>
      <xdr:colOff>177800</xdr:colOff>
      <xdr:row>58</xdr:row>
      <xdr:rowOff>96816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81593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6461</xdr:rowOff>
    </xdr:from>
    <xdr:to>
      <xdr:col>81</xdr:col>
      <xdr:colOff>101600</xdr:colOff>
      <xdr:row>58</xdr:row>
      <xdr:rowOff>108061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99188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1868</xdr:rowOff>
    </xdr:from>
    <xdr:to>
      <xdr:col>76</xdr:col>
      <xdr:colOff>165100</xdr:colOff>
      <xdr:row>58</xdr:row>
      <xdr:rowOff>103468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94595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162437</xdr:rowOff>
    </xdr:from>
    <xdr:to>
      <xdr:col>72</xdr:col>
      <xdr:colOff>38100</xdr:colOff>
      <xdr:row>58</xdr:row>
      <xdr:rowOff>92587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83714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2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127754</xdr:rowOff>
    </xdr:from>
    <xdr:to>
      <xdr:col>67</xdr:col>
      <xdr:colOff>101600</xdr:colOff>
      <xdr:row>58</xdr:row>
      <xdr:rowOff>57904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49031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99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58694</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03244"/>
          <a:ext cx="889000" cy="4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38436</xdr:rowOff>
    </xdr:from>
    <xdr:to>
      <xdr:col>76</xdr:col>
      <xdr:colOff>114300</xdr:colOff>
      <xdr:row>79</xdr:row>
      <xdr:rowOff>58694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2986"/>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160924</xdr:rowOff>
    </xdr:from>
    <xdr:to>
      <xdr:col>71</xdr:col>
      <xdr:colOff>177800</xdr:colOff>
      <xdr:row>79</xdr:row>
      <xdr:rowOff>38436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62574"/>
          <a:ext cx="889000" cy="2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7894</xdr:rowOff>
    </xdr:from>
    <xdr:to>
      <xdr:col>76</xdr:col>
      <xdr:colOff>165100</xdr:colOff>
      <xdr:row>79</xdr:row>
      <xdr:rowOff>109494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100621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159086</xdr:rowOff>
    </xdr:from>
    <xdr:to>
      <xdr:col>72</xdr:col>
      <xdr:colOff>38100</xdr:colOff>
      <xdr:row>79</xdr:row>
      <xdr:rowOff>89236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80363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6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110124</xdr:rowOff>
    </xdr:from>
    <xdr:to>
      <xdr:col>67</xdr:col>
      <xdr:colOff>101600</xdr:colOff>
      <xdr:row>78</xdr:row>
      <xdr:rowOff>40274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56801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0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53256</xdr:rowOff>
    </xdr:from>
    <xdr:to>
      <xdr:col>85</xdr:col>
      <xdr:colOff>127000</xdr:colOff>
      <xdr:row>97</xdr:row>
      <xdr:rowOff>5268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12456"/>
          <a:ext cx="8382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5268</xdr:rowOff>
    </xdr:from>
    <xdr:to>
      <xdr:col>81</xdr:col>
      <xdr:colOff>50800</xdr:colOff>
      <xdr:row>97</xdr:row>
      <xdr:rowOff>32237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35918"/>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32237</xdr:rowOff>
    </xdr:from>
    <xdr:to>
      <xdr:col>76</xdr:col>
      <xdr:colOff>114300</xdr:colOff>
      <xdr:row>97</xdr:row>
      <xdr:rowOff>73758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62887"/>
          <a:ext cx="8890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73758</xdr:rowOff>
    </xdr:from>
    <xdr:to>
      <xdr:col>71</xdr:col>
      <xdr:colOff>177800</xdr:colOff>
      <xdr:row>97</xdr:row>
      <xdr:rowOff>125316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04408"/>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2456</xdr:rowOff>
    </xdr:from>
    <xdr:to>
      <xdr:col>85</xdr:col>
      <xdr:colOff>177800</xdr:colOff>
      <xdr:row>96</xdr:row>
      <xdr:rowOff>104056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25333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1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125918</xdr:rowOff>
    </xdr:from>
    <xdr:to>
      <xdr:col>81</xdr:col>
      <xdr:colOff>101600</xdr:colOff>
      <xdr:row>97</xdr:row>
      <xdr:rowOff>56068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72595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152887</xdr:rowOff>
    </xdr:from>
    <xdr:to>
      <xdr:col>76</xdr:col>
      <xdr:colOff>165100</xdr:colOff>
      <xdr:row>97</xdr:row>
      <xdr:rowOff>83037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74164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70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22958</xdr:rowOff>
    </xdr:from>
    <xdr:to>
      <xdr:col>72</xdr:col>
      <xdr:colOff>38100</xdr:colOff>
      <xdr:row>97</xdr:row>
      <xdr:rowOff>124558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115685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74516</xdr:rowOff>
    </xdr:from>
    <xdr:to>
      <xdr:col>67</xdr:col>
      <xdr:colOff>101600</xdr:colOff>
      <xdr:row>98</xdr:row>
      <xdr:rowOff>4666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167243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405,035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70,128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円の増額となっている。要因としては、公園整備工事・庁舎屋上防水改修工事の事業開始によるものと考えられる。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210,755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19,403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円の減額となっている。要因としては、住民税非課税世帯等に対する臨時特別給付金による増額が考えられる。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16,374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7,336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円の減額となっている。要因としては、とざわ商品券配布事業費負担金などの減額が考えられる。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187,815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54,008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円の増額となっている。要因としては、旧戸沢中学校校舎解体事業、旧古口小学校校舎解体事業、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H18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年臨時財政対策債に係る起債を繰上償還したことによるものと考えられる。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当初予算編成時においては、財政調整基金の取崩しなどを含め編成しているが、最低水準の取り崩しに努めている。</a:t>
          </a:r>
        </a:p>
        <a:p>
          <a:r>
            <a:rPr kumimoji="1" lang="ja-JP" altLang="en-US" sz="1400">
              <a:latin typeface="ＭＳ ゴシック" pitchFamily="49" charset="-128"/>
              <a:ea typeface="ＭＳ ゴシック" pitchFamily="49" charset="-128"/>
            </a:rPr>
            <a:t>また、行財政改革を着実に進めていることから、実質収支額は継続的に黒字を確保している。財政調整基金残高は、前年度歳計剰余金の積立等に伴い増加し、標準財政規模比は</a:t>
          </a:r>
          <a:r>
            <a:rPr kumimoji="1" lang="en-US" altLang="ja-JP" sz="1400">
              <a:latin typeface="ＭＳ ゴシック" pitchFamily="49" charset="-128"/>
              <a:ea typeface="ＭＳ ゴシック" pitchFamily="49" charset="-128"/>
            </a:rPr>
            <a:t>38.64</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令和５年度においては、固定資産税全体で</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％の増収、地方交付税は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％増加したが、国庫支出金は</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％減少しており、連結実質黒字額は減少している。村の全会計に係る実質赤字額及び資金の不足額はないが、今後も各会計とも健全な財政運営に努める。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改修事業や保育所遊具建設に係る元金償還が始まったことにより元利償還金は増加しているが、公営企業は大型投資事業が完了し施設の維持管理が主となっているため、公営企業債の元利償還金に対する繰入金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実質公債費比率（分子）は元利償還金の上昇に合わせて増加していたが、令和５年度に理論償還方式の地方債を繰上償還したことにより低下し、引き続き繰上償還を行っていく。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建設地方債の新規発行抑制及び学校教育施設整備事業に係る地方債の繰上償還により地方債現在高は減少している。また、公営企業債等見込額についても、改良事業などがある程度完了し減少傾向にあるため、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今後も公債費等義務的経費の削減を中心とする行財政改革を進め、財政の健全化に努める。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山形県戸沢村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当初予算編成においては例年財政調整基金等を取り崩しているが、歳計剰余金の増による財政調整基金積立金の増、農業振興基金・地域振興拠点施設基盤強化基金への積立てなどが要因として、基金全体で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百万円の増額に繋がったと考えられる。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村有施設の改修・解体、少子高齢化対策、基幹産業振興施策などに備えるため、中長期的な事業計画に応じて特定目的基金に積み立てていくことを予定している。</a:t>
          </a:r>
          <a:endParaRPr kumimoji="1" lang="ja-JP" altLang="en-US" sz="1300" i="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村有施設整備基金：施設の建設及び改修、維持管理などの資金に充てる。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ふるさと応援基金：ふるさと納税の寄付目的に応じて、観光振興や教育振興などの資金に充てる。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文教施設等整備基金：文教施設の建設及び改修、維持管理などの資金に充てる。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農業振興基金：農業経営の安定と生産力向上に向け、水田畑地化及び園芸作物等、農業の振興に係る事業に要する経費に充当する。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地域振興拠点施設基盤強化基金：経年による戸沢村地域振興拠点施設の安定的な維持運営・長寿命化に係る事業に要する経費に充当する。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村有施設整備基金：役場庁舎屋上防水改修工事等の実施に伴う財源繰り入れによる減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を積み立てることとしており、積立金（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観光振興事業、教育振興事業実施に伴う財源繰り入れ（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年度に実施予定の戸沢塩水坂地区水利施設等保全高度化事業（水利施設集約再編型）に向けた基金積立の増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地域振興拠点施設基盤強化基金：日帰り温泉施設「いきいきランドぽんぽ館」及び道の駅とざわの大規模改修に向けた基金積立の増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村有施設の改修・解体・集約化、少子高齢化対策、基幹産業振興施策などに備えるため、中長期的な事業計画に応じた積み立てを行えるよう努めていく。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歳計剰余金の増による財政調整基金積立金の増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大規模災害の発生など不測の事態に備えるため、過去の実績も踏まえ、１０億円程度を目途に積み立てることとしている。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臨時財政対策債償還基金費の創設による積立金（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百万円）及び、令和８年度に実質公債費比率が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％を超える試算となっていることから、令和６年度に実施予定の繰上償還に備えるため、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百万円を積み立てことにより増額になった。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百万円の財源繰り入れとして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年度に地方債償還額のピークを迎える予定であるため、それに備えて計画的に積立を行うこととしている。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 thickBot="1" x14ac:dyDescent="0.25">
      <c r="B2" s="178" t="s">
        <v>77</v>
      </c>
      <c r="C2" s="178"/>
      <c r="D2" s="179"/>
    </row>
    <row r="3" spans="1:119" ht="18.75" customHeight="1" thickBot="1" x14ac:dyDescent="0.25">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5425109</v>
      </c>
      <c r="BO4" s="371"/>
      <c r="BP4" s="371"/>
      <c r="BQ4" s="371"/>
      <c r="BR4" s="371"/>
      <c r="BS4" s="371"/>
      <c r="BT4" s="371"/>
      <c r="BU4" s="372"/>
      <c r="BV4" s="370">
        <v>5234734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19.600000000000001</v>
      </c>
      <c r="DC4" s="377"/>
      <c r="DD4" s="377"/>
      <c r="DE4" s="377"/>
      <c r="DF4" s="377"/>
      <c r="DG4" s="377"/>
      <c r="DH4" s="377"/>
      <c r="DI4" s="378"/>
    </row>
    <row r="5" spans="1:119" ht="18.75" customHeight="1" x14ac:dyDescent="0.2">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5028425</v>
      </c>
      <c r="BO5" s="408"/>
      <c r="BP5" s="408"/>
      <c r="BQ5" s="408"/>
      <c r="BR5" s="408"/>
      <c r="BS5" s="408"/>
      <c r="BT5" s="408"/>
      <c r="BU5" s="409"/>
      <c r="BV5" s="407">
        <v>4641337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81.900000000000006</v>
      </c>
      <c r="CU5" s="405"/>
      <c r="CV5" s="405"/>
      <c r="CW5" s="405"/>
      <c r="CX5" s="405"/>
      <c r="CY5" s="405"/>
      <c r="CZ5" s="405"/>
      <c r="DA5" s="406"/>
      <c r="DB5" s="404">
        <v>81.400000000000006</v>
      </c>
      <c r="DC5" s="405"/>
      <c r="DD5" s="405"/>
      <c r="DE5" s="405"/>
      <c r="DF5" s="405"/>
      <c r="DG5" s="405"/>
      <c r="DH5" s="405"/>
      <c r="DI5" s="406"/>
    </row>
    <row r="6" spans="1:119" ht="18.75" customHeight="1" x14ac:dyDescent="0.2">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396684</v>
      </c>
      <c r="BO6" s="408"/>
      <c r="BP6" s="408"/>
      <c r="BQ6" s="408"/>
      <c r="BR6" s="408"/>
      <c r="BS6" s="408"/>
      <c r="BT6" s="408"/>
      <c r="BU6" s="409"/>
      <c r="BV6" s="407">
        <v>593397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81.900000000000006</v>
      </c>
      <c r="CU6" s="445"/>
      <c r="CV6" s="445"/>
      <c r="CW6" s="445"/>
      <c r="CX6" s="445"/>
      <c r="CY6" s="445"/>
      <c r="CZ6" s="445"/>
      <c r="DA6" s="446"/>
      <c r="DB6" s="444">
        <v>82.1</v>
      </c>
      <c r="DC6" s="445"/>
      <c r="DD6" s="445"/>
      <c r="DE6" s="445"/>
      <c r="DF6" s="445"/>
      <c r="DG6" s="445"/>
      <c r="DH6" s="445"/>
      <c r="DI6" s="446"/>
    </row>
    <row r="7" spans="1:119" ht="18.75" customHeight="1" x14ac:dyDescent="0.2">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53871</v>
      </c>
      <c r="BO7" s="408"/>
      <c r="BP7" s="408"/>
      <c r="BQ7" s="408"/>
      <c r="BR7" s="408"/>
      <c r="BS7" s="408"/>
      <c r="BT7" s="408"/>
      <c r="BU7" s="409"/>
      <c r="BV7" s="407">
        <v>42992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2870579</v>
      </c>
      <c r="CU7" s="408"/>
      <c r="CV7" s="408"/>
      <c r="CW7" s="408"/>
      <c r="CX7" s="408"/>
      <c r="CY7" s="408"/>
      <c r="CZ7" s="408"/>
      <c r="DA7" s="409"/>
      <c r="DB7" s="407">
        <v>2807231</v>
      </c>
      <c r="DC7" s="408"/>
      <c r="DD7" s="408"/>
      <c r="DE7" s="408"/>
      <c r="DF7" s="408"/>
      <c r="DG7" s="408"/>
      <c r="DH7" s="408"/>
      <c r="DI7" s="409"/>
    </row>
    <row r="8" spans="1:119" ht="18.75" customHeight="1" thickBot="1" x14ac:dyDescent="0.25">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342813</v>
      </c>
      <c r="BO8" s="408"/>
      <c r="BP8" s="408"/>
      <c r="BQ8" s="408"/>
      <c r="BR8" s="408"/>
      <c r="BS8" s="408"/>
      <c r="BT8" s="408"/>
      <c r="BU8" s="409"/>
      <c r="BV8" s="407">
        <v>550405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5">
      <c r="A9" s="177"/>
      <c r="B9" s="401" t="s">
        <v>106</v>
      </c>
      <c r="C9" s="402"/>
      <c r="D9" s="402"/>
      <c r="E9" s="402"/>
      <c r="F9" s="402"/>
      <c r="G9" s="402"/>
      <c r="H9" s="402"/>
      <c r="I9" s="402"/>
      <c r="J9" s="402"/>
      <c r="K9" s="450"/>
      <c r="L9" s="451" t="s">
        <v>107</v>
      </c>
      <c r="M9" s="452"/>
      <c r="N9" s="452"/>
      <c r="O9" s="452"/>
      <c r="P9" s="452"/>
      <c r="Q9" s="453"/>
      <c r="R9" s="454">
        <v>4199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-207592</v>
      </c>
      <c r="BO9" s="408"/>
      <c r="BP9" s="408"/>
      <c r="BQ9" s="408"/>
      <c r="BR9" s="408"/>
      <c r="BS9" s="408"/>
      <c r="BT9" s="408"/>
      <c r="BU9" s="409"/>
      <c r="BV9" s="407">
        <v>-16112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12.9</v>
      </c>
      <c r="DC9" s="405"/>
      <c r="DD9" s="405"/>
      <c r="DE9" s="405"/>
      <c r="DF9" s="405"/>
      <c r="DG9" s="405"/>
      <c r="DH9" s="405"/>
      <c r="DI9" s="406"/>
    </row>
    <row r="10" spans="1:119" ht="18.75" customHeight="1" thickBot="1" x14ac:dyDescent="0.25">
      <c r="A10" s="177"/>
      <c r="B10" s="401"/>
      <c r="C10" s="402"/>
      <c r="D10" s="402"/>
      <c r="E10" s="402"/>
      <c r="F10" s="402"/>
      <c r="G10" s="402"/>
      <c r="H10" s="402"/>
      <c r="I10" s="402"/>
      <c r="J10" s="402"/>
      <c r="K10" s="450"/>
      <c r="L10" s="457" t="s">
        <v>112</v>
      </c>
      <c r="M10" s="437"/>
      <c r="N10" s="437"/>
      <c r="O10" s="437"/>
      <c r="P10" s="437"/>
      <c r="Q10" s="438"/>
      <c r="R10" s="458">
        <v>4773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430261</v>
      </c>
      <c r="BO10" s="408"/>
      <c r="BP10" s="408"/>
      <c r="BQ10" s="408"/>
      <c r="BR10" s="408"/>
      <c r="BS10" s="408"/>
      <c r="BT10" s="408"/>
      <c r="BU10" s="409"/>
      <c r="BV10" s="407">
        <v>300366</v>
      </c>
      <c r="BW10" s="408"/>
      <c r="BX10" s="408"/>
      <c r="BY10" s="408"/>
      <c r="BZ10" s="408"/>
      <c r="CA10" s="408"/>
      <c r="CB10" s="408"/>
      <c r="CC10" s="409"/>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182805</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77"/>
      <c r="B12" s="467" t="s">
        <v>123</v>
      </c>
      <c r="C12" s="468"/>
      <c r="D12" s="468"/>
      <c r="E12" s="468"/>
      <c r="F12" s="468"/>
      <c r="G12" s="468"/>
      <c r="H12" s="468"/>
      <c r="I12" s="468"/>
      <c r="J12" s="468"/>
      <c r="K12" s="469"/>
      <c r="L12" s="476" t="s">
        <v>124</v>
      </c>
      <c r="M12" s="477"/>
      <c r="N12" s="477"/>
      <c r="O12" s="477"/>
      <c r="P12" s="477"/>
      <c r="Q12" s="478"/>
      <c r="R12" s="479">
        <v>3998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290000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77"/>
      <c r="B13" s="470"/>
      <c r="C13" s="471"/>
      <c r="D13" s="471"/>
      <c r="E13" s="471"/>
      <c r="F13" s="471"/>
      <c r="G13" s="471"/>
      <c r="H13" s="471"/>
      <c r="I13" s="471"/>
      <c r="J13" s="471"/>
      <c r="K13" s="472"/>
      <c r="L13" s="186"/>
      <c r="M13" s="498" t="s">
        <v>130</v>
      </c>
      <c r="N13" s="499"/>
      <c r="O13" s="499"/>
      <c r="P13" s="499"/>
      <c r="Q13" s="500"/>
      <c r="R13" s="491">
        <v>3934</v>
      </c>
      <c r="S13" s="492"/>
      <c r="T13" s="492"/>
      <c r="U13" s="492"/>
      <c r="V13" s="493"/>
      <c r="W13" s="423" t="s">
        <v>131</v>
      </c>
      <c r="X13" s="424"/>
      <c r="Y13" s="424"/>
      <c r="Z13" s="424"/>
      <c r="AA13" s="424"/>
      <c r="AB13" s="414"/>
      <c r="AC13" s="458">
        <v>320</v>
      </c>
      <c r="AD13" s="459"/>
      <c r="AE13" s="459"/>
      <c r="AF13" s="459"/>
      <c r="AG13" s="501"/>
      <c r="AH13" s="458">
        <v>357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105474</v>
      </c>
      <c r="BO13" s="408"/>
      <c r="BP13" s="408"/>
      <c r="BQ13" s="408"/>
      <c r="BR13" s="408"/>
      <c r="BS13" s="408"/>
      <c r="BT13" s="408"/>
      <c r="BU13" s="409"/>
      <c r="BV13" s="407">
        <v>-5746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13.4</v>
      </c>
      <c r="CU13" s="405"/>
      <c r="CV13" s="405"/>
      <c r="CW13" s="405"/>
      <c r="CX13" s="405"/>
      <c r="CY13" s="405"/>
      <c r="CZ13" s="405"/>
      <c r="DA13" s="406"/>
      <c r="DB13" s="404">
        <v>12.8</v>
      </c>
      <c r="DC13" s="405"/>
      <c r="DD13" s="405"/>
      <c r="DE13" s="405"/>
      <c r="DF13" s="405"/>
      <c r="DG13" s="405"/>
      <c r="DH13" s="405"/>
      <c r="DI13" s="406"/>
    </row>
    <row r="14" spans="1:119" ht="18.75" customHeight="1" thickBot="1" x14ac:dyDescent="0.25">
      <c r="A14" s="177"/>
      <c r="B14" s="470"/>
      <c r="C14" s="471"/>
      <c r="D14" s="471"/>
      <c r="E14" s="471"/>
      <c r="F14" s="471"/>
      <c r="G14" s="471"/>
      <c r="H14" s="471"/>
      <c r="I14" s="471"/>
      <c r="J14" s="471"/>
      <c r="K14" s="472"/>
      <c r="L14" s="488" t="s">
        <v>135</v>
      </c>
      <c r="M14" s="489"/>
      <c r="N14" s="489"/>
      <c r="O14" s="489"/>
      <c r="P14" s="489"/>
      <c r="Q14" s="490"/>
      <c r="R14" s="491">
        <v>4071</v>
      </c>
      <c r="S14" s="492"/>
      <c r="T14" s="492"/>
      <c r="U14" s="492"/>
      <c r="V14" s="493"/>
      <c r="W14" s="397"/>
      <c r="X14" s="398"/>
      <c r="Y14" s="398"/>
      <c r="Z14" s="398"/>
      <c r="AA14" s="398"/>
      <c r="AB14" s="387"/>
      <c r="AC14" s="494">
        <v>15.5</v>
      </c>
      <c r="AD14" s="495"/>
      <c r="AE14" s="495"/>
      <c r="AF14" s="495"/>
      <c r="AG14" s="496"/>
      <c r="AH14" s="494">
        <v>15.5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40.799999999999997</v>
      </c>
      <c r="CU14" s="506"/>
      <c r="CV14" s="506"/>
      <c r="CW14" s="506"/>
      <c r="CX14" s="506"/>
      <c r="CY14" s="506"/>
      <c r="CZ14" s="506"/>
      <c r="DA14" s="507"/>
      <c r="DB14" s="505">
        <v>70</v>
      </c>
      <c r="DC14" s="506"/>
      <c r="DD14" s="506"/>
      <c r="DE14" s="506"/>
      <c r="DF14" s="506"/>
      <c r="DG14" s="506"/>
      <c r="DH14" s="506"/>
      <c r="DI14" s="507"/>
    </row>
    <row r="15" spans="1:119" ht="18.75" customHeight="1" x14ac:dyDescent="0.2">
      <c r="A15" s="177"/>
      <c r="B15" s="470"/>
      <c r="C15" s="471"/>
      <c r="D15" s="471"/>
      <c r="E15" s="471"/>
      <c r="F15" s="471"/>
      <c r="G15" s="471"/>
      <c r="H15" s="471"/>
      <c r="I15" s="471"/>
      <c r="J15" s="471"/>
      <c r="K15" s="472"/>
      <c r="L15" s="186"/>
      <c r="M15" s="498" t="s">
        <v>130</v>
      </c>
      <c r="N15" s="499"/>
      <c r="O15" s="499"/>
      <c r="P15" s="499"/>
      <c r="Q15" s="500"/>
      <c r="R15" s="491">
        <v>4024</v>
      </c>
      <c r="S15" s="492"/>
      <c r="T15" s="492"/>
      <c r="U15" s="492"/>
      <c r="V15" s="493"/>
      <c r="W15" s="423" t="s">
        <v>137</v>
      </c>
      <c r="X15" s="424"/>
      <c r="Y15" s="424"/>
      <c r="Z15" s="424"/>
      <c r="AA15" s="424"/>
      <c r="AB15" s="414"/>
      <c r="AC15" s="458">
        <v>736</v>
      </c>
      <c r="AD15" s="459"/>
      <c r="AE15" s="459"/>
      <c r="AF15" s="459"/>
      <c r="AG15" s="501"/>
      <c r="AH15" s="458">
        <v>837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434582</v>
      </c>
      <c r="BO15" s="371"/>
      <c r="BP15" s="371"/>
      <c r="BQ15" s="371"/>
      <c r="BR15" s="371"/>
      <c r="BS15" s="371"/>
      <c r="BT15" s="371"/>
      <c r="BU15" s="372"/>
      <c r="BV15" s="370">
        <v>424852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35.6</v>
      </c>
      <c r="AD16" s="495"/>
      <c r="AE16" s="495"/>
      <c r="AF16" s="495"/>
      <c r="AG16" s="496"/>
      <c r="AH16" s="494">
        <v>36.4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2748397</v>
      </c>
      <c r="BO16" s="408"/>
      <c r="BP16" s="408"/>
      <c r="BQ16" s="408"/>
      <c r="BR16" s="408"/>
      <c r="BS16" s="408"/>
      <c r="BT16" s="408"/>
      <c r="BU16" s="409"/>
      <c r="BV16" s="407">
        <v>2685384</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1014</v>
      </c>
      <c r="AD17" s="459"/>
      <c r="AE17" s="459"/>
      <c r="AF17" s="459"/>
      <c r="AG17" s="501"/>
      <c r="AH17" s="458">
        <v>1106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533401</v>
      </c>
      <c r="BO17" s="408"/>
      <c r="BP17" s="408"/>
      <c r="BQ17" s="408"/>
      <c r="BR17" s="408"/>
      <c r="BS17" s="408"/>
      <c r="BT17" s="408"/>
      <c r="BU17" s="409"/>
      <c r="BV17" s="407">
        <v>523720</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7"/>
      <c r="B18" s="529" t="s">
        <v>147</v>
      </c>
      <c r="C18" s="450"/>
      <c r="D18" s="450"/>
      <c r="E18" s="530"/>
      <c r="F18" s="530"/>
      <c r="G18" s="530"/>
      <c r="H18" s="530"/>
      <c r="I18" s="530"/>
      <c r="J18" s="530"/>
      <c r="K18" s="530"/>
      <c r="L18" s="531">
        <v>261.31</v>
      </c>
      <c r="M18" s="531"/>
      <c r="N18" s="531"/>
      <c r="O18" s="531"/>
      <c r="P18" s="531"/>
      <c r="Q18" s="531"/>
      <c r="R18" s="532"/>
      <c r="S18" s="532"/>
      <c r="T18" s="532"/>
      <c r="U18" s="532"/>
      <c r="V18" s="533"/>
      <c r="W18" s="425"/>
      <c r="X18" s="426"/>
      <c r="Y18" s="426"/>
      <c r="Z18" s="426"/>
      <c r="AA18" s="426"/>
      <c r="AB18" s="417"/>
      <c r="AC18" s="534">
        <v>49</v>
      </c>
      <c r="AD18" s="535"/>
      <c r="AE18" s="535"/>
      <c r="AF18" s="535"/>
      <c r="AG18" s="536"/>
      <c r="AH18" s="534">
        <v>48.1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2366265</v>
      </c>
      <c r="BO18" s="408"/>
      <c r="BP18" s="408"/>
      <c r="BQ18" s="408"/>
      <c r="BR18" s="408"/>
      <c r="BS18" s="408"/>
      <c r="BT18" s="408"/>
      <c r="BU18" s="409"/>
      <c r="BV18" s="407">
        <v>2301369</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7"/>
      <c r="B19" s="529" t="s">
        <v>149</v>
      </c>
      <c r="C19" s="450"/>
      <c r="D19" s="450"/>
      <c r="E19" s="530"/>
      <c r="F19" s="530"/>
      <c r="G19" s="530"/>
      <c r="H19" s="530"/>
      <c r="I19" s="530"/>
      <c r="J19" s="530"/>
      <c r="K19" s="530"/>
      <c r="L19" s="538">
        <v>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4322248</v>
      </c>
      <c r="BO19" s="408"/>
      <c r="BP19" s="408"/>
      <c r="BQ19" s="408"/>
      <c r="BR19" s="408"/>
      <c r="BS19" s="408"/>
      <c r="BT19" s="408"/>
      <c r="BU19" s="409"/>
      <c r="BV19" s="407">
        <v>4205492</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7"/>
      <c r="B20" s="529" t="s">
        <v>151</v>
      </c>
      <c r="C20" s="450"/>
      <c r="D20" s="450"/>
      <c r="E20" s="530"/>
      <c r="F20" s="530"/>
      <c r="G20" s="530"/>
      <c r="H20" s="530"/>
      <c r="I20" s="530"/>
      <c r="J20" s="530"/>
      <c r="K20" s="530"/>
      <c r="L20" s="538">
        <v>1359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5038891</v>
      </c>
      <c r="BO22" s="371"/>
      <c r="BP22" s="371"/>
      <c r="BQ22" s="371"/>
      <c r="BR22" s="371"/>
      <c r="BS22" s="371"/>
      <c r="BT22" s="371"/>
      <c r="BU22" s="372"/>
      <c r="BV22" s="370">
        <v>5567577</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4947603</v>
      </c>
      <c r="BO23" s="408"/>
      <c r="BP23" s="408"/>
      <c r="BQ23" s="408"/>
      <c r="BR23" s="408"/>
      <c r="BS23" s="408"/>
      <c r="BT23" s="408"/>
      <c r="BU23" s="409"/>
      <c r="BV23" s="407">
        <v>5251037</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7"/>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89</v>
      </c>
      <c r="AI24" s="459"/>
      <c r="AJ24" s="459"/>
      <c r="AK24" s="459"/>
      <c r="AL24" s="501"/>
      <c r="AM24" s="458">
        <v>261571</v>
      </c>
      <c r="AN24" s="459"/>
      <c r="AO24" s="459"/>
      <c r="AP24" s="459"/>
      <c r="AQ24" s="459"/>
      <c r="AR24" s="501"/>
      <c r="AS24" s="458">
        <v>2939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3887326</v>
      </c>
      <c r="BO24" s="408"/>
      <c r="BP24" s="408"/>
      <c r="BQ24" s="408"/>
      <c r="BR24" s="408"/>
      <c r="BS24" s="408"/>
      <c r="BT24" s="408"/>
      <c r="BU24" s="409"/>
      <c r="BV24" s="407">
        <v>4233722</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7"/>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465402</v>
      </c>
      <c r="BO25" s="371"/>
      <c r="BP25" s="371"/>
      <c r="BQ25" s="371"/>
      <c r="BR25" s="371"/>
      <c r="BS25" s="371"/>
      <c r="BT25" s="371"/>
      <c r="BU25" s="372"/>
      <c r="BV25" s="370">
        <v>470296</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7"/>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34050</v>
      </c>
      <c r="AN26" s="459"/>
      <c r="AO26" s="459"/>
      <c r="AP26" s="459"/>
      <c r="AQ26" s="459"/>
      <c r="AR26" s="501"/>
      <c r="AS26" s="458">
        <v>3405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7"/>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77727</v>
      </c>
      <c r="BO27" s="527"/>
      <c r="BP27" s="527"/>
      <c r="BQ27" s="527"/>
      <c r="BR27" s="527"/>
      <c r="BS27" s="527"/>
      <c r="BT27" s="527"/>
      <c r="BU27" s="528"/>
      <c r="BV27" s="526">
        <v>77725</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7"/>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1109298</v>
      </c>
      <c r="BO28" s="371"/>
      <c r="BP28" s="371"/>
      <c r="BQ28" s="371"/>
      <c r="BR28" s="371"/>
      <c r="BS28" s="371"/>
      <c r="BT28" s="371"/>
      <c r="BU28" s="372"/>
      <c r="BV28" s="370">
        <v>979037</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7"/>
      <c r="B29" s="578"/>
      <c r="C29" s="554"/>
      <c r="D29" s="555"/>
      <c r="E29" s="457" t="s">
        <v>177</v>
      </c>
      <c r="F29" s="437"/>
      <c r="G29" s="437"/>
      <c r="H29" s="437"/>
      <c r="I29" s="437"/>
      <c r="J29" s="437"/>
      <c r="K29" s="438"/>
      <c r="L29" s="458">
        <v>7</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90</v>
      </c>
      <c r="AI29" s="459"/>
      <c r="AJ29" s="459"/>
      <c r="AK29" s="459"/>
      <c r="AL29" s="501"/>
      <c r="AM29" s="458">
        <v>265887</v>
      </c>
      <c r="AN29" s="459"/>
      <c r="AO29" s="459"/>
      <c r="AP29" s="459"/>
      <c r="AQ29" s="459"/>
      <c r="AR29" s="501"/>
      <c r="AS29" s="458">
        <v>2954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195979</v>
      </c>
      <c r="BO29" s="408"/>
      <c r="BP29" s="408"/>
      <c r="BQ29" s="408"/>
      <c r="BR29" s="408"/>
      <c r="BS29" s="408"/>
      <c r="BT29" s="408"/>
      <c r="BU29" s="409"/>
      <c r="BV29" s="407">
        <v>173968</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101.6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572392</v>
      </c>
      <c r="BO30" s="527"/>
      <c r="BP30" s="527"/>
      <c r="BQ30" s="527"/>
      <c r="BR30" s="527"/>
      <c r="BS30" s="527"/>
      <c r="BT30" s="527"/>
      <c r="BU30" s="528"/>
      <c r="BV30" s="526">
        <v>530735</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2">
      <c r="A33" s="177"/>
      <c r="B33" s="201"/>
      <c r="C33" s="431" t="s">
        <v>187</v>
      </c>
      <c r="D33" s="431"/>
      <c r="E33" s="396" t="s">
        <v>188</v>
      </c>
      <c r="F33" s="396"/>
      <c r="G33" s="396"/>
      <c r="H33" s="396"/>
      <c r="I33" s="396"/>
      <c r="J33" s="396"/>
      <c r="K33" s="396"/>
      <c r="L33" s="396"/>
      <c r="M33" s="396"/>
      <c r="N33" s="396"/>
      <c r="O33" s="396"/>
      <c r="P33" s="396"/>
      <c r="Q33" s="396"/>
      <c r="R33" s="396"/>
      <c r="S33" s="396"/>
      <c r="T33" s="202"/>
      <c r="U33" s="431" t="s">
        <v>187</v>
      </c>
      <c r="V33" s="431"/>
      <c r="W33" s="396" t="s">
        <v>188</v>
      </c>
      <c r="X33" s="396"/>
      <c r="Y33" s="396"/>
      <c r="Z33" s="396"/>
      <c r="AA33" s="396"/>
      <c r="AB33" s="396"/>
      <c r="AC33" s="396"/>
      <c r="AD33" s="396"/>
      <c r="AE33" s="396"/>
      <c r="AF33" s="396"/>
      <c r="AG33" s="396"/>
      <c r="AH33" s="396"/>
      <c r="AI33" s="396"/>
      <c r="AJ33" s="396"/>
      <c r="AK33" s="396"/>
      <c r="AL33" s="202"/>
      <c r="AM33" s="431" t="s">
        <v>187</v>
      </c>
      <c r="AN33" s="431"/>
      <c r="AO33" s="396" t="s">
        <v>188</v>
      </c>
      <c r="AP33" s="396"/>
      <c r="AQ33" s="396"/>
      <c r="AR33" s="396"/>
      <c r="AS33" s="396"/>
      <c r="AT33" s="396"/>
      <c r="AU33" s="396"/>
      <c r="AV33" s="396"/>
      <c r="AW33" s="396"/>
      <c r="AX33" s="396"/>
      <c r="AY33" s="396"/>
      <c r="AZ33" s="396"/>
      <c r="BA33" s="396"/>
      <c r="BB33" s="396"/>
      <c r="BC33" s="396"/>
      <c r="BD33" s="203"/>
      <c r="BE33" s="396" t="s">
        <v>189</v>
      </c>
      <c r="BF33" s="396"/>
      <c r="BG33" s="396" t="s">
        <v>190</v>
      </c>
      <c r="BH33" s="396"/>
      <c r="BI33" s="396"/>
      <c r="BJ33" s="396"/>
      <c r="BK33" s="396"/>
      <c r="BL33" s="396"/>
      <c r="BM33" s="396"/>
      <c r="BN33" s="396"/>
      <c r="BO33" s="396"/>
      <c r="BP33" s="396"/>
      <c r="BQ33" s="396"/>
      <c r="BR33" s="396"/>
      <c r="BS33" s="396"/>
      <c r="BT33" s="396"/>
      <c r="BU33" s="396"/>
      <c r="BV33" s="203"/>
      <c r="BW33" s="431" t="s">
        <v>189</v>
      </c>
      <c r="BX33" s="431"/>
      <c r="BY33" s="396" t="s">
        <v>191</v>
      </c>
      <c r="BZ33" s="396"/>
      <c r="CA33" s="396"/>
      <c r="CB33" s="396"/>
      <c r="CC33" s="396"/>
      <c r="CD33" s="396"/>
      <c r="CE33" s="396"/>
      <c r="CF33" s="396"/>
      <c r="CG33" s="396"/>
      <c r="CH33" s="396"/>
      <c r="CI33" s="396"/>
      <c r="CJ33" s="396"/>
      <c r="CK33" s="396"/>
      <c r="CL33" s="396"/>
      <c r="CM33" s="396"/>
      <c r="CN33" s="202"/>
      <c r="CO33" s="431" t="s">
        <v>187</v>
      </c>
      <c r="CP33" s="431"/>
      <c r="CQ33" s="396" t="s">
        <v>192</v>
      </c>
      <c r="CR33" s="396"/>
      <c r="CS33" s="396"/>
      <c r="CT33" s="396"/>
      <c r="CU33" s="396"/>
      <c r="CV33" s="396"/>
      <c r="CW33" s="396"/>
      <c r="CX33" s="396"/>
      <c r="CY33" s="396"/>
      <c r="CZ33" s="396"/>
      <c r="DA33" s="396"/>
      <c r="DB33" s="396"/>
      <c r="DC33" s="396"/>
      <c r="DD33" s="396"/>
      <c r="DE33" s="396"/>
      <c r="DF33" s="202"/>
      <c r="DG33" s="596" t="s">
        <v>193</v>
      </c>
      <c r="DH33" s="596"/>
      <c r="DI33" s="204"/>
    </row>
    <row r="34" spans="1:113" ht="32.25" customHeight="1" x14ac:dyDescent="0.2">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7</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77"/>
      <c r="CO34" s="597">
        <f>IF(CQ34="","",MAX(C34:D43,U34:V43,AM34:AN43,BE34:BF43,BW34:BX43)+1)</f>
        <v>16</v>
      </c>
      <c r="CP34" s="597"/>
      <c r="CQ34" s="598" t="str">
        <f>IF('各会計、関係団体の財政状況及び健全化判断比率'!BS7="","",'各会計、関係団体の財政状況及び健全化判断比率'!BS7)</f>
        <v>株式会社　戸沢村産業振興公社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2">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8</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2">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9</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2">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10</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2">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11</v>
      </c>
      <c r="BX38" s="597"/>
      <c r="BY38" s="598" t="str">
        <f>IF('各会計、関係団体の財政状況及び健全化判断比率'!B72="","",'各会計、関係団体の財政状況及び健全化判断比率'!B72)</f>
        <v>最上広域市町村圏事務組合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2">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12</v>
      </c>
      <c r="BX39" s="597"/>
      <c r="BY39" s="598" t="str">
        <f>IF('各会計、関係団体の財政状況及び健全化判断比率'!B73="","",'各会計、関係団体の財政状況及び健全化判断比率'!B73)</f>
        <v>最上地区広域連合（普通会計分）</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2">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13</v>
      </c>
      <c r="BX40" s="597"/>
      <c r="BY40" s="598" t="str">
        <f>IF('各会計、関係団体の財政状況及び健全化判断比率'!B74="","",'各会計、関係団体の財政状況及び健全化判断比率'!B74)</f>
        <v>最上地区広域連合（事業会計分）</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2">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14</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2">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15</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2">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BnwrLEtKf7KGGoGyUkr+KoTVkbwGzhpsI9QLGW/pYeSJx7TT0584TpGZPmyB8BBKhALhwwxKu3B8n3Qwih8OA==" saltValue="jtd0mPVxbX83K7/j9uA9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203</v>
      </c>
      <c r="DI1" s="603"/>
      <c r="DJ1" s="603"/>
      <c r="DK1" s="603"/>
      <c r="DL1" s="603"/>
      <c r="DM1" s="603"/>
      <c r="DN1" s="604"/>
      <c r="DO1" s="210"/>
      <c r="DP1" s="602" t="s">
        <v>204</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2">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395220</v>
      </c>
      <c r="S5" s="613"/>
      <c r="T5" s="613"/>
      <c r="U5" s="613"/>
      <c r="V5" s="613"/>
      <c r="W5" s="613"/>
      <c r="X5" s="613"/>
      <c r="Y5" s="614"/>
      <c r="Z5" s="615">
        <v>7.3</v>
      </c>
      <c r="AA5" s="615"/>
      <c r="AB5" s="615"/>
      <c r="AC5" s="615"/>
      <c r="AD5" s="616">
        <v>395220</v>
      </c>
      <c r="AE5" s="616"/>
      <c r="AF5" s="616"/>
      <c r="AG5" s="616"/>
      <c r="AH5" s="616"/>
      <c r="AI5" s="616"/>
      <c r="AJ5" s="616"/>
      <c r="AK5" s="616"/>
      <c r="AL5" s="617">
        <v>13.7</v>
      </c>
      <c r="AM5" s="618"/>
      <c r="AN5" s="618"/>
      <c r="AO5" s="619"/>
      <c r="AP5" s="609" t="s">
        <v>217</v>
      </c>
      <c r="AQ5" s="610"/>
      <c r="AR5" s="610"/>
      <c r="AS5" s="610"/>
      <c r="AT5" s="610"/>
      <c r="AU5" s="610"/>
      <c r="AV5" s="610"/>
      <c r="AW5" s="610"/>
      <c r="AX5" s="610"/>
      <c r="AY5" s="610"/>
      <c r="AZ5" s="610"/>
      <c r="BA5" s="610"/>
      <c r="BB5" s="610"/>
      <c r="BC5" s="610"/>
      <c r="BD5" s="610"/>
      <c r="BE5" s="610"/>
      <c r="BF5" s="611"/>
      <c r="BG5" s="623">
        <v>390149</v>
      </c>
      <c r="BH5" s="624"/>
      <c r="BI5" s="624"/>
      <c r="BJ5" s="624"/>
      <c r="BK5" s="624"/>
      <c r="BL5" s="624"/>
      <c r="BM5" s="624"/>
      <c r="BN5" s="625"/>
      <c r="BO5" s="626">
        <v>98.7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40496</v>
      </c>
      <c r="S6" s="624"/>
      <c r="T6" s="624"/>
      <c r="U6" s="624"/>
      <c r="V6" s="624"/>
      <c r="W6" s="624"/>
      <c r="X6" s="624"/>
      <c r="Y6" s="625"/>
      <c r="Z6" s="626">
        <v>0.7</v>
      </c>
      <c r="AA6" s="626"/>
      <c r="AB6" s="626"/>
      <c r="AC6" s="626"/>
      <c r="AD6" s="627">
        <v>40496</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390149</v>
      </c>
      <c r="BH6" s="624"/>
      <c r="BI6" s="624"/>
      <c r="BJ6" s="624"/>
      <c r="BK6" s="624"/>
      <c r="BL6" s="624"/>
      <c r="BM6" s="624"/>
      <c r="BN6" s="625"/>
      <c r="BO6" s="626">
        <v>98.7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65098</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65098</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87</v>
      </c>
      <c r="S7" s="624"/>
      <c r="T7" s="624"/>
      <c r="U7" s="624"/>
      <c r="V7" s="624"/>
      <c r="W7" s="624"/>
      <c r="X7" s="624"/>
      <c r="Y7" s="625"/>
      <c r="Z7" s="626">
        <v>0</v>
      </c>
      <c r="AA7" s="626"/>
      <c r="AB7" s="626"/>
      <c r="AC7" s="626"/>
      <c r="AD7" s="627">
        <v>87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144939</v>
      </c>
      <c r="BH7" s="624"/>
      <c r="BI7" s="624"/>
      <c r="BJ7" s="624"/>
      <c r="BK7" s="624"/>
      <c r="BL7" s="624"/>
      <c r="BM7" s="624"/>
      <c r="BN7" s="625"/>
      <c r="BO7" s="626">
        <v>36.700000000000003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1619330</v>
      </c>
      <c r="CS7" s="624"/>
      <c r="CT7" s="624"/>
      <c r="CU7" s="624"/>
      <c r="CV7" s="624"/>
      <c r="CW7" s="624"/>
      <c r="CX7" s="624"/>
      <c r="CY7" s="625"/>
      <c r="CZ7" s="626">
        <v>32.200000000000003</v>
      </c>
      <c r="DA7" s="626"/>
      <c r="DB7" s="626"/>
      <c r="DC7" s="626"/>
      <c r="DD7" s="632">
        <v>177268</v>
      </c>
      <c r="DE7" s="624"/>
      <c r="DF7" s="624"/>
      <c r="DG7" s="624"/>
      <c r="DH7" s="624"/>
      <c r="DI7" s="624"/>
      <c r="DJ7" s="624"/>
      <c r="DK7" s="624"/>
      <c r="DL7" s="624"/>
      <c r="DM7" s="624"/>
      <c r="DN7" s="624"/>
      <c r="DO7" s="624"/>
      <c r="DP7" s="625"/>
      <c r="DQ7" s="632">
        <v>1330894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1057</v>
      </c>
      <c r="S8" s="624"/>
      <c r="T8" s="624"/>
      <c r="U8" s="624"/>
      <c r="V8" s="624"/>
      <c r="W8" s="624"/>
      <c r="X8" s="624"/>
      <c r="Y8" s="625"/>
      <c r="Z8" s="626">
        <v>0</v>
      </c>
      <c r="AA8" s="626"/>
      <c r="AB8" s="626"/>
      <c r="AC8" s="626"/>
      <c r="AD8" s="627">
        <v>1057</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6650</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842597</v>
      </c>
      <c r="CS8" s="624"/>
      <c r="CT8" s="624"/>
      <c r="CU8" s="624"/>
      <c r="CV8" s="624"/>
      <c r="CW8" s="624"/>
      <c r="CX8" s="624"/>
      <c r="CY8" s="625"/>
      <c r="CZ8" s="626">
        <v>16.8</v>
      </c>
      <c r="DA8" s="626"/>
      <c r="DB8" s="626"/>
      <c r="DC8" s="626"/>
      <c r="DD8" s="632">
        <v>1672</v>
      </c>
      <c r="DE8" s="624"/>
      <c r="DF8" s="624"/>
      <c r="DG8" s="624"/>
      <c r="DH8" s="624"/>
      <c r="DI8" s="624"/>
      <c r="DJ8" s="624"/>
      <c r="DK8" s="624"/>
      <c r="DL8" s="624"/>
      <c r="DM8" s="624"/>
      <c r="DN8" s="624"/>
      <c r="DO8" s="624"/>
      <c r="DP8" s="625"/>
      <c r="DQ8" s="632">
        <v>589186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1274</v>
      </c>
      <c r="S9" s="624"/>
      <c r="T9" s="624"/>
      <c r="U9" s="624"/>
      <c r="V9" s="624"/>
      <c r="W9" s="624"/>
      <c r="X9" s="624"/>
      <c r="Y9" s="625"/>
      <c r="Z9" s="626">
        <v>0</v>
      </c>
      <c r="AA9" s="626"/>
      <c r="AB9" s="626"/>
      <c r="AC9" s="626"/>
      <c r="AD9" s="627">
        <v>1274</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122650</v>
      </c>
      <c r="BH9" s="624"/>
      <c r="BI9" s="624"/>
      <c r="BJ9" s="624"/>
      <c r="BK9" s="624"/>
      <c r="BL9" s="624"/>
      <c r="BM9" s="624"/>
      <c r="BN9" s="625"/>
      <c r="BO9" s="626">
        <v>31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350740</v>
      </c>
      <c r="CS9" s="624"/>
      <c r="CT9" s="624"/>
      <c r="CU9" s="624"/>
      <c r="CV9" s="624"/>
      <c r="CW9" s="624"/>
      <c r="CX9" s="624"/>
      <c r="CY9" s="625"/>
      <c r="CZ9" s="626">
        <v>7</v>
      </c>
      <c r="DA9" s="626"/>
      <c r="DB9" s="626"/>
      <c r="DC9" s="626"/>
      <c r="DD9" s="632">
        <v>3121</v>
      </c>
      <c r="DE9" s="624"/>
      <c r="DF9" s="624"/>
      <c r="DG9" s="624"/>
      <c r="DH9" s="624"/>
      <c r="DI9" s="624"/>
      <c r="DJ9" s="624"/>
      <c r="DK9" s="624"/>
      <c r="DL9" s="624"/>
      <c r="DM9" s="624"/>
      <c r="DN9" s="624"/>
      <c r="DO9" s="624"/>
      <c r="DP9" s="625"/>
      <c r="DQ9" s="632">
        <v>234878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5772</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10190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190</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99483</v>
      </c>
      <c r="S11" s="624"/>
      <c r="T11" s="624"/>
      <c r="U11" s="624"/>
      <c r="V11" s="624"/>
      <c r="W11" s="624"/>
      <c r="X11" s="624"/>
      <c r="Y11" s="625"/>
      <c r="Z11" s="628">
        <v>1.8</v>
      </c>
      <c r="AA11" s="629"/>
      <c r="AB11" s="629"/>
      <c r="AC11" s="635"/>
      <c r="AD11" s="632">
        <v>99483</v>
      </c>
      <c r="AE11" s="624"/>
      <c r="AF11" s="624"/>
      <c r="AG11" s="624"/>
      <c r="AH11" s="624"/>
      <c r="AI11" s="624"/>
      <c r="AJ11" s="624"/>
      <c r="AK11" s="625"/>
      <c r="AL11" s="628">
        <v>3.4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9867</v>
      </c>
      <c r="BH11" s="624"/>
      <c r="BI11" s="624"/>
      <c r="BJ11" s="624"/>
      <c r="BK11" s="624"/>
      <c r="BL11" s="624"/>
      <c r="BM11" s="624"/>
      <c r="BN11" s="625"/>
      <c r="BO11" s="626">
        <v>2.5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241918</v>
      </c>
      <c r="CS11" s="624"/>
      <c r="CT11" s="624"/>
      <c r="CU11" s="624"/>
      <c r="CV11" s="624"/>
      <c r="CW11" s="624"/>
      <c r="CX11" s="624"/>
      <c r="CY11" s="625"/>
      <c r="CZ11" s="626">
        <v>4.8</v>
      </c>
      <c r="DA11" s="626"/>
      <c r="DB11" s="626"/>
      <c r="DC11" s="626"/>
      <c r="DD11" s="632">
        <v>39551</v>
      </c>
      <c r="DE11" s="624"/>
      <c r="DF11" s="624"/>
      <c r="DG11" s="624"/>
      <c r="DH11" s="624"/>
      <c r="DI11" s="624"/>
      <c r="DJ11" s="624"/>
      <c r="DK11" s="624"/>
      <c r="DL11" s="624"/>
      <c r="DM11" s="624"/>
      <c r="DN11" s="624"/>
      <c r="DO11" s="624"/>
      <c r="DP11" s="625"/>
      <c r="DQ11" s="632">
        <v>112824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197393</v>
      </c>
      <c r="BH12" s="624"/>
      <c r="BI12" s="624"/>
      <c r="BJ12" s="624"/>
      <c r="BK12" s="624"/>
      <c r="BL12" s="624"/>
      <c r="BM12" s="624"/>
      <c r="BN12" s="625"/>
      <c r="BO12" s="626">
        <v>49.9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65462</v>
      </c>
      <c r="CS12" s="624"/>
      <c r="CT12" s="624"/>
      <c r="CU12" s="624"/>
      <c r="CV12" s="624"/>
      <c r="CW12" s="624"/>
      <c r="CX12" s="624"/>
      <c r="CY12" s="625"/>
      <c r="CZ12" s="626">
        <v>1.3</v>
      </c>
      <c r="DA12" s="626"/>
      <c r="DB12" s="626"/>
      <c r="DC12" s="626"/>
      <c r="DD12" s="632">
        <v>354</v>
      </c>
      <c r="DE12" s="624"/>
      <c r="DF12" s="624"/>
      <c r="DG12" s="624"/>
      <c r="DH12" s="624"/>
      <c r="DI12" s="624"/>
      <c r="DJ12" s="624"/>
      <c r="DK12" s="624"/>
      <c r="DL12" s="624"/>
      <c r="DM12" s="624"/>
      <c r="DN12" s="624"/>
      <c r="DO12" s="624"/>
      <c r="DP12" s="625"/>
      <c r="DQ12" s="632">
        <v>44152</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170317</v>
      </c>
      <c r="BH13" s="624"/>
      <c r="BI13" s="624"/>
      <c r="BJ13" s="624"/>
      <c r="BK13" s="624"/>
      <c r="BL13" s="624"/>
      <c r="BM13" s="624"/>
      <c r="BN13" s="625"/>
      <c r="BO13" s="626">
        <v>43.1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591100</v>
      </c>
      <c r="CS13" s="624"/>
      <c r="CT13" s="624"/>
      <c r="CU13" s="624"/>
      <c r="CV13" s="624"/>
      <c r="CW13" s="624"/>
      <c r="CX13" s="624"/>
      <c r="CY13" s="625"/>
      <c r="CZ13" s="626">
        <v>11.8</v>
      </c>
      <c r="DA13" s="626"/>
      <c r="DB13" s="626"/>
      <c r="DC13" s="626"/>
      <c r="DD13" s="632">
        <v>224780</v>
      </c>
      <c r="DE13" s="624"/>
      <c r="DF13" s="624"/>
      <c r="DG13" s="624"/>
      <c r="DH13" s="624"/>
      <c r="DI13" s="624"/>
      <c r="DJ13" s="624"/>
      <c r="DK13" s="624"/>
      <c r="DL13" s="624"/>
      <c r="DM13" s="624"/>
      <c r="DN13" s="624"/>
      <c r="DO13" s="624"/>
      <c r="DP13" s="625"/>
      <c r="DQ13" s="632">
        <v>383803</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251</v>
      </c>
      <c r="S14" s="624"/>
      <c r="T14" s="624"/>
      <c r="U14" s="624"/>
      <c r="V14" s="624"/>
      <c r="W14" s="624"/>
      <c r="X14" s="624"/>
      <c r="Y14" s="625"/>
      <c r="Z14" s="626">
        <v>0</v>
      </c>
      <c r="AA14" s="626"/>
      <c r="AB14" s="626"/>
      <c r="AC14" s="626"/>
      <c r="AD14" s="627">
        <v>251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18204</v>
      </c>
      <c r="BH14" s="624"/>
      <c r="BI14" s="624"/>
      <c r="BJ14" s="624"/>
      <c r="BK14" s="624"/>
      <c r="BL14" s="624"/>
      <c r="BM14" s="624"/>
      <c r="BN14" s="625"/>
      <c r="BO14" s="626">
        <v>4.5999999999999996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134573</v>
      </c>
      <c r="CS14" s="624"/>
      <c r="CT14" s="624"/>
      <c r="CU14" s="624"/>
      <c r="CV14" s="624"/>
      <c r="CW14" s="624"/>
      <c r="CX14" s="624"/>
      <c r="CY14" s="625"/>
      <c r="CZ14" s="626">
        <v>2.7</v>
      </c>
      <c r="DA14" s="626"/>
      <c r="DB14" s="626"/>
      <c r="DC14" s="626"/>
      <c r="DD14" s="632">
        <v>339</v>
      </c>
      <c r="DE14" s="624"/>
      <c r="DF14" s="624"/>
      <c r="DG14" s="624"/>
      <c r="DH14" s="624"/>
      <c r="DI14" s="624"/>
      <c r="DJ14" s="624"/>
      <c r="DK14" s="624"/>
      <c r="DL14" s="624"/>
      <c r="DM14" s="624"/>
      <c r="DN14" s="624"/>
      <c r="DO14" s="624"/>
      <c r="DP14" s="625"/>
      <c r="DQ14" s="632">
        <v>124928</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29613</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356534</v>
      </c>
      <c r="CS15" s="624"/>
      <c r="CT15" s="624"/>
      <c r="CU15" s="624"/>
      <c r="CV15" s="624"/>
      <c r="CW15" s="624"/>
      <c r="CX15" s="624"/>
      <c r="CY15" s="625"/>
      <c r="CZ15" s="626">
        <v>7.1</v>
      </c>
      <c r="DA15" s="626"/>
      <c r="DB15" s="626"/>
      <c r="DC15" s="626"/>
      <c r="DD15" s="632">
        <v>10240</v>
      </c>
      <c r="DE15" s="624"/>
      <c r="DF15" s="624"/>
      <c r="DG15" s="624"/>
      <c r="DH15" s="624"/>
      <c r="DI15" s="624"/>
      <c r="DJ15" s="624"/>
      <c r="DK15" s="624"/>
      <c r="DL15" s="624"/>
      <c r="DM15" s="624"/>
      <c r="DN15" s="624"/>
      <c r="DO15" s="624"/>
      <c r="DP15" s="625"/>
      <c r="DQ15" s="632">
        <v>289499</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3323</v>
      </c>
      <c r="S16" s="624"/>
      <c r="T16" s="624"/>
      <c r="U16" s="624"/>
      <c r="V16" s="624"/>
      <c r="W16" s="624"/>
      <c r="X16" s="624"/>
      <c r="Y16" s="625"/>
      <c r="Z16" s="626">
        <v>0.1</v>
      </c>
      <c r="AA16" s="626"/>
      <c r="AB16" s="626"/>
      <c r="AC16" s="626"/>
      <c r="AD16" s="627">
        <v>3323</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5260</v>
      </c>
      <c r="S17" s="624"/>
      <c r="T17" s="624"/>
      <c r="U17" s="624"/>
      <c r="V17" s="624"/>
      <c r="W17" s="624"/>
      <c r="X17" s="624"/>
      <c r="Y17" s="625"/>
      <c r="Z17" s="626">
        <v>0.1</v>
      </c>
      <c r="AA17" s="626"/>
      <c r="AB17" s="626"/>
      <c r="AC17" s="626"/>
      <c r="AD17" s="627">
        <v>5260</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750883</v>
      </c>
      <c r="CS17" s="624"/>
      <c r="CT17" s="624"/>
      <c r="CU17" s="624"/>
      <c r="CV17" s="624"/>
      <c r="CW17" s="624"/>
      <c r="CX17" s="624"/>
      <c r="CY17" s="625"/>
      <c r="CZ17" s="626">
        <v>14.9</v>
      </c>
      <c r="DA17" s="626"/>
      <c r="DB17" s="626"/>
      <c r="DC17" s="626"/>
      <c r="DD17" s="632" t="s">
        <v>122</v>
      </c>
      <c r="DE17" s="624"/>
      <c r="DF17" s="624"/>
      <c r="DG17" s="624"/>
      <c r="DH17" s="624"/>
      <c r="DI17" s="624"/>
      <c r="DJ17" s="624"/>
      <c r="DK17" s="624"/>
      <c r="DL17" s="624"/>
      <c r="DM17" s="624"/>
      <c r="DN17" s="624"/>
      <c r="DO17" s="624"/>
      <c r="DP17" s="625"/>
      <c r="DQ17" s="632">
        <v>750112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1569</v>
      </c>
      <c r="S18" s="624"/>
      <c r="T18" s="624"/>
      <c r="U18" s="624"/>
      <c r="V18" s="624"/>
      <c r="W18" s="624"/>
      <c r="X18" s="624"/>
      <c r="Y18" s="625"/>
      <c r="Z18" s="626">
        <v>0</v>
      </c>
      <c r="AA18" s="626"/>
      <c r="AB18" s="626"/>
      <c r="AC18" s="626"/>
      <c r="AD18" s="627">
        <v>1569</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1357</v>
      </c>
      <c r="S19" s="624"/>
      <c r="T19" s="624"/>
      <c r="U19" s="624"/>
      <c r="V19" s="624"/>
      <c r="W19" s="624"/>
      <c r="X19" s="624"/>
      <c r="Y19" s="625"/>
      <c r="Z19" s="626">
        <v>0</v>
      </c>
      <c r="AA19" s="626"/>
      <c r="AB19" s="626"/>
      <c r="AC19" s="626"/>
      <c r="AD19" s="627">
        <v>1357</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5071</v>
      </c>
      <c r="BH19" s="624"/>
      <c r="BI19" s="624"/>
      <c r="BJ19" s="624"/>
      <c r="BK19" s="624"/>
      <c r="BL19" s="624"/>
      <c r="BM19" s="624"/>
      <c r="BN19" s="625"/>
      <c r="BO19" s="626">
        <v>1.3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212</v>
      </c>
      <c r="S20" s="624"/>
      <c r="T20" s="624"/>
      <c r="U20" s="624"/>
      <c r="V20" s="624"/>
      <c r="W20" s="624"/>
      <c r="X20" s="624"/>
      <c r="Y20" s="625"/>
      <c r="Z20" s="626">
        <v>0</v>
      </c>
      <c r="AA20" s="626"/>
      <c r="AB20" s="626"/>
      <c r="AC20" s="626"/>
      <c r="AD20" s="627">
        <v>212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5071</v>
      </c>
      <c r="BH20" s="624"/>
      <c r="BI20" s="624"/>
      <c r="BJ20" s="624"/>
      <c r="BK20" s="624"/>
      <c r="BL20" s="624"/>
      <c r="BM20" s="624"/>
      <c r="BN20" s="625"/>
      <c r="BO20" s="626">
        <v>1.3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5028425</v>
      </c>
      <c r="CS20" s="624"/>
      <c r="CT20" s="624"/>
      <c r="CU20" s="624"/>
      <c r="CV20" s="624"/>
      <c r="CW20" s="624"/>
      <c r="CX20" s="624"/>
      <c r="CY20" s="625"/>
      <c r="CZ20" s="626">
        <v>100</v>
      </c>
      <c r="DA20" s="626"/>
      <c r="DB20" s="626"/>
      <c r="DC20" s="626"/>
      <c r="DD20" s="632">
        <v>457325</v>
      </c>
      <c r="DE20" s="624"/>
      <c r="DF20" s="624"/>
      <c r="DG20" s="624"/>
      <c r="DH20" s="624"/>
      <c r="DI20" s="624"/>
      <c r="DJ20" s="624"/>
      <c r="DK20" s="624"/>
      <c r="DL20" s="624"/>
      <c r="DM20" s="624"/>
      <c r="DN20" s="624"/>
      <c r="DO20" s="624"/>
      <c r="DP20" s="625"/>
      <c r="DQ20" s="632">
        <v>3925564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2592897</v>
      </c>
      <c r="S21" s="624"/>
      <c r="T21" s="624"/>
      <c r="U21" s="624"/>
      <c r="V21" s="624"/>
      <c r="W21" s="624"/>
      <c r="X21" s="624"/>
      <c r="Y21" s="625"/>
      <c r="Z21" s="626">
        <v>47.8</v>
      </c>
      <c r="AA21" s="626"/>
      <c r="AB21" s="626"/>
      <c r="AC21" s="626"/>
      <c r="AD21" s="627">
        <v>2326450</v>
      </c>
      <c r="AE21" s="627"/>
      <c r="AF21" s="627"/>
      <c r="AG21" s="627"/>
      <c r="AH21" s="627"/>
      <c r="AI21" s="627"/>
      <c r="AJ21" s="627"/>
      <c r="AK21" s="627"/>
      <c r="AL21" s="628">
        <v>80.5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5071</v>
      </c>
      <c r="BH21" s="624"/>
      <c r="BI21" s="624"/>
      <c r="BJ21" s="624"/>
      <c r="BK21" s="624"/>
      <c r="BL21" s="624"/>
      <c r="BM21" s="624"/>
      <c r="BN21" s="625"/>
      <c r="BO21" s="626">
        <v>1.3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2326450</v>
      </c>
      <c r="S22" s="624"/>
      <c r="T22" s="624"/>
      <c r="U22" s="624"/>
      <c r="V22" s="624"/>
      <c r="W22" s="624"/>
      <c r="X22" s="624"/>
      <c r="Y22" s="625"/>
      <c r="Z22" s="626">
        <v>42.9</v>
      </c>
      <c r="AA22" s="626"/>
      <c r="AB22" s="626"/>
      <c r="AC22" s="626"/>
      <c r="AD22" s="627">
        <v>2326450</v>
      </c>
      <c r="AE22" s="627"/>
      <c r="AF22" s="627"/>
      <c r="AG22" s="627"/>
      <c r="AH22" s="627"/>
      <c r="AI22" s="627"/>
      <c r="AJ22" s="627"/>
      <c r="AK22" s="627"/>
      <c r="AL22" s="628">
        <v>80.5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266447</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2005278</v>
      </c>
      <c r="CS24" s="613"/>
      <c r="CT24" s="613"/>
      <c r="CU24" s="613"/>
      <c r="CV24" s="613"/>
      <c r="CW24" s="613"/>
      <c r="CX24" s="613"/>
      <c r="CY24" s="614"/>
      <c r="CZ24" s="617">
        <v>39.9</v>
      </c>
      <c r="DA24" s="618"/>
      <c r="DB24" s="618"/>
      <c r="DC24" s="634"/>
      <c r="DD24" s="658">
        <v>1733802</v>
      </c>
      <c r="DE24" s="613"/>
      <c r="DF24" s="613"/>
      <c r="DG24" s="613"/>
      <c r="DH24" s="613"/>
      <c r="DI24" s="613"/>
      <c r="DJ24" s="613"/>
      <c r="DK24" s="614"/>
      <c r="DL24" s="658">
        <v>1415494</v>
      </c>
      <c r="DM24" s="613"/>
      <c r="DN24" s="613"/>
      <c r="DO24" s="613"/>
      <c r="DP24" s="613"/>
      <c r="DQ24" s="613"/>
      <c r="DR24" s="613"/>
      <c r="DS24" s="613"/>
      <c r="DT24" s="613"/>
      <c r="DU24" s="613"/>
      <c r="DV24" s="614"/>
      <c r="DW24" s="617">
        <v>49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3140917</v>
      </c>
      <c r="S25" s="624"/>
      <c r="T25" s="624"/>
      <c r="U25" s="624"/>
      <c r="V25" s="624"/>
      <c r="W25" s="624"/>
      <c r="X25" s="624"/>
      <c r="Y25" s="625"/>
      <c r="Z25" s="626">
        <v>57.9</v>
      </c>
      <c r="AA25" s="626"/>
      <c r="AB25" s="626"/>
      <c r="AC25" s="626"/>
      <c r="AD25" s="627">
        <v>2874470</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957020</v>
      </c>
      <c r="CS25" s="655"/>
      <c r="CT25" s="655"/>
      <c r="CU25" s="655"/>
      <c r="CV25" s="655"/>
      <c r="CW25" s="655"/>
      <c r="CX25" s="655"/>
      <c r="CY25" s="656"/>
      <c r="CZ25" s="628">
        <v>19</v>
      </c>
      <c r="DA25" s="653"/>
      <c r="DB25" s="653"/>
      <c r="DC25" s="657"/>
      <c r="DD25" s="632">
        <v>860653</v>
      </c>
      <c r="DE25" s="655"/>
      <c r="DF25" s="655"/>
      <c r="DG25" s="655"/>
      <c r="DH25" s="655"/>
      <c r="DI25" s="655"/>
      <c r="DJ25" s="655"/>
      <c r="DK25" s="656"/>
      <c r="DL25" s="632">
        <v>778835</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561</v>
      </c>
      <c r="S26" s="624"/>
      <c r="T26" s="624"/>
      <c r="U26" s="624"/>
      <c r="V26" s="624"/>
      <c r="W26" s="624"/>
      <c r="X26" s="624"/>
      <c r="Y26" s="625"/>
      <c r="Z26" s="626">
        <v>0</v>
      </c>
      <c r="AA26" s="626"/>
      <c r="AB26" s="626"/>
      <c r="AC26" s="626"/>
      <c r="AD26" s="627">
        <v>561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491670</v>
      </c>
      <c r="CS26" s="624"/>
      <c r="CT26" s="624"/>
      <c r="CU26" s="624"/>
      <c r="CV26" s="624"/>
      <c r="CW26" s="624"/>
      <c r="CX26" s="624"/>
      <c r="CY26" s="625"/>
      <c r="CZ26" s="628">
        <v>9.8000000000000007</v>
      </c>
      <c r="DA26" s="653"/>
      <c r="DB26" s="653"/>
      <c r="DC26" s="657"/>
      <c r="DD26" s="632">
        <v>433708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3601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395220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297375</v>
      </c>
      <c r="CS27" s="655"/>
      <c r="CT27" s="655"/>
      <c r="CU27" s="655"/>
      <c r="CV27" s="655"/>
      <c r="CW27" s="655"/>
      <c r="CX27" s="655"/>
      <c r="CY27" s="656"/>
      <c r="CZ27" s="628">
        <v>5.9</v>
      </c>
      <c r="DA27" s="653"/>
      <c r="DB27" s="653"/>
      <c r="DC27" s="657"/>
      <c r="DD27" s="632">
        <v>123037</v>
      </c>
      <c r="DE27" s="655"/>
      <c r="DF27" s="655"/>
      <c r="DG27" s="655"/>
      <c r="DH27" s="655"/>
      <c r="DI27" s="655"/>
      <c r="DJ27" s="655"/>
      <c r="DK27" s="656"/>
      <c r="DL27" s="632">
        <v>69405</v>
      </c>
      <c r="DM27" s="655"/>
      <c r="DN27" s="655"/>
      <c r="DO27" s="655"/>
      <c r="DP27" s="655"/>
      <c r="DQ27" s="655"/>
      <c r="DR27" s="655"/>
      <c r="DS27" s="655"/>
      <c r="DT27" s="655"/>
      <c r="DU27" s="655"/>
      <c r="DV27" s="656"/>
      <c r="DW27" s="628">
        <v>2.4</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35462</v>
      </c>
      <c r="S28" s="624"/>
      <c r="T28" s="624"/>
      <c r="U28" s="624"/>
      <c r="V28" s="624"/>
      <c r="W28" s="624"/>
      <c r="X28" s="624"/>
      <c r="Y28" s="625"/>
      <c r="Z28" s="626">
        <v>0.7</v>
      </c>
      <c r="AA28" s="626"/>
      <c r="AB28" s="626"/>
      <c r="AC28" s="626"/>
      <c r="AD28" s="627">
        <v>7575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750883</v>
      </c>
      <c r="CS28" s="624"/>
      <c r="CT28" s="624"/>
      <c r="CU28" s="624"/>
      <c r="CV28" s="624"/>
      <c r="CW28" s="624"/>
      <c r="CX28" s="624"/>
      <c r="CY28" s="625"/>
      <c r="CZ28" s="628">
        <v>14.9</v>
      </c>
      <c r="DA28" s="653"/>
      <c r="DB28" s="653"/>
      <c r="DC28" s="657"/>
      <c r="DD28" s="632">
        <v>750112</v>
      </c>
      <c r="DE28" s="624"/>
      <c r="DF28" s="624"/>
      <c r="DG28" s="624"/>
      <c r="DH28" s="624"/>
      <c r="DI28" s="624"/>
      <c r="DJ28" s="624"/>
      <c r="DK28" s="625"/>
      <c r="DL28" s="632">
        <v>567254</v>
      </c>
      <c r="DM28" s="624"/>
      <c r="DN28" s="624"/>
      <c r="DO28" s="624"/>
      <c r="DP28" s="624"/>
      <c r="DQ28" s="624"/>
      <c r="DR28" s="624"/>
      <c r="DS28" s="624"/>
      <c r="DT28" s="624"/>
      <c r="DU28" s="624"/>
      <c r="DV28" s="625"/>
      <c r="DW28" s="628">
        <v>19.600000000000001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10026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750883</v>
      </c>
      <c r="CS29" s="655"/>
      <c r="CT29" s="655"/>
      <c r="CU29" s="655"/>
      <c r="CV29" s="655"/>
      <c r="CW29" s="655"/>
      <c r="CX29" s="655"/>
      <c r="CY29" s="656"/>
      <c r="CZ29" s="628">
        <v>14.9</v>
      </c>
      <c r="DA29" s="653"/>
      <c r="DB29" s="653"/>
      <c r="DC29" s="657"/>
      <c r="DD29" s="632">
        <v>750112</v>
      </c>
      <c r="DE29" s="655"/>
      <c r="DF29" s="655"/>
      <c r="DG29" s="655"/>
      <c r="DH29" s="655"/>
      <c r="DI29" s="655"/>
      <c r="DJ29" s="655"/>
      <c r="DK29" s="656"/>
      <c r="DL29" s="632">
        <v>567254</v>
      </c>
      <c r="DM29" s="655"/>
      <c r="DN29" s="655"/>
      <c r="DO29" s="655"/>
      <c r="DP29" s="655"/>
      <c r="DQ29" s="655"/>
      <c r="DR29" s="655"/>
      <c r="DS29" s="655"/>
      <c r="DT29" s="655"/>
      <c r="DU29" s="655"/>
      <c r="DV29" s="656"/>
      <c r="DW29" s="628">
        <v>19.600000000000001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346783</v>
      </c>
      <c r="S30" s="624"/>
      <c r="T30" s="624"/>
      <c r="U30" s="624"/>
      <c r="V30" s="624"/>
      <c r="W30" s="624"/>
      <c r="X30" s="624"/>
      <c r="Y30" s="625"/>
      <c r="Z30" s="626">
        <v>6.4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733286</v>
      </c>
      <c r="CS30" s="624"/>
      <c r="CT30" s="624"/>
      <c r="CU30" s="624"/>
      <c r="CV30" s="624"/>
      <c r="CW30" s="624"/>
      <c r="CX30" s="624"/>
      <c r="CY30" s="625"/>
      <c r="CZ30" s="628">
        <v>14.6</v>
      </c>
      <c r="DA30" s="653"/>
      <c r="DB30" s="653"/>
      <c r="DC30" s="657"/>
      <c r="DD30" s="632">
        <v>732515</v>
      </c>
      <c r="DE30" s="624"/>
      <c r="DF30" s="624"/>
      <c r="DG30" s="624"/>
      <c r="DH30" s="624"/>
      <c r="DI30" s="624"/>
      <c r="DJ30" s="624"/>
      <c r="DK30" s="625"/>
      <c r="DL30" s="632">
        <v>549710</v>
      </c>
      <c r="DM30" s="624"/>
      <c r="DN30" s="624"/>
      <c r="DO30" s="624"/>
      <c r="DP30" s="624"/>
      <c r="DQ30" s="624"/>
      <c r="DR30" s="624"/>
      <c r="DS30" s="624"/>
      <c r="DT30" s="624"/>
      <c r="DU30" s="624"/>
      <c r="DV30" s="625"/>
      <c r="DW30" s="628">
        <v>19</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4"/>
      <c r="AV31" s="214"/>
      <c r="AW31" s="214"/>
      <c r="AX31" s="609" t="s">
        <v>178</v>
      </c>
      <c r="AY31" s="610"/>
      <c r="AZ31" s="610"/>
      <c r="BA31" s="610"/>
      <c r="BB31" s="610"/>
      <c r="BC31" s="610"/>
      <c r="BD31" s="610"/>
      <c r="BE31" s="610"/>
      <c r="BF31" s="611"/>
      <c r="BG31" s="679">
        <v>98.9</v>
      </c>
      <c r="BH31" s="667"/>
      <c r="BI31" s="667"/>
      <c r="BJ31" s="667"/>
      <c r="BK31" s="667"/>
      <c r="BL31" s="667"/>
      <c r="BM31" s="618">
        <v>94.1</v>
      </c>
      <c r="BN31" s="667"/>
      <c r="BO31" s="667"/>
      <c r="BP31" s="667"/>
      <c r="BQ31" s="668"/>
      <c r="BR31" s="679">
        <v>98.5</v>
      </c>
      <c r="BS31" s="667"/>
      <c r="BT31" s="667"/>
      <c r="BU31" s="667"/>
      <c r="BV31" s="667"/>
      <c r="BW31" s="667"/>
      <c r="BX31" s="618">
        <v>94.3</v>
      </c>
      <c r="BY31" s="667"/>
      <c r="BZ31" s="667"/>
      <c r="CA31" s="667"/>
      <c r="CB31" s="668"/>
      <c r="CD31" s="661"/>
      <c r="CE31" s="662"/>
      <c r="CF31" s="620" t="s">
        <v>301</v>
      </c>
      <c r="CG31" s="621"/>
      <c r="CH31" s="621"/>
      <c r="CI31" s="621"/>
      <c r="CJ31" s="621"/>
      <c r="CK31" s="621"/>
      <c r="CL31" s="621"/>
      <c r="CM31" s="621"/>
      <c r="CN31" s="621"/>
      <c r="CO31" s="621"/>
      <c r="CP31" s="621"/>
      <c r="CQ31" s="622"/>
      <c r="CR31" s="623">
        <v>17597</v>
      </c>
      <c r="CS31" s="655"/>
      <c r="CT31" s="655"/>
      <c r="CU31" s="655"/>
      <c r="CV31" s="655"/>
      <c r="CW31" s="655"/>
      <c r="CX31" s="655"/>
      <c r="CY31" s="656"/>
      <c r="CZ31" s="628">
        <v>0.3</v>
      </c>
      <c r="DA31" s="653"/>
      <c r="DB31" s="653"/>
      <c r="DC31" s="657"/>
      <c r="DD31" s="632">
        <v>17597</v>
      </c>
      <c r="DE31" s="655"/>
      <c r="DF31" s="655"/>
      <c r="DG31" s="655"/>
      <c r="DH31" s="655"/>
      <c r="DI31" s="655"/>
      <c r="DJ31" s="655"/>
      <c r="DK31" s="656"/>
      <c r="DL31" s="632">
        <v>17544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202962</v>
      </c>
      <c r="S32" s="624"/>
      <c r="T32" s="624"/>
      <c r="U32" s="624"/>
      <c r="V32" s="624"/>
      <c r="W32" s="624"/>
      <c r="X32" s="624"/>
      <c r="Y32" s="625"/>
      <c r="Z32" s="626">
        <v>3.7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303</v>
      </c>
      <c r="AX32" s="620" t="s">
        <v>304</v>
      </c>
      <c r="AY32" s="621"/>
      <c r="AZ32" s="621"/>
      <c r="BA32" s="621"/>
      <c r="BB32" s="621"/>
      <c r="BC32" s="621"/>
      <c r="BD32" s="621"/>
      <c r="BE32" s="621"/>
      <c r="BF32" s="622"/>
      <c r="BG32" s="680">
        <v>98.7</v>
      </c>
      <c r="BH32" s="655"/>
      <c r="BI32" s="655"/>
      <c r="BJ32" s="655"/>
      <c r="BK32" s="655"/>
      <c r="BL32" s="655"/>
      <c r="BM32" s="629">
        <v>95.5</v>
      </c>
      <c r="BN32" s="655"/>
      <c r="BO32" s="655"/>
      <c r="BP32" s="655"/>
      <c r="BQ32" s="678"/>
      <c r="BR32" s="680">
        <v>98.8</v>
      </c>
      <c r="BS32" s="655"/>
      <c r="BT32" s="655"/>
      <c r="BU32" s="655"/>
      <c r="BV32" s="655"/>
      <c r="BW32" s="655"/>
      <c r="BX32" s="629">
        <v>96</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24065</v>
      </c>
      <c r="S33" s="624"/>
      <c r="T33" s="624"/>
      <c r="U33" s="624"/>
      <c r="V33" s="624"/>
      <c r="W33" s="624"/>
      <c r="X33" s="624"/>
      <c r="Y33" s="625"/>
      <c r="Z33" s="626">
        <v>0.4</v>
      </c>
      <c r="AA33" s="626"/>
      <c r="AB33" s="626"/>
      <c r="AC33" s="626"/>
      <c r="AD33" s="627">
        <v>7773</v>
      </c>
      <c r="AE33" s="627"/>
      <c r="AF33" s="627"/>
      <c r="AG33" s="627"/>
      <c r="AH33" s="627"/>
      <c r="AI33" s="627"/>
      <c r="AJ33" s="627"/>
      <c r="AK33" s="627"/>
      <c r="AL33" s="628">
        <v>0.3</v>
      </c>
      <c r="AM33" s="629"/>
      <c r="AN33" s="629"/>
      <c r="AO33" s="630"/>
      <c r="AP33" s="673"/>
      <c r="AQ33" s="674"/>
      <c r="AR33" s="674"/>
      <c r="AS33" s="674"/>
      <c r="AT33" s="677"/>
      <c r="AU33" s="215"/>
      <c r="AV33" s="215"/>
      <c r="AW33" s="215"/>
      <c r="AX33" s="644" t="s">
        <v>307</v>
      </c>
      <c r="AY33" s="645"/>
      <c r="AZ33" s="645"/>
      <c r="BA33" s="645"/>
      <c r="BB33" s="645"/>
      <c r="BC33" s="645"/>
      <c r="BD33" s="645"/>
      <c r="BE33" s="645"/>
      <c r="BF33" s="646"/>
      <c r="BG33" s="681">
        <v>98.5</v>
      </c>
      <c r="BH33" s="682"/>
      <c r="BI33" s="682"/>
      <c r="BJ33" s="682"/>
      <c r="BK33" s="682"/>
      <c r="BL33" s="682"/>
      <c r="BM33" s="683">
        <v>90.9</v>
      </c>
      <c r="BN33" s="682"/>
      <c r="BO33" s="682"/>
      <c r="BP33" s="682"/>
      <c r="BQ33" s="684"/>
      <c r="BR33" s="681">
        <v>97.7</v>
      </c>
      <c r="BS33" s="682"/>
      <c r="BT33" s="682"/>
      <c r="BU33" s="682"/>
      <c r="BV33" s="682"/>
      <c r="BW33" s="682"/>
      <c r="BX33" s="683">
        <v>90.9</v>
      </c>
      <c r="BY33" s="682"/>
      <c r="BZ33" s="682"/>
      <c r="CA33" s="682"/>
      <c r="CB33" s="684"/>
      <c r="CD33" s="620" t="s">
        <v>308</v>
      </c>
      <c r="CE33" s="621"/>
      <c r="CF33" s="621"/>
      <c r="CG33" s="621"/>
      <c r="CH33" s="621"/>
      <c r="CI33" s="621"/>
      <c r="CJ33" s="621"/>
      <c r="CK33" s="621"/>
      <c r="CL33" s="621"/>
      <c r="CM33" s="621"/>
      <c r="CN33" s="621"/>
      <c r="CO33" s="621"/>
      <c r="CP33" s="621"/>
      <c r="CQ33" s="622"/>
      <c r="CR33" s="623">
        <v>2565822</v>
      </c>
      <c r="CS33" s="655"/>
      <c r="CT33" s="655"/>
      <c r="CU33" s="655"/>
      <c r="CV33" s="655"/>
      <c r="CW33" s="655"/>
      <c r="CX33" s="655"/>
      <c r="CY33" s="656"/>
      <c r="CZ33" s="628">
        <v>51</v>
      </c>
      <c r="DA33" s="653"/>
      <c r="DB33" s="653"/>
      <c r="DC33" s="657"/>
      <c r="DD33" s="632">
        <v>2062823</v>
      </c>
      <c r="DE33" s="655"/>
      <c r="DF33" s="655"/>
      <c r="DG33" s="655"/>
      <c r="DH33" s="655"/>
      <c r="DI33" s="655"/>
      <c r="DJ33" s="655"/>
      <c r="DK33" s="656"/>
      <c r="DL33" s="632">
        <v>950771</v>
      </c>
      <c r="DM33" s="655"/>
      <c r="DN33" s="655"/>
      <c r="DO33" s="655"/>
      <c r="DP33" s="655"/>
      <c r="DQ33" s="655"/>
      <c r="DR33" s="655"/>
      <c r="DS33" s="655"/>
      <c r="DT33" s="655"/>
      <c r="DU33" s="655"/>
      <c r="DV33" s="656"/>
      <c r="DW33" s="628">
        <v>32.9</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154872</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310</v>
      </c>
      <c r="CE34" s="621"/>
      <c r="CF34" s="621"/>
      <c r="CG34" s="621"/>
      <c r="CH34" s="621"/>
      <c r="CI34" s="621"/>
      <c r="CJ34" s="621"/>
      <c r="CK34" s="621"/>
      <c r="CL34" s="621"/>
      <c r="CM34" s="621"/>
      <c r="CN34" s="621"/>
      <c r="CO34" s="621"/>
      <c r="CP34" s="621"/>
      <c r="CQ34" s="622"/>
      <c r="CR34" s="623">
        <v>613685</v>
      </c>
      <c r="CS34" s="624"/>
      <c r="CT34" s="624"/>
      <c r="CU34" s="624"/>
      <c r="CV34" s="624"/>
      <c r="CW34" s="624"/>
      <c r="CX34" s="624"/>
      <c r="CY34" s="625"/>
      <c r="CZ34" s="628">
        <v>12.2</v>
      </c>
      <c r="DA34" s="653"/>
      <c r="DB34" s="653"/>
      <c r="DC34" s="657"/>
      <c r="DD34" s="632">
        <v>376393</v>
      </c>
      <c r="DE34" s="624"/>
      <c r="DF34" s="624"/>
      <c r="DG34" s="624"/>
      <c r="DH34" s="624"/>
      <c r="DI34" s="624"/>
      <c r="DJ34" s="624"/>
      <c r="DK34" s="625"/>
      <c r="DL34" s="632">
        <v>330738</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615894</v>
      </c>
      <c r="S35" s="624"/>
      <c r="T35" s="624"/>
      <c r="U35" s="624"/>
      <c r="V35" s="624"/>
      <c r="W35" s="624"/>
      <c r="X35" s="624"/>
      <c r="Y35" s="625"/>
      <c r="Z35" s="626">
        <v>11.4</v>
      </c>
      <c r="AA35" s="626"/>
      <c r="AB35" s="626"/>
      <c r="AC35" s="626"/>
      <c r="AD35" s="627" t="s">
        <v>122</v>
      </c>
      <c r="AE35" s="627"/>
      <c r="AF35" s="627"/>
      <c r="AG35" s="627"/>
      <c r="AH35" s="627"/>
      <c r="AI35" s="627"/>
      <c r="AJ35" s="627"/>
      <c r="AK35" s="627"/>
      <c r="AL35" s="628" t="s">
        <v>122</v>
      </c>
      <c r="AM35" s="629"/>
      <c r="AN35" s="629"/>
      <c r="AO35" s="630"/>
      <c r="AP35" s="218"/>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127594</v>
      </c>
      <c r="CS35" s="655"/>
      <c r="CT35" s="655"/>
      <c r="CU35" s="655"/>
      <c r="CV35" s="655"/>
      <c r="CW35" s="655"/>
      <c r="CX35" s="655"/>
      <c r="CY35" s="656"/>
      <c r="CZ35" s="628">
        <v>2.5</v>
      </c>
      <c r="DA35" s="653"/>
      <c r="DB35" s="653"/>
      <c r="DC35" s="657"/>
      <c r="DD35" s="632">
        <v>109299</v>
      </c>
      <c r="DE35" s="655"/>
      <c r="DF35" s="655"/>
      <c r="DG35" s="655"/>
      <c r="DH35" s="655"/>
      <c r="DI35" s="655"/>
      <c r="DJ35" s="655"/>
      <c r="DK35" s="656"/>
      <c r="DL35" s="632">
        <v>16857</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593397</v>
      </c>
      <c r="S36" s="624"/>
      <c r="T36" s="624"/>
      <c r="U36" s="624"/>
      <c r="V36" s="624"/>
      <c r="W36" s="624"/>
      <c r="X36" s="624"/>
      <c r="Y36" s="625"/>
      <c r="Z36" s="626">
        <v>10.9</v>
      </c>
      <c r="AA36" s="626"/>
      <c r="AB36" s="626"/>
      <c r="AC36" s="626"/>
      <c r="AD36" s="627" t="s">
        <v>122</v>
      </c>
      <c r="AE36" s="627"/>
      <c r="AF36" s="627"/>
      <c r="AG36" s="627"/>
      <c r="AH36" s="627"/>
      <c r="AI36" s="627"/>
      <c r="AJ36" s="627"/>
      <c r="AK36" s="627"/>
      <c r="AL36" s="628" t="s">
        <v>122</v>
      </c>
      <c r="AM36" s="629"/>
      <c r="AN36" s="629"/>
      <c r="AO36" s="630"/>
      <c r="AP36" s="218"/>
      <c r="AQ36" s="689" t="s">
        <v>316</v>
      </c>
      <c r="AR36" s="690"/>
      <c r="AS36" s="690"/>
      <c r="AT36" s="690"/>
      <c r="AU36" s="690"/>
      <c r="AV36" s="690"/>
      <c r="AW36" s="690"/>
      <c r="AX36" s="690"/>
      <c r="AY36" s="691"/>
      <c r="AZ36" s="612">
        <v>507419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789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785305</v>
      </c>
      <c r="CS36" s="624"/>
      <c r="CT36" s="624"/>
      <c r="CU36" s="624"/>
      <c r="CV36" s="624"/>
      <c r="CW36" s="624"/>
      <c r="CX36" s="624"/>
      <c r="CY36" s="625"/>
      <c r="CZ36" s="628">
        <v>15.6</v>
      </c>
      <c r="DA36" s="653"/>
      <c r="DB36" s="653"/>
      <c r="DC36" s="657"/>
      <c r="DD36" s="632">
        <v>631815</v>
      </c>
      <c r="DE36" s="624"/>
      <c r="DF36" s="624"/>
      <c r="DG36" s="624"/>
      <c r="DH36" s="624"/>
      <c r="DI36" s="624"/>
      <c r="DJ36" s="624"/>
      <c r="DK36" s="625"/>
      <c r="DL36" s="632">
        <v>539962</v>
      </c>
      <c r="DM36" s="624"/>
      <c r="DN36" s="624"/>
      <c r="DO36" s="624"/>
      <c r="DP36" s="624"/>
      <c r="DQ36" s="624"/>
      <c r="DR36" s="624"/>
      <c r="DS36" s="624"/>
      <c r="DT36" s="624"/>
      <c r="DU36" s="624"/>
      <c r="DV36" s="625"/>
      <c r="DW36" s="628">
        <v>18.7</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91969</v>
      </c>
      <c r="S37" s="624"/>
      <c r="T37" s="624"/>
      <c r="U37" s="624"/>
      <c r="V37" s="624"/>
      <c r="W37" s="624"/>
      <c r="X37" s="624"/>
      <c r="Y37" s="625"/>
      <c r="Z37" s="626">
        <v>1.7</v>
      </c>
      <c r="AA37" s="626"/>
      <c r="AB37" s="626"/>
      <c r="AC37" s="626"/>
      <c r="AD37" s="627">
        <v>13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204000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789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264237</v>
      </c>
      <c r="CS37" s="655"/>
      <c r="CT37" s="655"/>
      <c r="CU37" s="655"/>
      <c r="CV37" s="655"/>
      <c r="CW37" s="655"/>
      <c r="CX37" s="655"/>
      <c r="CY37" s="656"/>
      <c r="CZ37" s="628">
        <v>5.3</v>
      </c>
      <c r="DA37" s="653"/>
      <c r="DB37" s="653"/>
      <c r="DC37" s="657"/>
      <c r="DD37" s="632">
        <v>228199</v>
      </c>
      <c r="DE37" s="655"/>
      <c r="DF37" s="655"/>
      <c r="DG37" s="655"/>
      <c r="DH37" s="655"/>
      <c r="DI37" s="655"/>
      <c r="DJ37" s="655"/>
      <c r="DK37" s="656"/>
      <c r="DL37" s="632">
        <v>228199</v>
      </c>
      <c r="DM37" s="655"/>
      <c r="DN37" s="655"/>
      <c r="DO37" s="655"/>
      <c r="DP37" s="655"/>
      <c r="DQ37" s="655"/>
      <c r="DR37" s="655"/>
      <c r="DS37" s="655"/>
      <c r="DT37" s="655"/>
      <c r="DU37" s="655"/>
      <c r="DV37" s="656"/>
      <c r="DW37" s="628">
        <v>7.9</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204600</v>
      </c>
      <c r="S38" s="624"/>
      <c r="T38" s="624"/>
      <c r="U38" s="624"/>
      <c r="V38" s="624"/>
      <c r="W38" s="624"/>
      <c r="X38" s="624"/>
      <c r="Y38" s="625"/>
      <c r="Z38" s="626">
        <v>3.8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75000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563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228419</v>
      </c>
      <c r="CS38" s="624"/>
      <c r="CT38" s="624"/>
      <c r="CU38" s="624"/>
      <c r="CV38" s="624"/>
      <c r="CW38" s="624"/>
      <c r="CX38" s="624"/>
      <c r="CY38" s="625"/>
      <c r="CZ38" s="628">
        <v>4.5</v>
      </c>
      <c r="DA38" s="653"/>
      <c r="DB38" s="653"/>
      <c r="DC38" s="657"/>
      <c r="DD38" s="632">
        <v>209847</v>
      </c>
      <c r="DE38" s="624"/>
      <c r="DF38" s="624"/>
      <c r="DG38" s="624"/>
      <c r="DH38" s="624"/>
      <c r="DI38" s="624"/>
      <c r="DJ38" s="624"/>
      <c r="DK38" s="625"/>
      <c r="DL38" s="632">
        <v>63214</v>
      </c>
      <c r="DM38" s="624"/>
      <c r="DN38" s="624"/>
      <c r="DO38" s="624"/>
      <c r="DP38" s="624"/>
      <c r="DQ38" s="624"/>
      <c r="DR38" s="624"/>
      <c r="DS38" s="624"/>
      <c r="DT38" s="624"/>
      <c r="DU38" s="624"/>
      <c r="DV38" s="625"/>
      <c r="DW38" s="628">
        <v>2.2000000000000002</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883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800819</v>
      </c>
      <c r="CS39" s="655"/>
      <c r="CT39" s="655"/>
      <c r="CU39" s="655"/>
      <c r="CV39" s="655"/>
      <c r="CW39" s="655"/>
      <c r="CX39" s="655"/>
      <c r="CY39" s="656"/>
      <c r="CZ39" s="628">
        <v>15.9</v>
      </c>
      <c r="DA39" s="653"/>
      <c r="DB39" s="653"/>
      <c r="DC39" s="657"/>
      <c r="DD39" s="632">
        <v>735469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19"/>
      <c r="BM40" s="621" t="s">
        <v>334</v>
      </c>
      <c r="BN40" s="621"/>
      <c r="BO40" s="621"/>
      <c r="BP40" s="621"/>
      <c r="BQ40" s="621"/>
      <c r="BR40" s="621"/>
      <c r="BS40" s="621"/>
      <c r="BT40" s="621"/>
      <c r="BU40" s="622"/>
      <c r="BV40" s="623" t="s">
        <v>122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5425109</v>
      </c>
      <c r="S41" s="696"/>
      <c r="T41" s="696"/>
      <c r="U41" s="696"/>
      <c r="V41" s="696"/>
      <c r="W41" s="696"/>
      <c r="X41" s="696"/>
      <c r="Y41" s="700"/>
      <c r="Z41" s="701">
        <v>100</v>
      </c>
      <c r="AA41" s="701"/>
      <c r="AB41" s="701"/>
      <c r="AC41" s="701"/>
      <c r="AD41" s="702">
        <v>2890392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7069</v>
      </c>
      <c r="BA41" s="624"/>
      <c r="BB41" s="624"/>
      <c r="BC41" s="624"/>
      <c r="BD41" s="655"/>
      <c r="BE41" s="655"/>
      <c r="BF41" s="678"/>
      <c r="BG41" s="671"/>
      <c r="BH41" s="672"/>
      <c r="BI41" s="672"/>
      <c r="BJ41" s="672"/>
      <c r="BK41" s="672"/>
      <c r="BL41" s="219"/>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221350</v>
      </c>
      <c r="BA42" s="696"/>
      <c r="BB42" s="696"/>
      <c r="BC42" s="696"/>
      <c r="BD42" s="682"/>
      <c r="BE42" s="682"/>
      <c r="BF42" s="684"/>
      <c r="BG42" s="673"/>
      <c r="BH42" s="674"/>
      <c r="BI42" s="674"/>
      <c r="BJ42" s="674"/>
      <c r="BK42" s="674"/>
      <c r="BL42" s="220"/>
      <c r="BM42" s="645" t="s">
        <v>341</v>
      </c>
      <c r="BN42" s="645"/>
      <c r="BO42" s="645"/>
      <c r="BP42" s="645"/>
      <c r="BQ42" s="645"/>
      <c r="BR42" s="645"/>
      <c r="BS42" s="645"/>
      <c r="BT42" s="645"/>
      <c r="BU42" s="646"/>
      <c r="BV42" s="695" t="s">
        <v>122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457325</v>
      </c>
      <c r="CS42" s="655"/>
      <c r="CT42" s="655"/>
      <c r="CU42" s="655"/>
      <c r="CV42" s="655"/>
      <c r="CW42" s="655"/>
      <c r="CX42" s="655"/>
      <c r="CY42" s="656"/>
      <c r="CZ42" s="628">
        <v>9.1</v>
      </c>
      <c r="DA42" s="653"/>
      <c r="DB42" s="653"/>
      <c r="DC42" s="657"/>
      <c r="DD42" s="632">
        <v>128939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0" t="s">
        <v>343</v>
      </c>
      <c r="CD43" s="620" t="s">
        <v>344</v>
      </c>
      <c r="CE43" s="621"/>
      <c r="CF43" s="621"/>
      <c r="CG43" s="621"/>
      <c r="CH43" s="621"/>
      <c r="CI43" s="621"/>
      <c r="CJ43" s="621"/>
      <c r="CK43" s="621"/>
      <c r="CL43" s="621"/>
      <c r="CM43" s="621"/>
      <c r="CN43" s="621"/>
      <c r="CO43" s="621"/>
      <c r="CP43" s="621"/>
      <c r="CQ43" s="622"/>
      <c r="CR43" s="623">
        <v>13323</v>
      </c>
      <c r="CS43" s="655"/>
      <c r="CT43" s="655"/>
      <c r="CU43" s="655"/>
      <c r="CV43" s="655"/>
      <c r="CW43" s="655"/>
      <c r="CX43" s="655"/>
      <c r="CY43" s="656"/>
      <c r="CZ43" s="628">
        <v>0.3</v>
      </c>
      <c r="DA43" s="653"/>
      <c r="DB43" s="653"/>
      <c r="DC43" s="657"/>
      <c r="DD43" s="632">
        <v>13323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457325</v>
      </c>
      <c r="CS44" s="624"/>
      <c r="CT44" s="624"/>
      <c r="CU44" s="624"/>
      <c r="CV44" s="624"/>
      <c r="CW44" s="624"/>
      <c r="CX44" s="624"/>
      <c r="CY44" s="625"/>
      <c r="CZ44" s="628">
        <v>9.1</v>
      </c>
      <c r="DA44" s="629"/>
      <c r="DB44" s="629"/>
      <c r="DC44" s="635"/>
      <c r="DD44" s="632">
        <v>128939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121388</v>
      </c>
      <c r="CS45" s="655"/>
      <c r="CT45" s="655"/>
      <c r="CU45" s="655"/>
      <c r="CV45" s="655"/>
      <c r="CW45" s="655"/>
      <c r="CX45" s="655"/>
      <c r="CY45" s="656"/>
      <c r="CZ45" s="628">
        <v>2.4</v>
      </c>
      <c r="DA45" s="653"/>
      <c r="DB45" s="653"/>
      <c r="DC45" s="657"/>
      <c r="DD45" s="632">
        <v>6500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1"/>
      <c r="CD46" s="661"/>
      <c r="CE46" s="662"/>
      <c r="CF46" s="620" t="s">
        <v>349</v>
      </c>
      <c r="CG46" s="621"/>
      <c r="CH46" s="621"/>
      <c r="CI46" s="621"/>
      <c r="CJ46" s="621"/>
      <c r="CK46" s="621"/>
      <c r="CL46" s="621"/>
      <c r="CM46" s="621"/>
      <c r="CN46" s="621"/>
      <c r="CO46" s="621"/>
      <c r="CP46" s="621"/>
      <c r="CQ46" s="622"/>
      <c r="CR46" s="623">
        <v>305411</v>
      </c>
      <c r="CS46" s="624"/>
      <c r="CT46" s="624"/>
      <c r="CU46" s="624"/>
      <c r="CV46" s="624"/>
      <c r="CW46" s="624"/>
      <c r="CX46" s="624"/>
      <c r="CY46" s="625"/>
      <c r="CZ46" s="628">
        <v>6.1</v>
      </c>
      <c r="DA46" s="629"/>
      <c r="DB46" s="629"/>
      <c r="DC46" s="635"/>
      <c r="DD46" s="632">
        <v>116613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1"/>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1"/>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1"/>
      <c r="CD49" s="644" t="s">
        <v>352</v>
      </c>
      <c r="CE49" s="645"/>
      <c r="CF49" s="645"/>
      <c r="CG49" s="645"/>
      <c r="CH49" s="645"/>
      <c r="CI49" s="645"/>
      <c r="CJ49" s="645"/>
      <c r="CK49" s="645"/>
      <c r="CL49" s="645"/>
      <c r="CM49" s="645"/>
      <c r="CN49" s="645"/>
      <c r="CO49" s="645"/>
      <c r="CP49" s="645"/>
      <c r="CQ49" s="646"/>
      <c r="CR49" s="695">
        <v>5028425</v>
      </c>
      <c r="CS49" s="682"/>
      <c r="CT49" s="682"/>
      <c r="CU49" s="682"/>
      <c r="CV49" s="682"/>
      <c r="CW49" s="682"/>
      <c r="CX49" s="682"/>
      <c r="CY49" s="711"/>
      <c r="CZ49" s="703">
        <v>100</v>
      </c>
      <c r="DA49" s="712"/>
      <c r="DB49" s="712"/>
      <c r="DC49" s="713"/>
      <c r="DD49" s="714">
        <v>3925564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ojHgeHJ3XoiDT4sp/htFwEsBEHdDkHOxJUOCzg4KrG9zbzCvRJGLHkJ0ruyx3dS8wlbFwQFZQSyW9RuqeiGRA==" saltValue="UtNVUWmOSAFw8KZAChKK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354</v>
      </c>
      <c r="DK2" s="723"/>
      <c r="DL2" s="723"/>
      <c r="DM2" s="723"/>
      <c r="DN2" s="723"/>
      <c r="DO2" s="724"/>
      <c r="DP2" s="224"/>
      <c r="DQ2" s="722" t="s">
        <v>355</v>
      </c>
      <c r="DR2" s="723"/>
      <c r="DS2" s="723"/>
      <c r="DT2" s="723"/>
      <c r="DU2" s="723"/>
      <c r="DV2" s="723"/>
      <c r="DW2" s="723"/>
      <c r="DX2" s="723"/>
      <c r="DY2" s="723"/>
      <c r="DZ2" s="724"/>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28"/>
      <c r="BA5" s="228"/>
      <c r="BB5" s="228"/>
      <c r="BC5" s="228"/>
      <c r="BD5" s="228"/>
      <c r="BE5" s="229"/>
      <c r="BF5" s="229"/>
      <c r="BG5" s="229"/>
      <c r="BH5" s="229"/>
      <c r="BI5" s="229"/>
      <c r="BJ5" s="229"/>
      <c r="BK5" s="229"/>
      <c r="BL5" s="229"/>
      <c r="BM5" s="229"/>
      <c r="BN5" s="229"/>
      <c r="BO5" s="229"/>
      <c r="BP5" s="229"/>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0"/>
    </row>
    <row r="6" spans="1:131" s="231"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2">
      <c r="A7" s="232">
        <v>1</v>
      </c>
      <c r="B7" s="749" t="s">
        <v>375</v>
      </c>
      <c r="C7" s="750"/>
      <c r="D7" s="750"/>
      <c r="E7" s="750"/>
      <c r="F7" s="750"/>
      <c r="G7" s="750"/>
      <c r="H7" s="750"/>
      <c r="I7" s="750"/>
      <c r="J7" s="750"/>
      <c r="K7" s="750"/>
      <c r="L7" s="750"/>
      <c r="M7" s="750"/>
      <c r="N7" s="750"/>
      <c r="O7" s="750"/>
      <c r="P7" s="751"/>
      <c r="Q7" s="752">
        <v>5425</v>
      </c>
      <c r="R7" s="753"/>
      <c r="S7" s="753"/>
      <c r="T7" s="753"/>
      <c r="U7" s="753"/>
      <c r="V7" s="753">
        <v>5028</v>
      </c>
      <c r="W7" s="753"/>
      <c r="X7" s="753"/>
      <c r="Y7" s="753"/>
      <c r="Z7" s="753"/>
      <c r="AA7" s="753">
        <v>397</v>
      </c>
      <c r="AB7" s="753"/>
      <c r="AC7" s="753"/>
      <c r="AD7" s="753"/>
      <c r="AE7" s="754"/>
      <c r="AF7" s="755">
        <v>343</v>
      </c>
      <c r="AG7" s="756"/>
      <c r="AH7" s="756"/>
      <c r="AI7" s="756"/>
      <c r="AJ7" s="757"/>
      <c r="AK7" s="758">
        <v>607</v>
      </c>
      <c r="AL7" s="759"/>
      <c r="AM7" s="759"/>
      <c r="AN7" s="759"/>
      <c r="AO7" s="759"/>
      <c r="AP7" s="759">
        <v>5039</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549</v>
      </c>
      <c r="BT7" s="747"/>
      <c r="BU7" s="747"/>
      <c r="BV7" s="747"/>
      <c r="BW7" s="747"/>
      <c r="BX7" s="747"/>
      <c r="BY7" s="747"/>
      <c r="BZ7" s="747"/>
      <c r="CA7" s="747"/>
      <c r="CB7" s="747"/>
      <c r="CC7" s="747"/>
      <c r="CD7" s="747"/>
      <c r="CE7" s="747"/>
      <c r="CF7" s="747"/>
      <c r="CG7" s="762"/>
      <c r="CH7" s="743">
        <v>-3</v>
      </c>
      <c r="CI7" s="744"/>
      <c r="CJ7" s="744"/>
      <c r="CK7" s="744"/>
      <c r="CL7" s="745"/>
      <c r="CM7" s="743">
        <v>30</v>
      </c>
      <c r="CN7" s="744"/>
      <c r="CO7" s="744"/>
      <c r="CP7" s="744"/>
      <c r="CQ7" s="745"/>
      <c r="CR7" s="743">
        <v>58</v>
      </c>
      <c r="CS7" s="744"/>
      <c r="CT7" s="744"/>
      <c r="CU7" s="744"/>
      <c r="CV7" s="745"/>
      <c r="CW7" s="743" t="s">
        <v>487</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0"/>
    </row>
    <row r="8" spans="1:131" s="231" customFormat="1" ht="26.25" customHeight="1" x14ac:dyDescent="0.2">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2">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2">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2">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2">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2">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2">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2">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2">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2">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2">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2">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2">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5">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2">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5">
      <c r="A23" s="236" t="s">
        <v>377</v>
      </c>
      <c r="B23" s="789" t="s">
        <v>378</v>
      </c>
      <c r="C23" s="790"/>
      <c r="D23" s="790"/>
      <c r="E23" s="790"/>
      <c r="F23" s="790"/>
      <c r="G23" s="790"/>
      <c r="H23" s="790"/>
      <c r="I23" s="790"/>
      <c r="J23" s="790"/>
      <c r="K23" s="790"/>
      <c r="L23" s="790"/>
      <c r="M23" s="790"/>
      <c r="N23" s="790"/>
      <c r="O23" s="790"/>
      <c r="P23" s="791"/>
      <c r="Q23" s="792">
        <v>5425</v>
      </c>
      <c r="R23" s="793"/>
      <c r="S23" s="793"/>
      <c r="T23" s="793"/>
      <c r="U23" s="793"/>
      <c r="V23" s="793">
        <v>5028</v>
      </c>
      <c r="W23" s="793"/>
      <c r="X23" s="793"/>
      <c r="Y23" s="793"/>
      <c r="Z23" s="793"/>
      <c r="AA23" s="793">
        <v>397</v>
      </c>
      <c r="AB23" s="793"/>
      <c r="AC23" s="793"/>
      <c r="AD23" s="793"/>
      <c r="AE23" s="794"/>
      <c r="AF23" s="795">
        <v>343</v>
      </c>
      <c r="AG23" s="793"/>
      <c r="AH23" s="793"/>
      <c r="AI23" s="793"/>
      <c r="AJ23" s="796"/>
      <c r="AK23" s="797"/>
      <c r="AL23" s="798"/>
      <c r="AM23" s="798"/>
      <c r="AN23" s="798"/>
      <c r="AO23" s="798"/>
      <c r="AP23" s="793">
        <v>5039</v>
      </c>
      <c r="AQ23" s="793"/>
      <c r="AR23" s="793"/>
      <c r="AS23" s="793"/>
      <c r="AT23" s="793"/>
      <c r="AU23" s="809"/>
      <c r="AV23" s="809"/>
      <c r="AW23" s="809"/>
      <c r="AX23" s="809"/>
      <c r="AY23" s="810"/>
      <c r="AZ23" s="811" t="s">
        <v>122</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2">
      <c r="A28" s="238">
        <v>1</v>
      </c>
      <c r="B28" s="749" t="s">
        <v>389</v>
      </c>
      <c r="C28" s="750"/>
      <c r="D28" s="750"/>
      <c r="E28" s="750"/>
      <c r="F28" s="750"/>
      <c r="G28" s="750"/>
      <c r="H28" s="750"/>
      <c r="I28" s="750"/>
      <c r="J28" s="750"/>
      <c r="K28" s="750"/>
      <c r="L28" s="750"/>
      <c r="M28" s="750"/>
      <c r="N28" s="750"/>
      <c r="O28" s="750"/>
      <c r="P28" s="751"/>
      <c r="Q28" s="822">
        <v>9</v>
      </c>
      <c r="R28" s="823"/>
      <c r="S28" s="823"/>
      <c r="T28" s="823"/>
      <c r="U28" s="823"/>
      <c r="V28" s="823">
        <v>8</v>
      </c>
      <c r="W28" s="823"/>
      <c r="X28" s="823"/>
      <c r="Y28" s="823"/>
      <c r="Z28" s="823"/>
      <c r="AA28" s="823">
        <v>1</v>
      </c>
      <c r="AB28" s="823"/>
      <c r="AC28" s="823"/>
      <c r="AD28" s="823"/>
      <c r="AE28" s="824"/>
      <c r="AF28" s="825">
        <v>1</v>
      </c>
      <c r="AG28" s="823"/>
      <c r="AH28" s="823"/>
      <c r="AI28" s="823"/>
      <c r="AJ28" s="826"/>
      <c r="AK28" s="827">
        <v>7</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2">
      <c r="A29" s="238">
        <v>2</v>
      </c>
      <c r="B29" s="780" t="s">
        <v>390</v>
      </c>
      <c r="C29" s="781"/>
      <c r="D29" s="781"/>
      <c r="E29" s="781"/>
      <c r="F29" s="781"/>
      <c r="G29" s="781"/>
      <c r="H29" s="781"/>
      <c r="I29" s="781"/>
      <c r="J29" s="781"/>
      <c r="K29" s="781"/>
      <c r="L29" s="781"/>
      <c r="M29" s="781"/>
      <c r="N29" s="781"/>
      <c r="O29" s="781"/>
      <c r="P29" s="782"/>
      <c r="Q29" s="783">
        <v>783</v>
      </c>
      <c r="R29" s="784"/>
      <c r="S29" s="784"/>
      <c r="T29" s="784"/>
      <c r="U29" s="784"/>
      <c r="V29" s="784">
        <v>751</v>
      </c>
      <c r="W29" s="784"/>
      <c r="X29" s="784"/>
      <c r="Y29" s="784"/>
      <c r="Z29" s="784"/>
      <c r="AA29" s="784">
        <v>32</v>
      </c>
      <c r="AB29" s="784"/>
      <c r="AC29" s="784"/>
      <c r="AD29" s="784"/>
      <c r="AE29" s="785"/>
      <c r="AF29" s="786">
        <v>32</v>
      </c>
      <c r="AG29" s="787"/>
      <c r="AH29" s="787"/>
      <c r="AI29" s="787"/>
      <c r="AJ29" s="788"/>
      <c r="AK29" s="834">
        <v>133</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2">
      <c r="A30" s="238">
        <v>3</v>
      </c>
      <c r="B30" s="780" t="s">
        <v>391</v>
      </c>
      <c r="C30" s="781"/>
      <c r="D30" s="781"/>
      <c r="E30" s="781"/>
      <c r="F30" s="781"/>
      <c r="G30" s="781"/>
      <c r="H30" s="781"/>
      <c r="I30" s="781"/>
      <c r="J30" s="781"/>
      <c r="K30" s="781"/>
      <c r="L30" s="781"/>
      <c r="M30" s="781"/>
      <c r="N30" s="781"/>
      <c r="O30" s="781"/>
      <c r="P30" s="782"/>
      <c r="Q30" s="783">
        <v>64</v>
      </c>
      <c r="R30" s="784"/>
      <c r="S30" s="784"/>
      <c r="T30" s="784"/>
      <c r="U30" s="784"/>
      <c r="V30" s="784">
        <v>63</v>
      </c>
      <c r="W30" s="784"/>
      <c r="X30" s="784"/>
      <c r="Y30" s="784"/>
      <c r="Z30" s="784"/>
      <c r="AA30" s="784">
        <v>1</v>
      </c>
      <c r="AB30" s="784"/>
      <c r="AC30" s="784"/>
      <c r="AD30" s="784"/>
      <c r="AE30" s="785"/>
      <c r="AF30" s="786">
        <v>1</v>
      </c>
      <c r="AG30" s="787"/>
      <c r="AH30" s="787"/>
      <c r="AI30" s="787"/>
      <c r="AJ30" s="788"/>
      <c r="AK30" s="834">
        <v>28</v>
      </c>
      <c r="AL30" s="830"/>
      <c r="AM30" s="830"/>
      <c r="AN30" s="830"/>
      <c r="AO30" s="830"/>
      <c r="AP30" s="830" t="s">
        <v>560</v>
      </c>
      <c r="AQ30" s="830"/>
      <c r="AR30" s="830"/>
      <c r="AS30" s="830"/>
      <c r="AT30" s="830"/>
      <c r="AU30" s="830" t="s">
        <v>560</v>
      </c>
      <c r="AV30" s="830"/>
      <c r="AW30" s="830"/>
      <c r="AX30" s="830"/>
      <c r="AY30" s="830"/>
      <c r="AZ30" s="831" t="s">
        <v>560</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2">
      <c r="A31" s="238">
        <v>4</v>
      </c>
      <c r="B31" s="780" t="s">
        <v>392</v>
      </c>
      <c r="C31" s="781"/>
      <c r="D31" s="781"/>
      <c r="E31" s="781"/>
      <c r="F31" s="781"/>
      <c r="G31" s="781"/>
      <c r="H31" s="781"/>
      <c r="I31" s="781"/>
      <c r="J31" s="781"/>
      <c r="K31" s="781"/>
      <c r="L31" s="781"/>
      <c r="M31" s="781"/>
      <c r="N31" s="781"/>
      <c r="O31" s="781"/>
      <c r="P31" s="782"/>
      <c r="Q31" s="783">
        <v>184</v>
      </c>
      <c r="R31" s="784"/>
      <c r="S31" s="784"/>
      <c r="T31" s="784"/>
      <c r="U31" s="784"/>
      <c r="V31" s="784">
        <v>201</v>
      </c>
      <c r="W31" s="784"/>
      <c r="X31" s="784"/>
      <c r="Y31" s="784"/>
      <c r="Z31" s="784"/>
      <c r="AA31" s="784">
        <v>-17</v>
      </c>
      <c r="AB31" s="784"/>
      <c r="AC31" s="784"/>
      <c r="AD31" s="784"/>
      <c r="AE31" s="785"/>
      <c r="AF31" s="786">
        <v>18</v>
      </c>
      <c r="AG31" s="787"/>
      <c r="AH31" s="787"/>
      <c r="AI31" s="787"/>
      <c r="AJ31" s="788"/>
      <c r="AK31" s="834">
        <v>75</v>
      </c>
      <c r="AL31" s="830"/>
      <c r="AM31" s="830"/>
      <c r="AN31" s="830"/>
      <c r="AO31" s="830"/>
      <c r="AP31" s="830">
        <v>700</v>
      </c>
      <c r="AQ31" s="830"/>
      <c r="AR31" s="830"/>
      <c r="AS31" s="830"/>
      <c r="AT31" s="830"/>
      <c r="AU31" s="830">
        <v>510</v>
      </c>
      <c r="AV31" s="830"/>
      <c r="AW31" s="830"/>
      <c r="AX31" s="830"/>
      <c r="AY31" s="830"/>
      <c r="AZ31" s="831" t="s">
        <v>560</v>
      </c>
      <c r="BA31" s="831"/>
      <c r="BB31" s="831"/>
      <c r="BC31" s="831"/>
      <c r="BD31" s="831"/>
      <c r="BE31" s="832" t="s">
        <v>393</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2">
      <c r="A32" s="238">
        <v>5</v>
      </c>
      <c r="B32" s="780" t="s">
        <v>394</v>
      </c>
      <c r="C32" s="781"/>
      <c r="D32" s="781"/>
      <c r="E32" s="781"/>
      <c r="F32" s="781"/>
      <c r="G32" s="781"/>
      <c r="H32" s="781"/>
      <c r="I32" s="781"/>
      <c r="J32" s="781"/>
      <c r="K32" s="781"/>
      <c r="L32" s="781"/>
      <c r="M32" s="781"/>
      <c r="N32" s="781"/>
      <c r="O32" s="781"/>
      <c r="P32" s="782"/>
      <c r="Q32" s="783">
        <v>163</v>
      </c>
      <c r="R32" s="784"/>
      <c r="S32" s="784"/>
      <c r="T32" s="784"/>
      <c r="U32" s="784"/>
      <c r="V32" s="784">
        <v>195</v>
      </c>
      <c r="W32" s="784"/>
      <c r="X32" s="784"/>
      <c r="Y32" s="784"/>
      <c r="Z32" s="784"/>
      <c r="AA32" s="784">
        <v>-32</v>
      </c>
      <c r="AB32" s="784"/>
      <c r="AC32" s="784"/>
      <c r="AD32" s="784"/>
      <c r="AE32" s="785"/>
      <c r="AF32" s="786">
        <v>10</v>
      </c>
      <c r="AG32" s="787"/>
      <c r="AH32" s="787"/>
      <c r="AI32" s="787"/>
      <c r="AJ32" s="788"/>
      <c r="AK32" s="834">
        <v>204</v>
      </c>
      <c r="AL32" s="830"/>
      <c r="AM32" s="830"/>
      <c r="AN32" s="830"/>
      <c r="AO32" s="830"/>
      <c r="AP32" s="830">
        <v>912</v>
      </c>
      <c r="AQ32" s="830"/>
      <c r="AR32" s="830"/>
      <c r="AS32" s="830"/>
      <c r="AT32" s="830"/>
      <c r="AU32" s="830">
        <v>912</v>
      </c>
      <c r="AV32" s="830"/>
      <c r="AW32" s="830"/>
      <c r="AX32" s="830"/>
      <c r="AY32" s="830"/>
      <c r="AZ32" s="831" t="s">
        <v>560</v>
      </c>
      <c r="BA32" s="831"/>
      <c r="BB32" s="831"/>
      <c r="BC32" s="831"/>
      <c r="BD32" s="831"/>
      <c r="BE32" s="832" t="s">
        <v>393</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2">
      <c r="A33" s="238">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2">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2">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2">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2">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2">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2">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2">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2">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2">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2">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2">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2">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2">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2">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2">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2">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2">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2">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2">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2">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2">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2">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2">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2">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2">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2">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2">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5">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2">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5">
      <c r="A63" s="236"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62</v>
      </c>
      <c r="AG63" s="844"/>
      <c r="AH63" s="844"/>
      <c r="AI63" s="844"/>
      <c r="AJ63" s="845"/>
      <c r="AK63" s="846"/>
      <c r="AL63" s="841"/>
      <c r="AM63" s="841"/>
      <c r="AN63" s="841"/>
      <c r="AO63" s="841"/>
      <c r="AP63" s="844">
        <v>1612</v>
      </c>
      <c r="AQ63" s="844"/>
      <c r="AR63" s="844"/>
      <c r="AS63" s="844"/>
      <c r="AT63" s="844"/>
      <c r="AU63" s="844">
        <v>1422</v>
      </c>
      <c r="AV63" s="844"/>
      <c r="AW63" s="844"/>
      <c r="AX63" s="844"/>
      <c r="AY63" s="844"/>
      <c r="AZ63" s="848"/>
      <c r="BA63" s="848"/>
      <c r="BB63" s="848"/>
      <c r="BC63" s="848"/>
      <c r="BD63" s="848"/>
      <c r="BE63" s="849"/>
      <c r="BF63" s="849"/>
      <c r="BG63" s="849"/>
      <c r="BH63" s="849"/>
      <c r="BI63" s="850"/>
      <c r="BJ63" s="851" t="s">
        <v>122</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5">
      <c r="A65" s="228" t="s">
        <v>397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2">
      <c r="A68" s="232">
        <v>1</v>
      </c>
      <c r="B68" s="869" t="s">
        <v>550</v>
      </c>
      <c r="C68" s="870"/>
      <c r="D68" s="870"/>
      <c r="E68" s="870"/>
      <c r="F68" s="870"/>
      <c r="G68" s="870"/>
      <c r="H68" s="870"/>
      <c r="I68" s="870"/>
      <c r="J68" s="870"/>
      <c r="K68" s="870"/>
      <c r="L68" s="870"/>
      <c r="M68" s="870"/>
      <c r="N68" s="870"/>
      <c r="O68" s="870"/>
      <c r="P68" s="871"/>
      <c r="Q68" s="872">
        <v>1103</v>
      </c>
      <c r="R68" s="866"/>
      <c r="S68" s="866"/>
      <c r="T68" s="866"/>
      <c r="U68" s="866"/>
      <c r="V68" s="866">
        <v>1100</v>
      </c>
      <c r="W68" s="866"/>
      <c r="X68" s="866"/>
      <c r="Y68" s="866"/>
      <c r="Z68" s="866"/>
      <c r="AA68" s="866">
        <v>3</v>
      </c>
      <c r="AB68" s="866"/>
      <c r="AC68" s="866"/>
      <c r="AD68" s="866"/>
      <c r="AE68" s="866"/>
      <c r="AF68" s="866">
        <v>3</v>
      </c>
      <c r="AG68" s="866"/>
      <c r="AH68" s="866"/>
      <c r="AI68" s="866"/>
      <c r="AJ68" s="866"/>
      <c r="AK68" s="866" t="s">
        <v>551</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2">
      <c r="A69" s="234">
        <v>2</v>
      </c>
      <c r="B69" s="873" t="s">
        <v>552</v>
      </c>
      <c r="C69" s="874"/>
      <c r="D69" s="874"/>
      <c r="E69" s="874"/>
      <c r="F69" s="874"/>
      <c r="G69" s="874"/>
      <c r="H69" s="874"/>
      <c r="I69" s="874"/>
      <c r="J69" s="874"/>
      <c r="K69" s="874"/>
      <c r="L69" s="874"/>
      <c r="M69" s="874"/>
      <c r="N69" s="874"/>
      <c r="O69" s="874"/>
      <c r="P69" s="875"/>
      <c r="Q69" s="876">
        <v>83</v>
      </c>
      <c r="R69" s="830"/>
      <c r="S69" s="830"/>
      <c r="T69" s="830"/>
      <c r="U69" s="830"/>
      <c r="V69" s="830">
        <v>69</v>
      </c>
      <c r="W69" s="830"/>
      <c r="X69" s="830"/>
      <c r="Y69" s="830"/>
      <c r="Z69" s="830"/>
      <c r="AA69" s="830">
        <v>14</v>
      </c>
      <c r="AB69" s="830"/>
      <c r="AC69" s="830"/>
      <c r="AD69" s="830"/>
      <c r="AE69" s="830"/>
      <c r="AF69" s="830">
        <v>14</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2">
      <c r="A70" s="234">
        <v>3</v>
      </c>
      <c r="B70" s="873" t="s">
        <v>553</v>
      </c>
      <c r="C70" s="874"/>
      <c r="D70" s="874"/>
      <c r="E70" s="874"/>
      <c r="F70" s="874"/>
      <c r="G70" s="874"/>
      <c r="H70" s="874"/>
      <c r="I70" s="874"/>
      <c r="J70" s="874"/>
      <c r="K70" s="874"/>
      <c r="L70" s="874"/>
      <c r="M70" s="874"/>
      <c r="N70" s="874"/>
      <c r="O70" s="874"/>
      <c r="P70" s="875"/>
      <c r="Q70" s="876">
        <v>6431</v>
      </c>
      <c r="R70" s="830"/>
      <c r="S70" s="830"/>
      <c r="T70" s="830"/>
      <c r="U70" s="830"/>
      <c r="V70" s="830">
        <v>6234</v>
      </c>
      <c r="W70" s="830"/>
      <c r="X70" s="830"/>
      <c r="Y70" s="830"/>
      <c r="Z70" s="830"/>
      <c r="AA70" s="830">
        <v>197</v>
      </c>
      <c r="AB70" s="830"/>
      <c r="AC70" s="830"/>
      <c r="AD70" s="830"/>
      <c r="AE70" s="830"/>
      <c r="AF70" s="830">
        <v>197</v>
      </c>
      <c r="AG70" s="830"/>
      <c r="AH70" s="830"/>
      <c r="AI70" s="830"/>
      <c r="AJ70" s="830"/>
      <c r="AK70" s="830" t="s">
        <v>560</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2">
      <c r="A71" s="234">
        <v>4</v>
      </c>
      <c r="B71" s="873" t="s">
        <v>554</v>
      </c>
      <c r="C71" s="874"/>
      <c r="D71" s="874"/>
      <c r="E71" s="874"/>
      <c r="F71" s="874"/>
      <c r="G71" s="874"/>
      <c r="H71" s="874"/>
      <c r="I71" s="874"/>
      <c r="J71" s="874"/>
      <c r="K71" s="874"/>
      <c r="L71" s="874"/>
      <c r="M71" s="874"/>
      <c r="N71" s="874"/>
      <c r="O71" s="874"/>
      <c r="P71" s="875"/>
      <c r="Q71" s="876">
        <v>25</v>
      </c>
      <c r="R71" s="830"/>
      <c r="S71" s="830"/>
      <c r="T71" s="830"/>
      <c r="U71" s="830"/>
      <c r="V71" s="830">
        <v>19</v>
      </c>
      <c r="W71" s="830"/>
      <c r="X71" s="830"/>
      <c r="Y71" s="830"/>
      <c r="Z71" s="830"/>
      <c r="AA71" s="830">
        <v>6</v>
      </c>
      <c r="AB71" s="830"/>
      <c r="AC71" s="830"/>
      <c r="AD71" s="830"/>
      <c r="AE71" s="830"/>
      <c r="AF71" s="830">
        <v>6</v>
      </c>
      <c r="AG71" s="830"/>
      <c r="AH71" s="830"/>
      <c r="AI71" s="830"/>
      <c r="AJ71" s="830"/>
      <c r="AK71" s="830">
        <v>7</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2">
      <c r="A72" s="234">
        <v>5</v>
      </c>
      <c r="B72" s="873" t="s">
        <v>555</v>
      </c>
      <c r="C72" s="874"/>
      <c r="D72" s="874"/>
      <c r="E72" s="874"/>
      <c r="F72" s="874"/>
      <c r="G72" s="874"/>
      <c r="H72" s="874"/>
      <c r="I72" s="874"/>
      <c r="J72" s="874"/>
      <c r="K72" s="874"/>
      <c r="L72" s="874"/>
      <c r="M72" s="874"/>
      <c r="N72" s="874"/>
      <c r="O72" s="874"/>
      <c r="P72" s="875"/>
      <c r="Q72" s="876">
        <v>3452</v>
      </c>
      <c r="R72" s="830"/>
      <c r="S72" s="830"/>
      <c r="T72" s="830"/>
      <c r="U72" s="830"/>
      <c r="V72" s="830">
        <v>3055</v>
      </c>
      <c r="W72" s="830"/>
      <c r="X72" s="830"/>
      <c r="Y72" s="830"/>
      <c r="Z72" s="830"/>
      <c r="AA72" s="830">
        <v>396</v>
      </c>
      <c r="AB72" s="830"/>
      <c r="AC72" s="830"/>
      <c r="AD72" s="830"/>
      <c r="AE72" s="830"/>
      <c r="AF72" s="830">
        <v>252</v>
      </c>
      <c r="AG72" s="830"/>
      <c r="AH72" s="830"/>
      <c r="AI72" s="830"/>
      <c r="AJ72" s="830"/>
      <c r="AK72" s="830">
        <v>122</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2">
      <c r="A73" s="234">
        <v>6</v>
      </c>
      <c r="B73" s="873" t="s">
        <v>556</v>
      </c>
      <c r="C73" s="874"/>
      <c r="D73" s="874"/>
      <c r="E73" s="874"/>
      <c r="F73" s="874"/>
      <c r="G73" s="874"/>
      <c r="H73" s="874"/>
      <c r="I73" s="874"/>
      <c r="J73" s="874"/>
      <c r="K73" s="874"/>
      <c r="L73" s="874"/>
      <c r="M73" s="874"/>
      <c r="N73" s="874"/>
      <c r="O73" s="874"/>
      <c r="P73" s="875"/>
      <c r="Q73" s="876">
        <v>168</v>
      </c>
      <c r="R73" s="830"/>
      <c r="S73" s="830"/>
      <c r="T73" s="830"/>
      <c r="U73" s="830"/>
      <c r="V73" s="830">
        <v>159</v>
      </c>
      <c r="W73" s="830"/>
      <c r="X73" s="830"/>
      <c r="Y73" s="830"/>
      <c r="Z73" s="830"/>
      <c r="AA73" s="830">
        <v>9</v>
      </c>
      <c r="AB73" s="830"/>
      <c r="AC73" s="830"/>
      <c r="AD73" s="830"/>
      <c r="AE73" s="830"/>
      <c r="AF73" s="830">
        <v>9</v>
      </c>
      <c r="AG73" s="830"/>
      <c r="AH73" s="830"/>
      <c r="AI73" s="830"/>
      <c r="AJ73" s="830"/>
      <c r="AK73" s="830">
        <v>14</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2">
      <c r="A74" s="234">
        <v>7</v>
      </c>
      <c r="B74" s="873" t="s">
        <v>557</v>
      </c>
      <c r="C74" s="874"/>
      <c r="D74" s="874"/>
      <c r="E74" s="874"/>
      <c r="F74" s="874"/>
      <c r="G74" s="874"/>
      <c r="H74" s="874"/>
      <c r="I74" s="874"/>
      <c r="J74" s="874"/>
      <c r="K74" s="874"/>
      <c r="L74" s="874"/>
      <c r="M74" s="874"/>
      <c r="N74" s="874"/>
      <c r="O74" s="874"/>
      <c r="P74" s="875"/>
      <c r="Q74" s="876">
        <v>2522</v>
      </c>
      <c r="R74" s="830"/>
      <c r="S74" s="830"/>
      <c r="T74" s="830"/>
      <c r="U74" s="830"/>
      <c r="V74" s="830">
        <v>2259</v>
      </c>
      <c r="W74" s="830"/>
      <c r="X74" s="830"/>
      <c r="Y74" s="830"/>
      <c r="Z74" s="830"/>
      <c r="AA74" s="830">
        <v>262</v>
      </c>
      <c r="AB74" s="830"/>
      <c r="AC74" s="830"/>
      <c r="AD74" s="830"/>
      <c r="AE74" s="830"/>
      <c r="AF74" s="830">
        <v>262</v>
      </c>
      <c r="AG74" s="830"/>
      <c r="AH74" s="830"/>
      <c r="AI74" s="830"/>
      <c r="AJ74" s="830"/>
      <c r="AK74" s="830">
        <v>268</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2">
      <c r="A75" s="234">
        <v>8</v>
      </c>
      <c r="B75" s="873" t="s">
        <v>558</v>
      </c>
      <c r="C75" s="874"/>
      <c r="D75" s="874"/>
      <c r="E75" s="874"/>
      <c r="F75" s="874"/>
      <c r="G75" s="874"/>
      <c r="H75" s="874"/>
      <c r="I75" s="874"/>
      <c r="J75" s="874"/>
      <c r="K75" s="874"/>
      <c r="L75" s="874"/>
      <c r="M75" s="874"/>
      <c r="N75" s="874"/>
      <c r="O75" s="874"/>
      <c r="P75" s="875"/>
      <c r="Q75" s="877">
        <v>406</v>
      </c>
      <c r="R75" s="878"/>
      <c r="S75" s="878"/>
      <c r="T75" s="878"/>
      <c r="U75" s="834"/>
      <c r="V75" s="879">
        <v>324</v>
      </c>
      <c r="W75" s="878"/>
      <c r="X75" s="878"/>
      <c r="Y75" s="878"/>
      <c r="Z75" s="834"/>
      <c r="AA75" s="879">
        <v>82</v>
      </c>
      <c r="AB75" s="878"/>
      <c r="AC75" s="878"/>
      <c r="AD75" s="878"/>
      <c r="AE75" s="834"/>
      <c r="AF75" s="879">
        <v>82</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2">
      <c r="A76" s="234">
        <v>9</v>
      </c>
      <c r="B76" s="873" t="s">
        <v>559</v>
      </c>
      <c r="C76" s="874"/>
      <c r="D76" s="874"/>
      <c r="E76" s="874"/>
      <c r="F76" s="874"/>
      <c r="G76" s="874"/>
      <c r="H76" s="874"/>
      <c r="I76" s="874"/>
      <c r="J76" s="874"/>
      <c r="K76" s="874"/>
      <c r="L76" s="874"/>
      <c r="M76" s="874"/>
      <c r="N76" s="874"/>
      <c r="O76" s="874"/>
      <c r="P76" s="875"/>
      <c r="Q76" s="877">
        <v>161934</v>
      </c>
      <c r="R76" s="878"/>
      <c r="S76" s="878"/>
      <c r="T76" s="878"/>
      <c r="U76" s="834"/>
      <c r="V76" s="879">
        <v>158460</v>
      </c>
      <c r="W76" s="878"/>
      <c r="X76" s="878"/>
      <c r="Y76" s="878"/>
      <c r="Z76" s="834"/>
      <c r="AA76" s="879">
        <v>3473</v>
      </c>
      <c r="AB76" s="878"/>
      <c r="AC76" s="878"/>
      <c r="AD76" s="878"/>
      <c r="AE76" s="834"/>
      <c r="AF76" s="879">
        <v>3473</v>
      </c>
      <c r="AG76" s="878"/>
      <c r="AH76" s="878"/>
      <c r="AI76" s="878"/>
      <c r="AJ76" s="834"/>
      <c r="AK76" s="879">
        <v>1726</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2">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2">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2">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2">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2">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2">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2">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2">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2">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2">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2">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5">
      <c r="A88" s="236"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4298</v>
      </c>
      <c r="AG88" s="844"/>
      <c r="AH88" s="844"/>
      <c r="AI88" s="844"/>
      <c r="AJ88" s="844"/>
      <c r="AK88" s="841"/>
      <c r="AL88" s="841"/>
      <c r="AM88" s="841"/>
      <c r="AN88" s="841"/>
      <c r="AO88" s="841"/>
      <c r="AP88" s="844" t="s">
        <v>487</v>
      </c>
      <c r="AQ88" s="844"/>
      <c r="AR88" s="844"/>
      <c r="AS88" s="844"/>
      <c r="AT88" s="844"/>
      <c r="AU88" s="844" t="s">
        <v>487</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58</v>
      </c>
      <c r="CS102" s="852"/>
      <c r="CT102" s="852"/>
      <c r="CU102" s="852"/>
      <c r="CV102" s="891"/>
      <c r="CW102" s="890" t="s">
        <v>487</v>
      </c>
      <c r="CX102" s="852"/>
      <c r="CY102" s="852"/>
      <c r="CZ102" s="852"/>
      <c r="DA102" s="891"/>
      <c r="DB102" s="890" t="s">
        <v>487</v>
      </c>
      <c r="DC102" s="852"/>
      <c r="DD102" s="852"/>
      <c r="DE102" s="852"/>
      <c r="DF102" s="891"/>
      <c r="DG102" s="890" t="s">
        <v>487</v>
      </c>
      <c r="DH102" s="852"/>
      <c r="DI102" s="852"/>
      <c r="DJ102" s="852"/>
      <c r="DK102" s="891"/>
      <c r="DL102" s="890" t="s">
        <v>487</v>
      </c>
      <c r="DM102" s="852"/>
      <c r="DN102" s="852"/>
      <c r="DO102" s="852"/>
      <c r="DP102" s="891"/>
      <c r="DQ102" s="890" t="s">
        <v>487</v>
      </c>
      <c r="DR102" s="852"/>
      <c r="DS102" s="852"/>
      <c r="DT102" s="852"/>
      <c r="DU102" s="891"/>
      <c r="DV102" s="789"/>
      <c r="DW102" s="790"/>
      <c r="DX102" s="790"/>
      <c r="DY102" s="790"/>
      <c r="DZ102" s="91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26"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510729</v>
      </c>
      <c r="AB110" s="900"/>
      <c r="AC110" s="900"/>
      <c r="AD110" s="900"/>
      <c r="AE110" s="901"/>
      <c r="AF110" s="902">
        <v>544730</v>
      </c>
      <c r="AG110" s="900"/>
      <c r="AH110" s="900"/>
      <c r="AI110" s="900"/>
      <c r="AJ110" s="901"/>
      <c r="AK110" s="902">
        <v>568078</v>
      </c>
      <c r="AL110" s="900"/>
      <c r="AM110" s="900"/>
      <c r="AN110" s="900"/>
      <c r="AO110" s="901"/>
      <c r="AP110" s="903">
        <v>24.1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5839250</v>
      </c>
      <c r="BR110" s="931"/>
      <c r="BS110" s="931"/>
      <c r="BT110" s="931"/>
      <c r="BU110" s="931"/>
      <c r="BV110" s="931">
        <v>5567577</v>
      </c>
      <c r="BW110" s="931"/>
      <c r="BX110" s="931"/>
      <c r="BY110" s="931"/>
      <c r="BZ110" s="931"/>
      <c r="CA110" s="931">
        <v>5038891</v>
      </c>
      <c r="CB110" s="931"/>
      <c r="CC110" s="931"/>
      <c r="CD110" s="931"/>
      <c r="CE110" s="931"/>
      <c r="CF110" s="944">
        <v>213.5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6"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v>470250</v>
      </c>
      <c r="BW111" s="926"/>
      <c r="BX111" s="926"/>
      <c r="BY111" s="926"/>
      <c r="BZ111" s="926"/>
      <c r="CA111" s="926">
        <v>454050</v>
      </c>
      <c r="CB111" s="926"/>
      <c r="CC111" s="926"/>
      <c r="CD111" s="926"/>
      <c r="CE111" s="926"/>
      <c r="CF111" s="920">
        <v>19.2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6"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1823886</v>
      </c>
      <c r="BR112" s="926"/>
      <c r="BS112" s="926"/>
      <c r="BT112" s="926"/>
      <c r="BU112" s="926"/>
      <c r="BV112" s="926">
        <v>1640275</v>
      </c>
      <c r="BW112" s="926"/>
      <c r="BX112" s="926"/>
      <c r="BY112" s="926"/>
      <c r="BZ112" s="926"/>
      <c r="CA112" s="926">
        <v>1422367</v>
      </c>
      <c r="CB112" s="926"/>
      <c r="CC112" s="926"/>
      <c r="CD112" s="926"/>
      <c r="CE112" s="926"/>
      <c r="CF112" s="920">
        <v>60.3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6"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258095</v>
      </c>
      <c r="AB113" s="938"/>
      <c r="AC113" s="938"/>
      <c r="AD113" s="938"/>
      <c r="AE113" s="939"/>
      <c r="AF113" s="940">
        <v>254084</v>
      </c>
      <c r="AG113" s="938"/>
      <c r="AH113" s="938"/>
      <c r="AI113" s="938"/>
      <c r="AJ113" s="939"/>
      <c r="AK113" s="940">
        <v>230975</v>
      </c>
      <c r="AL113" s="938"/>
      <c r="AM113" s="938"/>
      <c r="AN113" s="938"/>
      <c r="AO113" s="939"/>
      <c r="AP113" s="941">
        <v>9.8000000000000007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5226</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6"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5226</v>
      </c>
      <c r="AB114" s="959"/>
      <c r="AC114" s="959"/>
      <c r="AD114" s="959"/>
      <c r="AE114" s="960"/>
      <c r="AF114" s="961">
        <v>6455</v>
      </c>
      <c r="AG114" s="959"/>
      <c r="AH114" s="959"/>
      <c r="AI114" s="959"/>
      <c r="AJ114" s="960"/>
      <c r="AK114" s="961">
        <v>6440</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356641</v>
      </c>
      <c r="BR114" s="926"/>
      <c r="BS114" s="926"/>
      <c r="BT114" s="926"/>
      <c r="BU114" s="926"/>
      <c r="BV114" s="926">
        <v>331441</v>
      </c>
      <c r="BW114" s="926"/>
      <c r="BX114" s="926"/>
      <c r="BY114" s="926"/>
      <c r="BZ114" s="926"/>
      <c r="CA114" s="926">
        <v>309524</v>
      </c>
      <c r="CB114" s="926"/>
      <c r="CC114" s="926"/>
      <c r="CD114" s="926"/>
      <c r="CE114" s="926"/>
      <c r="CF114" s="920">
        <v>13.1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6"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v>12310</v>
      </c>
      <c r="AG115" s="938"/>
      <c r="AH115" s="938"/>
      <c r="AI115" s="938"/>
      <c r="AJ115" s="939"/>
      <c r="AK115" s="940">
        <v>10367</v>
      </c>
      <c r="AL115" s="938"/>
      <c r="AM115" s="938"/>
      <c r="AN115" s="938"/>
      <c r="AO115" s="939"/>
      <c r="AP115" s="941">
        <v>0.4</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6"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6"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774050</v>
      </c>
      <c r="AB117" s="979"/>
      <c r="AC117" s="979"/>
      <c r="AD117" s="979"/>
      <c r="AE117" s="980"/>
      <c r="AF117" s="981">
        <v>817579</v>
      </c>
      <c r="AG117" s="979"/>
      <c r="AH117" s="979"/>
      <c r="AI117" s="979"/>
      <c r="AJ117" s="980"/>
      <c r="AK117" s="981">
        <v>815860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6"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6"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7" t="s">
        <v>178</v>
      </c>
      <c r="BA119" s="247"/>
      <c r="BB119" s="247"/>
      <c r="BC119" s="247"/>
      <c r="BD119" s="247"/>
      <c r="BE119" s="247"/>
      <c r="BF119" s="247"/>
      <c r="BG119" s="247"/>
      <c r="BH119" s="247"/>
      <c r="BI119" s="247"/>
      <c r="BJ119" s="247"/>
      <c r="BK119" s="247"/>
      <c r="BL119" s="247"/>
      <c r="BM119" s="247"/>
      <c r="BN119" s="247"/>
      <c r="BO119" s="977" t="s">
        <v>441</v>
      </c>
      <c r="BP119" s="1005"/>
      <c r="BQ119" s="999">
        <v>8025003</v>
      </c>
      <c r="BR119" s="1000"/>
      <c r="BS119" s="1000"/>
      <c r="BT119" s="1000"/>
      <c r="BU119" s="1000"/>
      <c r="BV119" s="1000">
        <v>8009543</v>
      </c>
      <c r="BW119" s="1000"/>
      <c r="BX119" s="1000"/>
      <c r="BY119" s="1000"/>
      <c r="BZ119" s="1000"/>
      <c r="CA119" s="1000">
        <v>7224832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v>470250</v>
      </c>
      <c r="DM119" s="986"/>
      <c r="DN119" s="986"/>
      <c r="DO119" s="986"/>
      <c r="DP119" s="987"/>
      <c r="DQ119" s="985">
        <v>454050</v>
      </c>
      <c r="DR119" s="986"/>
      <c r="DS119" s="986"/>
      <c r="DT119" s="986"/>
      <c r="DU119" s="987"/>
      <c r="DV119" s="988">
        <v>19.2</v>
      </c>
      <c r="DW119" s="989"/>
      <c r="DX119" s="989"/>
      <c r="DY119" s="989"/>
      <c r="DZ119" s="990"/>
    </row>
    <row r="120" spans="1:130" s="226"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1601084</v>
      </c>
      <c r="BR120" s="931"/>
      <c r="BS120" s="931"/>
      <c r="BT120" s="931"/>
      <c r="BU120" s="931"/>
      <c r="BV120" s="931">
        <v>1812639</v>
      </c>
      <c r="BW120" s="931"/>
      <c r="BX120" s="931"/>
      <c r="BY120" s="931"/>
      <c r="BZ120" s="931"/>
      <c r="CA120" s="931">
        <v>2032692</v>
      </c>
      <c r="CB120" s="931"/>
      <c r="CC120" s="931"/>
      <c r="CD120" s="931"/>
      <c r="CE120" s="931"/>
      <c r="CF120" s="944">
        <v>86.1</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912033</v>
      </c>
      <c r="DR120" s="931"/>
      <c r="DS120" s="931"/>
      <c r="DT120" s="931"/>
      <c r="DU120" s="931"/>
      <c r="DV120" s="932">
        <v>38.6</v>
      </c>
      <c r="DW120" s="932"/>
      <c r="DX120" s="932"/>
      <c r="DY120" s="932"/>
      <c r="DZ120" s="933"/>
    </row>
    <row r="121" spans="1:130" s="226"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373</v>
      </c>
      <c r="BR121" s="926"/>
      <c r="BS121" s="926"/>
      <c r="BT121" s="926"/>
      <c r="BU121" s="926"/>
      <c r="BV121" s="926">
        <v>102515</v>
      </c>
      <c r="BW121" s="926"/>
      <c r="BX121" s="926"/>
      <c r="BY121" s="926"/>
      <c r="BZ121" s="926"/>
      <c r="CA121" s="926">
        <v>131220</v>
      </c>
      <c r="CB121" s="926"/>
      <c r="CC121" s="926"/>
      <c r="CD121" s="926"/>
      <c r="CE121" s="926"/>
      <c r="CF121" s="920">
        <v>5.6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510334</v>
      </c>
      <c r="DR121" s="926"/>
      <c r="DS121" s="926"/>
      <c r="DT121" s="926"/>
      <c r="DU121" s="926"/>
      <c r="DV121" s="927">
        <v>21.6</v>
      </c>
      <c r="DW121" s="927"/>
      <c r="DX121" s="927"/>
      <c r="DY121" s="927"/>
      <c r="DZ121" s="928"/>
    </row>
    <row r="122" spans="1:130" s="226"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4420544</v>
      </c>
      <c r="BR122" s="1000"/>
      <c r="BS122" s="1000"/>
      <c r="BT122" s="1000"/>
      <c r="BU122" s="1000"/>
      <c r="BV122" s="1000">
        <v>4457551</v>
      </c>
      <c r="BW122" s="1000"/>
      <c r="BX122" s="1000"/>
      <c r="BY122" s="1000"/>
      <c r="BZ122" s="1000"/>
      <c r="CA122" s="1000">
        <v>4096471</v>
      </c>
      <c r="CB122" s="1000"/>
      <c r="CC122" s="1000"/>
      <c r="CD122" s="1000"/>
      <c r="CE122" s="1000"/>
      <c r="CF122" s="1017">
        <v>173.6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26"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7" t="s">
        <v>178</v>
      </c>
      <c r="BA123" s="247"/>
      <c r="BB123" s="247"/>
      <c r="BC123" s="247"/>
      <c r="BD123" s="247"/>
      <c r="BE123" s="247"/>
      <c r="BF123" s="247"/>
      <c r="BG123" s="247"/>
      <c r="BH123" s="247"/>
      <c r="BI123" s="247"/>
      <c r="BJ123" s="247"/>
      <c r="BK123" s="247"/>
      <c r="BL123" s="247"/>
      <c r="BM123" s="247"/>
      <c r="BN123" s="247"/>
      <c r="BO123" s="977" t="s">
        <v>449</v>
      </c>
      <c r="BP123" s="1005"/>
      <c r="BQ123" s="1063">
        <v>6022001</v>
      </c>
      <c r="BR123" s="1064"/>
      <c r="BS123" s="1064"/>
      <c r="BT123" s="1064"/>
      <c r="BU123" s="1064"/>
      <c r="BV123" s="1064">
        <v>6372705</v>
      </c>
      <c r="BW123" s="1064"/>
      <c r="BX123" s="1064"/>
      <c r="BY123" s="1064"/>
      <c r="BZ123" s="1064"/>
      <c r="CA123" s="1064">
        <v>6260383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26"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83.8</v>
      </c>
      <c r="BR124" s="1027"/>
      <c r="BS124" s="1027"/>
      <c r="BT124" s="1027"/>
      <c r="BU124" s="1027"/>
      <c r="BV124" s="1027">
        <v>70</v>
      </c>
      <c r="BW124" s="1027"/>
      <c r="BX124" s="1027"/>
      <c r="BY124" s="1027"/>
      <c r="BZ124" s="1027"/>
      <c r="CA124" s="1027">
        <v>40.799999999999997</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1823886</v>
      </c>
      <c r="DH124" s="986"/>
      <c r="DI124" s="986"/>
      <c r="DJ124" s="986"/>
      <c r="DK124" s="987"/>
      <c r="DL124" s="985">
        <v>1640275</v>
      </c>
      <c r="DM124" s="986"/>
      <c r="DN124" s="986"/>
      <c r="DO124" s="986"/>
      <c r="DP124" s="987"/>
      <c r="DQ124" s="985" t="s">
        <v>122</v>
      </c>
      <c r="DR124" s="986"/>
      <c r="DS124" s="986"/>
      <c r="DT124" s="986"/>
      <c r="DU124" s="987"/>
      <c r="DV124" s="988" t="s">
        <v>122</v>
      </c>
      <c r="DW124" s="989"/>
      <c r="DX124" s="989"/>
      <c r="DY124" s="989"/>
      <c r="DZ124" s="990"/>
    </row>
    <row r="125" spans="1:130" s="226"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6"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v>12310</v>
      </c>
      <c r="AG126" s="959"/>
      <c r="AH126" s="959"/>
      <c r="AI126" s="959"/>
      <c r="AJ126" s="960"/>
      <c r="AK126" s="961">
        <v>10367</v>
      </c>
      <c r="AL126" s="959"/>
      <c r="AM126" s="959"/>
      <c r="AN126" s="959"/>
      <c r="AO126" s="960"/>
      <c r="AP126" s="962">
        <v>0.4</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6"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8"/>
      <c r="AV127" s="228"/>
      <c r="AW127" s="228"/>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6"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2938</v>
      </c>
      <c r="AB128" s="1046"/>
      <c r="AC128" s="1046"/>
      <c r="AD128" s="1046"/>
      <c r="AE128" s="1047"/>
      <c r="AF128" s="1048">
        <v>1166</v>
      </c>
      <c r="AG128" s="1046"/>
      <c r="AH128" s="1046"/>
      <c r="AI128" s="1046"/>
      <c r="AJ128" s="1047"/>
      <c r="AK128" s="1048">
        <v>791</v>
      </c>
      <c r="AL128" s="1046"/>
      <c r="AM128" s="1046"/>
      <c r="AN128" s="1046"/>
      <c r="AO128" s="1047"/>
      <c r="AP128" s="1049"/>
      <c r="AQ128" s="1050"/>
      <c r="AR128" s="1050"/>
      <c r="AS128" s="1050"/>
      <c r="AT128" s="1051"/>
      <c r="AU128" s="228"/>
      <c r="AV128" s="228"/>
      <c r="AW128" s="228"/>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6"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2856559</v>
      </c>
      <c r="AB129" s="959"/>
      <c r="AC129" s="959"/>
      <c r="AD129" s="959"/>
      <c r="AE129" s="960"/>
      <c r="AF129" s="961">
        <v>2807231</v>
      </c>
      <c r="AG129" s="959"/>
      <c r="AH129" s="959"/>
      <c r="AI129" s="959"/>
      <c r="AJ129" s="960"/>
      <c r="AK129" s="961">
        <v>2870579</v>
      </c>
      <c r="AL129" s="959"/>
      <c r="AM129" s="959"/>
      <c r="AN129" s="959"/>
      <c r="AO129" s="960"/>
      <c r="AP129" s="1073"/>
      <c r="AQ129" s="1074"/>
      <c r="AR129" s="1074"/>
      <c r="AS129" s="1074"/>
      <c r="AT129" s="1075"/>
      <c r="AU129" s="229"/>
      <c r="AV129" s="229"/>
      <c r="AW129" s="229"/>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467873</v>
      </c>
      <c r="AB130" s="959"/>
      <c r="AC130" s="959"/>
      <c r="AD130" s="959"/>
      <c r="AE130" s="960"/>
      <c r="AF130" s="961">
        <v>471591</v>
      </c>
      <c r="AG130" s="959"/>
      <c r="AH130" s="959"/>
      <c r="AI130" s="959"/>
      <c r="AJ130" s="960"/>
      <c r="AK130" s="961">
        <v>510831</v>
      </c>
      <c r="AL130" s="959"/>
      <c r="AM130" s="959"/>
      <c r="AN130" s="959"/>
      <c r="AO130" s="960"/>
      <c r="AP130" s="1073"/>
      <c r="AQ130" s="1074"/>
      <c r="AR130" s="1074"/>
      <c r="AS130" s="1074"/>
      <c r="AT130" s="1075"/>
      <c r="AU130" s="229"/>
      <c r="AV130" s="229"/>
      <c r="AW130" s="229"/>
      <c r="AX130" s="1065" t="s">
        <v>469</v>
      </c>
      <c r="AY130" s="923"/>
      <c r="AZ130" s="923"/>
      <c r="BA130" s="923"/>
      <c r="BB130" s="923"/>
      <c r="BC130" s="923"/>
      <c r="BD130" s="923"/>
      <c r="BE130" s="924"/>
      <c r="BF130" s="1101">
        <v>13.4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2388686</v>
      </c>
      <c r="AB131" s="986"/>
      <c r="AC131" s="986"/>
      <c r="AD131" s="986"/>
      <c r="AE131" s="987"/>
      <c r="AF131" s="985">
        <v>2335640</v>
      </c>
      <c r="AG131" s="986"/>
      <c r="AH131" s="986"/>
      <c r="AI131" s="986"/>
      <c r="AJ131" s="987"/>
      <c r="AK131" s="985">
        <v>2359748</v>
      </c>
      <c r="AL131" s="986"/>
      <c r="AM131" s="986"/>
      <c r="AN131" s="986"/>
      <c r="AO131" s="987"/>
      <c r="AP131" s="1110"/>
      <c r="AQ131" s="1111"/>
      <c r="AR131" s="1111"/>
      <c r="AS131" s="1111"/>
      <c r="AT131" s="1112"/>
      <c r="AU131" s="229"/>
      <c r="AV131" s="229"/>
      <c r="AW131" s="229"/>
      <c r="AX131" s="1083" t="s">
        <v>471</v>
      </c>
      <c r="AY131" s="726"/>
      <c r="AZ131" s="726"/>
      <c r="BA131" s="726"/>
      <c r="BB131" s="726"/>
      <c r="BC131" s="726"/>
      <c r="BD131" s="726"/>
      <c r="BE131" s="1036"/>
      <c r="BF131" s="1084">
        <v>40.799999999999997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12.69480375</v>
      </c>
      <c r="AB132" s="1097"/>
      <c r="AC132" s="1097"/>
      <c r="AD132" s="1097"/>
      <c r="AE132" s="1098"/>
      <c r="AF132" s="1099">
        <v>14.76349095</v>
      </c>
      <c r="AG132" s="1097"/>
      <c r="AH132" s="1097"/>
      <c r="AI132" s="1097"/>
      <c r="AJ132" s="1098"/>
      <c r="AK132" s="1099">
        <v>12.892817369999999</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11.6</v>
      </c>
      <c r="AB133" s="1080"/>
      <c r="AC133" s="1080"/>
      <c r="AD133" s="1080"/>
      <c r="AE133" s="1081"/>
      <c r="AF133" s="1079">
        <v>12.8</v>
      </c>
      <c r="AG133" s="1080"/>
      <c r="AH133" s="1080"/>
      <c r="AI133" s="1080"/>
      <c r="AJ133" s="1081"/>
      <c r="AK133" s="1079">
        <v>13.4</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7A/IfAOWQqn4WB42qdUEzzTX5CTi6VBJHlFniIuUacyrvE8gMBIktUq/WQJ8srKz5EJfD9mDh57unHbUbnzEg==" saltValue="IInVUsCKszTkmmuO46La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qcvMPodiw6OLMK91Taem/GSNyplkajKYLQU8yvtl8UXGWSIYP/l5ZA4iO26xJOI76LeLufevc53kjaGu/9IdGw==" saltValue="Cw3PyiLgtS0hK/uWJN40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skrsYlmxBkQi8yViiurJ3s7r24hS/Za3UwLT0U8cMCczPvsw5AGwSeA7SMvi2pqYYPccMLSqnhdM5UMr5VPSw==" saltValue="W012FDnb6qfL5EW/B7yT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478</v>
      </c>
      <c r="AP7" s="268"/>
      <c r="AQ7" s="269" t="s">
        <v>479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480</v>
      </c>
      <c r="AQ8" s="275" t="s">
        <v>481</v>
      </c>
      <c r="AR8" s="276" t="s">
        <v>482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483</v>
      </c>
      <c r="AL9" s="1117"/>
      <c r="AM9" s="1117"/>
      <c r="AN9" s="1118"/>
      <c r="AO9" s="277">
        <v>957020</v>
      </c>
      <c r="AP9" s="277">
        <v>239375</v>
      </c>
      <c r="AQ9" s="278">
        <v>217348</v>
      </c>
      <c r="AR9" s="279">
        <v>10.1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484</v>
      </c>
      <c r="AL10" s="1117"/>
      <c r="AM10" s="1117"/>
      <c r="AN10" s="1118"/>
      <c r="AO10" s="280">
        <v>68691</v>
      </c>
      <c r="AP10" s="280">
        <v>17181</v>
      </c>
      <c r="AQ10" s="281">
        <v>32038</v>
      </c>
      <c r="AR10" s="282">
        <v>-46.4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485</v>
      </c>
      <c r="AL11" s="1117"/>
      <c r="AM11" s="1117"/>
      <c r="AN11" s="1118"/>
      <c r="AO11" s="280">
        <v>3782</v>
      </c>
      <c r="AP11" s="280">
        <v>946</v>
      </c>
      <c r="AQ11" s="281">
        <v>835</v>
      </c>
      <c r="AR11" s="282">
        <v>13.3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486</v>
      </c>
      <c r="AL12" s="1117"/>
      <c r="AM12" s="1117"/>
      <c r="AN12" s="1118"/>
      <c r="AO12" s="280" t="s">
        <v>487</v>
      </c>
      <c r="AP12" s="280" t="s">
        <v>487</v>
      </c>
      <c r="AQ12" s="281" t="s">
        <v>487</v>
      </c>
      <c r="AR12" s="282" t="s">
        <v>487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488</v>
      </c>
      <c r="AL13" s="1117"/>
      <c r="AM13" s="1117"/>
      <c r="AN13" s="1118"/>
      <c r="AO13" s="280">
        <v>45946</v>
      </c>
      <c r="AP13" s="280">
        <v>11492</v>
      </c>
      <c r="AQ13" s="281">
        <v>7824</v>
      </c>
      <c r="AR13" s="282">
        <v>46.9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489</v>
      </c>
      <c r="AL14" s="1117"/>
      <c r="AM14" s="1117"/>
      <c r="AN14" s="1118"/>
      <c r="AO14" s="280">
        <v>13323</v>
      </c>
      <c r="AP14" s="280">
        <v>3332</v>
      </c>
      <c r="AQ14" s="281">
        <v>4511</v>
      </c>
      <c r="AR14" s="282">
        <v>-26.1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490</v>
      </c>
      <c r="AL15" s="1120"/>
      <c r="AM15" s="1120"/>
      <c r="AN15" s="1121"/>
      <c r="AO15" s="280">
        <v>-60875</v>
      </c>
      <c r="AP15" s="280">
        <v>-15226</v>
      </c>
      <c r="AQ15" s="281">
        <v>-13520</v>
      </c>
      <c r="AR15" s="282">
        <v>12.6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178</v>
      </c>
      <c r="AL16" s="1120"/>
      <c r="AM16" s="1120"/>
      <c r="AN16" s="1121"/>
      <c r="AO16" s="280">
        <v>1027887</v>
      </c>
      <c r="AP16" s="280">
        <v>257100</v>
      </c>
      <c r="AQ16" s="281">
        <v>249036</v>
      </c>
      <c r="AR16" s="282">
        <v>3.2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495</v>
      </c>
      <c r="AL21" s="1123"/>
      <c r="AM21" s="1123"/>
      <c r="AN21" s="1124"/>
      <c r="AO21" s="293">
        <v>22.51</v>
      </c>
      <c r="AP21" s="294">
        <v>21</v>
      </c>
      <c r="AQ21" s="295">
        <v>1.51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496</v>
      </c>
      <c r="AL22" s="1123"/>
      <c r="AM22" s="1123"/>
      <c r="AN22" s="1124"/>
      <c r="AO22" s="298">
        <v>101.6</v>
      </c>
      <c r="AP22" s="299">
        <v>95.5</v>
      </c>
      <c r="AQ22" s="300">
        <v>6.1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ht="13.2" x14ac:dyDescent="0.2">
      <c r="A27" s="305"/>
      <c r="AO27" s="258"/>
      <c r="AP27" s="258"/>
      <c r="AQ27" s="258"/>
      <c r="AR27" s="258"/>
      <c r="AS27" s="258"/>
      <c r="AT27" s="258"/>
    </row>
    <row r="28" spans="1:46" ht="16.2" x14ac:dyDescent="0.2">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478</v>
      </c>
      <c r="AP30" s="268"/>
      <c r="AQ30" s="269" t="s">
        <v>479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480</v>
      </c>
      <c r="AQ31" s="275" t="s">
        <v>481</v>
      </c>
      <c r="AR31" s="276" t="s">
        <v>482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500</v>
      </c>
      <c r="AL32" s="1131"/>
      <c r="AM32" s="1131"/>
      <c r="AN32" s="1132"/>
      <c r="AO32" s="308">
        <v>568078</v>
      </c>
      <c r="AP32" s="308">
        <v>142091</v>
      </c>
      <c r="AQ32" s="309">
        <v>141939</v>
      </c>
      <c r="AR32" s="310">
        <v>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501</v>
      </c>
      <c r="AL33" s="1131"/>
      <c r="AM33" s="1131"/>
      <c r="AN33" s="1132"/>
      <c r="AO33" s="308" t="s">
        <v>487</v>
      </c>
      <c r="AP33" s="308" t="s">
        <v>487</v>
      </c>
      <c r="AQ33" s="309" t="s">
        <v>487</v>
      </c>
      <c r="AR33" s="310" t="s">
        <v>487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502</v>
      </c>
      <c r="AL34" s="1131"/>
      <c r="AM34" s="1131"/>
      <c r="AN34" s="1132"/>
      <c r="AO34" s="308" t="s">
        <v>487</v>
      </c>
      <c r="AP34" s="308" t="s">
        <v>487</v>
      </c>
      <c r="AQ34" s="309" t="s">
        <v>487</v>
      </c>
      <c r="AR34" s="310" t="s">
        <v>487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503</v>
      </c>
      <c r="AL35" s="1131"/>
      <c r="AM35" s="1131"/>
      <c r="AN35" s="1132"/>
      <c r="AO35" s="308">
        <v>230975</v>
      </c>
      <c r="AP35" s="308">
        <v>57773</v>
      </c>
      <c r="AQ35" s="309">
        <v>33103</v>
      </c>
      <c r="AR35" s="310">
        <v>74.5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504</v>
      </c>
      <c r="AL36" s="1131"/>
      <c r="AM36" s="1131"/>
      <c r="AN36" s="1132"/>
      <c r="AO36" s="308">
        <v>6440</v>
      </c>
      <c r="AP36" s="308">
        <v>1611</v>
      </c>
      <c r="AQ36" s="309">
        <v>3141</v>
      </c>
      <c r="AR36" s="310">
        <v>-48.7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505</v>
      </c>
      <c r="AL37" s="1131"/>
      <c r="AM37" s="1131"/>
      <c r="AN37" s="1132"/>
      <c r="AO37" s="308">
        <v>10367</v>
      </c>
      <c r="AP37" s="308">
        <v>2593</v>
      </c>
      <c r="AQ37" s="309">
        <v>429</v>
      </c>
      <c r="AR37" s="310">
        <v>504.4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506</v>
      </c>
      <c r="AL38" s="1134"/>
      <c r="AM38" s="1134"/>
      <c r="AN38" s="1135"/>
      <c r="AO38" s="311" t="s">
        <v>487</v>
      </c>
      <c r="AP38" s="311" t="s">
        <v>487</v>
      </c>
      <c r="AQ38" s="312">
        <v>16</v>
      </c>
      <c r="AR38" s="300" t="s">
        <v>487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507</v>
      </c>
      <c r="AL39" s="1134"/>
      <c r="AM39" s="1134"/>
      <c r="AN39" s="1135"/>
      <c r="AO39" s="308">
        <v>-791</v>
      </c>
      <c r="AP39" s="308">
        <v>-198</v>
      </c>
      <c r="AQ39" s="309">
        <v>-2776</v>
      </c>
      <c r="AR39" s="310">
        <v>-92.9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508</v>
      </c>
      <c r="AL40" s="1131"/>
      <c r="AM40" s="1131"/>
      <c r="AN40" s="1132"/>
      <c r="AO40" s="308">
        <v>-510831</v>
      </c>
      <c r="AP40" s="308">
        <v>-127772</v>
      </c>
      <c r="AQ40" s="309">
        <v>-127875</v>
      </c>
      <c r="AR40" s="310">
        <v>-0.1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288</v>
      </c>
      <c r="AL41" s="1137"/>
      <c r="AM41" s="1137"/>
      <c r="AN41" s="1138"/>
      <c r="AO41" s="308">
        <v>304238</v>
      </c>
      <c r="AP41" s="308">
        <v>76098</v>
      </c>
      <c r="AQ41" s="309">
        <v>47977</v>
      </c>
      <c r="AR41" s="310">
        <v>58.6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509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478</v>
      </c>
      <c r="AN49" s="1127" t="s">
        <v>511</v>
      </c>
      <c r="AO49" s="1128"/>
      <c r="AP49" s="1128"/>
      <c r="AQ49" s="1128"/>
      <c r="AR49" s="1129"/>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512</v>
      </c>
      <c r="AO50" s="325" t="s">
        <v>513</v>
      </c>
      <c r="AP50" s="326" t="s">
        <v>514</v>
      </c>
      <c r="AQ50" s="327" t="s">
        <v>515</v>
      </c>
      <c r="AR50" s="328" t="s">
        <v>516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517</v>
      </c>
      <c r="AL51" s="321"/>
      <c r="AM51" s="329">
        <v>697439</v>
      </c>
      <c r="AN51" s="330">
        <v>156376</v>
      </c>
      <c r="AO51" s="331">
        <v>42.7</v>
      </c>
      <c r="AP51" s="332">
        <v>264232</v>
      </c>
      <c r="AQ51" s="333">
        <v>15.8</v>
      </c>
      <c r="AR51" s="334">
        <v>26.9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518</v>
      </c>
      <c r="AM52" s="337">
        <v>418053</v>
      </c>
      <c r="AN52" s="338">
        <v>93734</v>
      </c>
      <c r="AO52" s="339">
        <v>80.8</v>
      </c>
      <c r="AP52" s="340">
        <v>133959</v>
      </c>
      <c r="AQ52" s="341">
        <v>13.9</v>
      </c>
      <c r="AR52" s="342">
        <v>66.900000000000006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519</v>
      </c>
      <c r="AL53" s="321"/>
      <c r="AM53" s="329">
        <v>848290</v>
      </c>
      <c r="AN53" s="330">
        <v>196227</v>
      </c>
      <c r="AO53" s="331">
        <v>25.5</v>
      </c>
      <c r="AP53" s="332">
        <v>263613</v>
      </c>
      <c r="AQ53" s="333">
        <v>-0.2</v>
      </c>
      <c r="AR53" s="334">
        <v>25.7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518</v>
      </c>
      <c r="AM54" s="337">
        <v>603578</v>
      </c>
      <c r="AN54" s="338">
        <v>139620</v>
      </c>
      <c r="AO54" s="339">
        <v>49</v>
      </c>
      <c r="AP54" s="340">
        <v>128823</v>
      </c>
      <c r="AQ54" s="341">
        <v>-3.8</v>
      </c>
      <c r="AR54" s="342">
        <v>52.8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520</v>
      </c>
      <c r="AL55" s="321"/>
      <c r="AM55" s="329">
        <v>540167</v>
      </c>
      <c r="AN55" s="330">
        <v>129041</v>
      </c>
      <c r="AO55" s="331">
        <v>-34.200000000000003</v>
      </c>
      <c r="AP55" s="332">
        <v>330026</v>
      </c>
      <c r="AQ55" s="333">
        <v>25.2</v>
      </c>
      <c r="AR55" s="334">
        <v>-59.4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518</v>
      </c>
      <c r="AM56" s="337">
        <v>435605</v>
      </c>
      <c r="AN56" s="338">
        <v>104062</v>
      </c>
      <c r="AO56" s="339">
        <v>-25.5</v>
      </c>
      <c r="AP56" s="340">
        <v>141075</v>
      </c>
      <c r="AQ56" s="341">
        <v>9.5</v>
      </c>
      <c r="AR56" s="342">
        <v>-35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521</v>
      </c>
      <c r="AL57" s="321"/>
      <c r="AM57" s="329">
        <v>404262</v>
      </c>
      <c r="AN57" s="330">
        <v>99303</v>
      </c>
      <c r="AO57" s="331">
        <v>-23</v>
      </c>
      <c r="AP57" s="332">
        <v>278179</v>
      </c>
      <c r="AQ57" s="333">
        <v>-15.7</v>
      </c>
      <c r="AR57" s="334">
        <v>-7.3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518</v>
      </c>
      <c r="AM58" s="337">
        <v>254694</v>
      </c>
      <c r="AN58" s="338">
        <v>62563</v>
      </c>
      <c r="AO58" s="339">
        <v>-39.9</v>
      </c>
      <c r="AP58" s="340">
        <v>122182</v>
      </c>
      <c r="AQ58" s="341">
        <v>-13.4</v>
      </c>
      <c r="AR58" s="342">
        <v>-26.5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522</v>
      </c>
      <c r="AL59" s="321"/>
      <c r="AM59" s="329">
        <v>457325</v>
      </c>
      <c r="AN59" s="330">
        <v>114388</v>
      </c>
      <c r="AO59" s="331">
        <v>15.2</v>
      </c>
      <c r="AP59" s="332">
        <v>283153</v>
      </c>
      <c r="AQ59" s="333">
        <v>1.8</v>
      </c>
      <c r="AR59" s="334">
        <v>13.4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518</v>
      </c>
      <c r="AM60" s="337">
        <v>305411</v>
      </c>
      <c r="AN60" s="338">
        <v>76391</v>
      </c>
      <c r="AO60" s="339">
        <v>22.1</v>
      </c>
      <c r="AP60" s="340">
        <v>127593</v>
      </c>
      <c r="AQ60" s="341">
        <v>4.4000000000000004</v>
      </c>
      <c r="AR60" s="342">
        <v>17.7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523</v>
      </c>
      <c r="AL61" s="343"/>
      <c r="AM61" s="344">
        <v>589497</v>
      </c>
      <c r="AN61" s="345">
        <v>139067</v>
      </c>
      <c r="AO61" s="346">
        <v>5.2</v>
      </c>
      <c r="AP61" s="347">
        <v>283841</v>
      </c>
      <c r="AQ61" s="348">
        <v>5.4</v>
      </c>
      <c r="AR61" s="334">
        <v>-0.2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518</v>
      </c>
      <c r="AM62" s="337">
        <v>403468</v>
      </c>
      <c r="AN62" s="338">
        <v>95274</v>
      </c>
      <c r="AO62" s="339">
        <v>17.3</v>
      </c>
      <c r="AP62" s="340">
        <v>130726</v>
      </c>
      <c r="AQ62" s="341">
        <v>2.1</v>
      </c>
      <c r="AR62" s="342">
        <v>15.2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0yAuvzunI+zocurg+n6X4+EUHtFQIsTfp5gPcSJ3nLwBrTOwyWF4fEHHEEbrLtbhLAlMdnCzt03IIsYbozorZg==" saltValue="4Ji5dHaR7+W9jN8EoFA7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475</v>
      </c>
    </row>
    <row r="120" spans="125:125" ht="13.5" hidden="1" customHeight="1" x14ac:dyDescent="0.2"/>
    <row r="121" spans="125:125" ht="13.5" hidden="1" customHeight="1" x14ac:dyDescent="0.2">
      <c r="DU121" s="255"/>
    </row>
  </sheetData>
  <sheetProtection algorithmName="SHA-512" hashValue="fCuLNZbfv7kgUagfHFUET0+8jVccHclVFILJ+8stTRoh0w4i4mH8NLtOg9Ev4BbDwQs8TrdDD+4wfBoReD117g==" saltValue="O2n2cNDKDjwbnLW+XXTu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475</v>
      </c>
    </row>
  </sheetData>
  <sheetProtection algorithmName="SHA-512" hashValue="BoopmiSCJxa7/TyJLoc5azhP+u+Fbi/mekAh5uJM9s4Gmm/RExn3FbpRNv8W2NFYChoRUxhSEXnxEfw9QZ9Fzw==" saltValue="8FX+G3vCJRkAisCRbZAB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31.14</v>
      </c>
      <c r="G47" s="12">
        <v>33.130000000000003</v>
      </c>
      <c r="H47" s="12">
        <v>33.909999999999997</v>
      </c>
      <c r="I47" s="12">
        <v>34.880000000000003</v>
      </c>
      <c r="J47" s="13">
        <v>38.64</v>
      </c>
    </row>
    <row r="48" spans="2:10" ht="57.75" customHeight="1" x14ac:dyDescent="0.2">
      <c r="B48" s="14"/>
      <c r="C48" s="1141" t="s">
        <v>4</v>
      </c>
      <c r="D48" s="1141"/>
      <c r="E48" s="1142"/>
      <c r="F48" s="15">
        <v>15.86</v>
      </c>
      <c r="G48" s="16">
        <v>16.18</v>
      </c>
      <c r="H48" s="16">
        <v>19.829999999999998</v>
      </c>
      <c r="I48" s="16">
        <v>19.61</v>
      </c>
      <c r="J48" s="17">
        <v>11.94</v>
      </c>
    </row>
    <row r="49" spans="2:10" ht="57.75" customHeight="1" thickBot="1" x14ac:dyDescent="0.25">
      <c r="B49" s="18"/>
      <c r="C49" s="1143" t="s">
        <v>5</v>
      </c>
      <c r="D49" s="1143"/>
      <c r="E49" s="1144"/>
      <c r="F49" s="19">
        <v>4.8</v>
      </c>
      <c r="G49" s="20">
        <v>5.6</v>
      </c>
      <c r="H49" s="20">
        <v>8.5</v>
      </c>
      <c r="I49" s="20" t="s">
        <v>530</v>
      </c>
      <c r="J49" s="21">
        <v>3.67</v>
      </c>
    </row>
    <row r="50" spans="2:10" ht="13.2" x14ac:dyDescent="0.2"/>
  </sheetData>
  <sheetProtection algorithmName="SHA-512" hashValue="ETieGIMjk8RaafCK3tCvZZcMDitF59hKOTTw7PDefYCHmFexLGmXTvCJzE7QgXaT2BCC6zFUUvjH2vHREquhsw==" saltValue="ZTEvXeQGqMfjoGxVW+6e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15.86</v>
      </c>
      <c r="G34" s="33">
        <v>16.170000000000002</v>
      </c>
      <c r="H34" s="33">
        <v>19.829999999999998</v>
      </c>
      <c r="I34" s="33">
        <v>19.600000000000001</v>
      </c>
      <c r="J34" s="34">
        <v>11.94</v>
      </c>
      <c r="K34" s="22"/>
      <c r="L34" s="22"/>
      <c r="M34" s="22"/>
      <c r="N34" s="22"/>
      <c r="O34" s="22"/>
      <c r="P34" s="22"/>
    </row>
    <row r="35" spans="1:16" ht="39" customHeight="1" x14ac:dyDescent="0.2">
      <c r="A35" s="22"/>
      <c r="B35" s="35"/>
      <c r="C35" s="1145" t="s">
        <v>532</v>
      </c>
      <c r="D35" s="1146"/>
      <c r="E35" s="1147"/>
      <c r="F35" s="36">
        <v>0.45</v>
      </c>
      <c r="G35" s="37">
        <v>0.8</v>
      </c>
      <c r="H35" s="37">
        <v>1.44</v>
      </c>
      <c r="I35" s="37">
        <v>1.86</v>
      </c>
      <c r="J35" s="38">
        <v>1.1100000000000001</v>
      </c>
      <c r="K35" s="22"/>
      <c r="L35" s="22"/>
      <c r="M35" s="22"/>
      <c r="N35" s="22"/>
      <c r="O35" s="22"/>
      <c r="P35" s="22"/>
    </row>
    <row r="36" spans="1:16" ht="39" customHeight="1" x14ac:dyDescent="0.2">
      <c r="A36" s="22"/>
      <c r="B36" s="35"/>
      <c r="C36" s="1145" t="s">
        <v>533</v>
      </c>
      <c r="D36" s="1146"/>
      <c r="E36" s="1147"/>
      <c r="F36" s="36" t="s">
        <v>487</v>
      </c>
      <c r="G36" s="37" t="s">
        <v>487</v>
      </c>
      <c r="H36" s="37" t="s">
        <v>487</v>
      </c>
      <c r="I36" s="37" t="s">
        <v>487</v>
      </c>
      <c r="J36" s="38">
        <v>0.61</v>
      </c>
      <c r="K36" s="22"/>
      <c r="L36" s="22"/>
      <c r="M36" s="22"/>
      <c r="N36" s="22"/>
      <c r="O36" s="22"/>
      <c r="P36" s="22"/>
    </row>
    <row r="37" spans="1:16" ht="39" customHeight="1" x14ac:dyDescent="0.2">
      <c r="A37" s="22"/>
      <c r="B37" s="35"/>
      <c r="C37" s="1145" t="s">
        <v>534</v>
      </c>
      <c r="D37" s="1146"/>
      <c r="E37" s="1147"/>
      <c r="F37" s="36" t="s">
        <v>487</v>
      </c>
      <c r="G37" s="37" t="s">
        <v>487</v>
      </c>
      <c r="H37" s="37" t="s">
        <v>487</v>
      </c>
      <c r="I37" s="37" t="s">
        <v>487</v>
      </c>
      <c r="J37" s="38">
        <v>0.36</v>
      </c>
      <c r="K37" s="22"/>
      <c r="L37" s="22"/>
      <c r="M37" s="22"/>
      <c r="N37" s="22"/>
      <c r="O37" s="22"/>
      <c r="P37" s="22"/>
    </row>
    <row r="38" spans="1:16" ht="39" customHeight="1" x14ac:dyDescent="0.2">
      <c r="A38" s="22"/>
      <c r="B38" s="35"/>
      <c r="C38" s="1145" t="s">
        <v>535</v>
      </c>
      <c r="D38" s="1146"/>
      <c r="E38" s="1147"/>
      <c r="F38" s="36">
        <v>0.13</v>
      </c>
      <c r="G38" s="37">
        <v>0.05</v>
      </c>
      <c r="H38" s="37">
        <v>0.02</v>
      </c>
      <c r="I38" s="37">
        <v>0.03</v>
      </c>
      <c r="J38" s="38">
        <v>0.03</v>
      </c>
      <c r="K38" s="22"/>
      <c r="L38" s="22"/>
      <c r="M38" s="22"/>
      <c r="N38" s="22"/>
      <c r="O38" s="22"/>
      <c r="P38" s="22"/>
    </row>
    <row r="39" spans="1:16" ht="39" customHeight="1" x14ac:dyDescent="0.2">
      <c r="A39" s="22"/>
      <c r="B39" s="35"/>
      <c r="C39" s="1145" t="s">
        <v>536</v>
      </c>
      <c r="D39" s="1146"/>
      <c r="E39" s="1147"/>
      <c r="F39" s="36">
        <v>0.02</v>
      </c>
      <c r="G39" s="37">
        <v>0.03</v>
      </c>
      <c r="H39" s="37">
        <v>0.04</v>
      </c>
      <c r="I39" s="37">
        <v>0.05</v>
      </c>
      <c r="J39" s="38">
        <v>0.02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538</v>
      </c>
      <c r="D43" s="1149"/>
      <c r="E43" s="1150"/>
      <c r="F43" s="41">
        <v>0.43</v>
      </c>
      <c r="G43" s="42">
        <v>0.76</v>
      </c>
      <c r="H43" s="42">
        <v>0.74</v>
      </c>
      <c r="I43" s="42">
        <v>2.09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I91nSR49Y6TgkdgHUZvfSmXp1CvHUnY8tShq5/wJDldmwd5w7/P/4Q1f2txQfn3NBJP1YmRlTZpRVgrTui6/A==" saltValue="Z2vOx0DKB1PepUwXCodk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363</v>
      </c>
      <c r="L45" s="60">
        <v>449</v>
      </c>
      <c r="M45" s="60">
        <v>511</v>
      </c>
      <c r="N45" s="60">
        <v>545</v>
      </c>
      <c r="O45" s="61">
        <v>568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250</v>
      </c>
      <c r="L48" s="64">
        <v>237</v>
      </c>
      <c r="M48" s="64">
        <v>258</v>
      </c>
      <c r="N48" s="64">
        <v>254</v>
      </c>
      <c r="O48" s="65">
        <v>231</v>
      </c>
      <c r="P48" s="48"/>
      <c r="Q48" s="48"/>
      <c r="R48" s="48"/>
      <c r="S48" s="48"/>
      <c r="T48" s="48"/>
      <c r="U48" s="48"/>
    </row>
    <row r="49" spans="1:21" ht="30.75" customHeight="1" x14ac:dyDescent="0.2">
      <c r="A49" s="48"/>
      <c r="B49" s="1155"/>
      <c r="C49" s="1156"/>
      <c r="D49" s="62"/>
      <c r="E49" s="1161" t="s">
        <v>14</v>
      </c>
      <c r="F49" s="1161"/>
      <c r="G49" s="1161"/>
      <c r="H49" s="1161"/>
      <c r="I49" s="1161"/>
      <c r="J49" s="1162"/>
      <c r="K49" s="63">
        <v>8</v>
      </c>
      <c r="L49" s="64">
        <v>6</v>
      </c>
      <c r="M49" s="64">
        <v>5</v>
      </c>
      <c r="N49" s="64">
        <v>6</v>
      </c>
      <c r="O49" s="65">
        <v>6</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v>12</v>
      </c>
      <c r="O50" s="65">
        <v>10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v>0</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396</v>
      </c>
      <c r="L52" s="64">
        <v>446</v>
      </c>
      <c r="M52" s="64">
        <v>471</v>
      </c>
      <c r="N52" s="64">
        <v>473</v>
      </c>
      <c r="O52" s="65">
        <v>512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225</v>
      </c>
      <c r="L53" s="69">
        <v>246</v>
      </c>
      <c r="M53" s="69">
        <v>303</v>
      </c>
      <c r="N53" s="69">
        <v>344</v>
      </c>
      <c r="O53" s="70">
        <v>303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487</v>
      </c>
      <c r="L58" s="84" t="s">
        <v>487</v>
      </c>
      <c r="M58" s="84" t="s">
        <v>487</v>
      </c>
      <c r="N58" s="84" t="s">
        <v>487</v>
      </c>
      <c r="O58" s="85" t="s">
        <v>487</v>
      </c>
    </row>
    <row r="59" spans="1:21" ht="31.5" customHeight="1" x14ac:dyDescent="0.2">
      <c r="B59" s="1171"/>
      <c r="C59" s="1172"/>
      <c r="D59" s="1178" t="s">
        <v>26</v>
      </c>
      <c r="E59" s="1179"/>
      <c r="F59" s="1179"/>
      <c r="G59" s="1179"/>
      <c r="H59" s="1179"/>
      <c r="I59" s="1179"/>
      <c r="J59" s="1180"/>
      <c r="K59" s="86" t="s">
        <v>487</v>
      </c>
      <c r="L59" s="87" t="s">
        <v>487</v>
      </c>
      <c r="M59" s="87" t="s">
        <v>487</v>
      </c>
      <c r="N59" s="87" t="s">
        <v>487</v>
      </c>
      <c r="O59" s="88" t="s">
        <v>487</v>
      </c>
    </row>
    <row r="60" spans="1:21" ht="31.5" customHeight="1" thickBot="1" x14ac:dyDescent="0.25">
      <c r="B60" s="1173"/>
      <c r="C60" s="1174"/>
      <c r="D60" s="1181" t="s">
        <v>27</v>
      </c>
      <c r="E60" s="1182"/>
      <c r="F60" s="1182"/>
      <c r="G60" s="1182"/>
      <c r="H60" s="1182"/>
      <c r="I60" s="1182"/>
      <c r="J60" s="1183"/>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OgDgcvi9XSqVcjIOFg3PStcPB4ajZ0uJEFFb9RdmnHsMQYeWnDEOYcesn4aTzzVPnPW+/XtfJyQoq057ZwwHA==" saltValue="c8NEmVV3en4QJPZgmE9f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1">
        <v>5626</v>
      </c>
      <c r="J41" s="352">
        <v>5930</v>
      </c>
      <c r="K41" s="352">
        <v>5839</v>
      </c>
      <c r="L41" s="352">
        <v>5568</v>
      </c>
      <c r="M41" s="353">
        <v>5039</v>
      </c>
    </row>
    <row r="42" spans="2:13" ht="27.75" customHeight="1" x14ac:dyDescent="0.2">
      <c r="B42" s="1186"/>
      <c r="C42" s="1187"/>
      <c r="D42" s="106"/>
      <c r="E42" s="1192" t="s">
        <v>32</v>
      </c>
      <c r="F42" s="1192"/>
      <c r="G42" s="1192"/>
      <c r="H42" s="1193"/>
      <c r="I42" s="354" t="s">
        <v>487</v>
      </c>
      <c r="J42" s="355" t="s">
        <v>487</v>
      </c>
      <c r="K42" s="355" t="s">
        <v>487</v>
      </c>
      <c r="L42" s="355">
        <v>470</v>
      </c>
      <c r="M42" s="356">
        <v>454</v>
      </c>
    </row>
    <row r="43" spans="2:13" ht="27.75" customHeight="1" x14ac:dyDescent="0.2">
      <c r="B43" s="1186"/>
      <c r="C43" s="1187"/>
      <c r="D43" s="106"/>
      <c r="E43" s="1192" t="s">
        <v>33</v>
      </c>
      <c r="F43" s="1192"/>
      <c r="G43" s="1192"/>
      <c r="H43" s="1193"/>
      <c r="I43" s="354">
        <v>2238</v>
      </c>
      <c r="J43" s="355">
        <v>1988</v>
      </c>
      <c r="K43" s="355">
        <v>1824</v>
      </c>
      <c r="L43" s="355">
        <v>1640</v>
      </c>
      <c r="M43" s="356">
        <v>1422</v>
      </c>
    </row>
    <row r="44" spans="2:13" ht="27.75" customHeight="1" x14ac:dyDescent="0.2">
      <c r="B44" s="1186"/>
      <c r="C44" s="1187"/>
      <c r="D44" s="106"/>
      <c r="E44" s="1192" t="s">
        <v>34</v>
      </c>
      <c r="F44" s="1192"/>
      <c r="G44" s="1192"/>
      <c r="H44" s="1193"/>
      <c r="I44" s="354">
        <v>10</v>
      </c>
      <c r="J44" s="355">
        <v>4</v>
      </c>
      <c r="K44" s="355">
        <v>5</v>
      </c>
      <c r="L44" s="355" t="s">
        <v>487</v>
      </c>
      <c r="M44" s="356" t="s">
        <v>487</v>
      </c>
    </row>
    <row r="45" spans="2:13" ht="27.75" customHeight="1" x14ac:dyDescent="0.2">
      <c r="B45" s="1186"/>
      <c r="C45" s="1187"/>
      <c r="D45" s="106"/>
      <c r="E45" s="1192" t="s">
        <v>35</v>
      </c>
      <c r="F45" s="1192"/>
      <c r="G45" s="1192"/>
      <c r="H45" s="1193"/>
      <c r="I45" s="354">
        <v>346</v>
      </c>
      <c r="J45" s="355">
        <v>331</v>
      </c>
      <c r="K45" s="355">
        <v>357</v>
      </c>
      <c r="L45" s="355">
        <v>331</v>
      </c>
      <c r="M45" s="356">
        <v>310</v>
      </c>
    </row>
    <row r="46" spans="2:13" ht="27.75" customHeight="1" x14ac:dyDescent="0.2">
      <c r="B46" s="1186"/>
      <c r="C46" s="1187"/>
      <c r="D46" s="107"/>
      <c r="E46" s="1192" t="s">
        <v>36</v>
      </c>
      <c r="F46" s="1192"/>
      <c r="G46" s="1192"/>
      <c r="H46" s="1193"/>
      <c r="I46" s="354" t="s">
        <v>487</v>
      </c>
      <c r="J46" s="355" t="s">
        <v>487</v>
      </c>
      <c r="K46" s="355" t="s">
        <v>487</v>
      </c>
      <c r="L46" s="355" t="s">
        <v>487</v>
      </c>
      <c r="M46" s="356" t="s">
        <v>487</v>
      </c>
    </row>
    <row r="47" spans="2:13" ht="27.75" customHeight="1" x14ac:dyDescent="0.2">
      <c r="B47" s="1186"/>
      <c r="C47" s="1187"/>
      <c r="D47" s="108"/>
      <c r="E47" s="1194" t="s">
        <v>37</v>
      </c>
      <c r="F47" s="1195"/>
      <c r="G47" s="1195"/>
      <c r="H47" s="1196"/>
      <c r="I47" s="354" t="s">
        <v>487</v>
      </c>
      <c r="J47" s="355" t="s">
        <v>487</v>
      </c>
      <c r="K47" s="355" t="s">
        <v>487</v>
      </c>
      <c r="L47" s="355" t="s">
        <v>487</v>
      </c>
      <c r="M47" s="356" t="s">
        <v>487</v>
      </c>
    </row>
    <row r="48" spans="2:13" ht="27.75" customHeight="1" x14ac:dyDescent="0.2">
      <c r="B48" s="1186"/>
      <c r="C48" s="1187"/>
      <c r="D48" s="106"/>
      <c r="E48" s="1192" t="s">
        <v>38</v>
      </c>
      <c r="F48" s="1192"/>
      <c r="G48" s="1192"/>
      <c r="H48" s="1193"/>
      <c r="I48" s="354" t="s">
        <v>487</v>
      </c>
      <c r="J48" s="355" t="s">
        <v>487</v>
      </c>
      <c r="K48" s="355" t="s">
        <v>487</v>
      </c>
      <c r="L48" s="355" t="s">
        <v>487</v>
      </c>
      <c r="M48" s="356" t="s">
        <v>487</v>
      </c>
    </row>
    <row r="49" spans="2:13" ht="27.75" customHeight="1" x14ac:dyDescent="0.2">
      <c r="B49" s="1188"/>
      <c r="C49" s="1189"/>
      <c r="D49" s="106"/>
      <c r="E49" s="1192" t="s">
        <v>39</v>
      </c>
      <c r="F49" s="1192"/>
      <c r="G49" s="1192"/>
      <c r="H49" s="1193"/>
      <c r="I49" s="354" t="s">
        <v>487</v>
      </c>
      <c r="J49" s="355" t="s">
        <v>487</v>
      </c>
      <c r="K49" s="355" t="s">
        <v>487</v>
      </c>
      <c r="L49" s="355" t="s">
        <v>487</v>
      </c>
      <c r="M49" s="356" t="s">
        <v>487</v>
      </c>
    </row>
    <row r="50" spans="2:13" ht="27.75" customHeight="1" x14ac:dyDescent="0.2">
      <c r="B50" s="1197" t="s">
        <v>40</v>
      </c>
      <c r="C50" s="1198"/>
      <c r="D50" s="109"/>
      <c r="E50" s="1192" t="s">
        <v>41</v>
      </c>
      <c r="F50" s="1192"/>
      <c r="G50" s="1192"/>
      <c r="H50" s="1193"/>
      <c r="I50" s="354">
        <v>1408</v>
      </c>
      <c r="J50" s="355">
        <v>1429</v>
      </c>
      <c r="K50" s="355">
        <v>1601</v>
      </c>
      <c r="L50" s="355">
        <v>1813</v>
      </c>
      <c r="M50" s="356">
        <v>2033</v>
      </c>
    </row>
    <row r="51" spans="2:13" ht="27.75" customHeight="1" x14ac:dyDescent="0.2">
      <c r="B51" s="1186"/>
      <c r="C51" s="1187"/>
      <c r="D51" s="106"/>
      <c r="E51" s="1192" t="s">
        <v>42</v>
      </c>
      <c r="F51" s="1192"/>
      <c r="G51" s="1192"/>
      <c r="H51" s="1193"/>
      <c r="I51" s="354">
        <v>8</v>
      </c>
      <c r="J51" s="355">
        <v>3</v>
      </c>
      <c r="K51" s="355">
        <v>0</v>
      </c>
      <c r="L51" s="355">
        <v>103</v>
      </c>
      <c r="M51" s="356">
        <v>131</v>
      </c>
    </row>
    <row r="52" spans="2:13" ht="27.75" customHeight="1" x14ac:dyDescent="0.2">
      <c r="B52" s="1188"/>
      <c r="C52" s="1189"/>
      <c r="D52" s="106"/>
      <c r="E52" s="1192" t="s">
        <v>43</v>
      </c>
      <c r="F52" s="1192"/>
      <c r="G52" s="1192"/>
      <c r="H52" s="1193"/>
      <c r="I52" s="354">
        <v>4625</v>
      </c>
      <c r="J52" s="355">
        <v>4572</v>
      </c>
      <c r="K52" s="355">
        <v>4421</v>
      </c>
      <c r="L52" s="355">
        <v>4458</v>
      </c>
      <c r="M52" s="356">
        <v>4096</v>
      </c>
    </row>
    <row r="53" spans="2:13" ht="27.75" customHeight="1" thickBot="1" x14ac:dyDescent="0.25">
      <c r="B53" s="1199" t="s">
        <v>19</v>
      </c>
      <c r="C53" s="1200"/>
      <c r="D53" s="110"/>
      <c r="E53" s="1201" t="s">
        <v>44</v>
      </c>
      <c r="F53" s="1201"/>
      <c r="G53" s="1201"/>
      <c r="H53" s="1202"/>
      <c r="I53" s="357">
        <v>2178</v>
      </c>
      <c r="J53" s="358">
        <v>2248</v>
      </c>
      <c r="K53" s="358">
        <v>2003</v>
      </c>
      <c r="L53" s="358">
        <v>1637</v>
      </c>
      <c r="M53" s="359">
        <v>964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0EgETs5uUUy6/SJuqXADEJlJDkQgdWvkfjXYS22r2hvYxHVgNCIbj9nL05u+QD9NN+o5bkD+B19i74+Am7qVA==" saltValue="7mid/i1BucGOGx7xxxk5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969</v>
      </c>
      <c r="G55" s="122">
        <v>979</v>
      </c>
      <c r="H55" s="123">
        <v>1109</v>
      </c>
    </row>
    <row r="56" spans="2:8" ht="52.5" customHeight="1" x14ac:dyDescent="0.2">
      <c r="B56" s="124"/>
      <c r="C56" s="1213" t="s">
        <v>47</v>
      </c>
      <c r="D56" s="1213"/>
      <c r="E56" s="1214"/>
      <c r="F56" s="125">
        <v>122</v>
      </c>
      <c r="G56" s="125">
        <v>174</v>
      </c>
      <c r="H56" s="126">
        <v>196</v>
      </c>
    </row>
    <row r="57" spans="2:8" ht="53.25" customHeight="1" x14ac:dyDescent="0.2">
      <c r="B57" s="124"/>
      <c r="C57" s="1215" t="s">
        <v>48</v>
      </c>
      <c r="D57" s="1215"/>
      <c r="E57" s="1216"/>
      <c r="F57" s="127">
        <v>359</v>
      </c>
      <c r="G57" s="127">
        <v>531</v>
      </c>
      <c r="H57" s="128">
        <v>572</v>
      </c>
    </row>
    <row r="58" spans="2:8" ht="45.75" customHeight="1" x14ac:dyDescent="0.2">
      <c r="B58" s="129"/>
      <c r="C58" s="1203" t="s">
        <v>544</v>
      </c>
      <c r="D58" s="1204"/>
      <c r="E58" s="1205"/>
      <c r="F58" s="360">
        <v>98</v>
      </c>
      <c r="G58" s="360">
        <v>201</v>
      </c>
      <c r="H58" s="361">
        <v>157</v>
      </c>
    </row>
    <row r="59" spans="2:8" ht="45.75" customHeight="1" x14ac:dyDescent="0.2">
      <c r="B59" s="129"/>
      <c r="C59" s="1203" t="s">
        <v>545</v>
      </c>
      <c r="D59" s="1204"/>
      <c r="E59" s="1205"/>
      <c r="F59" s="360">
        <v>109</v>
      </c>
      <c r="G59" s="360">
        <v>169</v>
      </c>
      <c r="H59" s="361">
        <v>134</v>
      </c>
    </row>
    <row r="60" spans="2:8" ht="45.75" customHeight="1" x14ac:dyDescent="0.2">
      <c r="B60" s="129"/>
      <c r="C60" s="1203" t="s">
        <v>546</v>
      </c>
      <c r="D60" s="1204"/>
      <c r="E60" s="1205"/>
      <c r="F60" s="360">
        <v>86</v>
      </c>
      <c r="G60" s="360">
        <v>86</v>
      </c>
      <c r="H60" s="361">
        <v>86</v>
      </c>
    </row>
    <row r="61" spans="2:8" ht="45.75" customHeight="1" x14ac:dyDescent="0.2">
      <c r="B61" s="129"/>
      <c r="C61" s="1203" t="s">
        <v>547</v>
      </c>
      <c r="D61" s="1204"/>
      <c r="E61" s="1205"/>
      <c r="F61" s="360">
        <v>5</v>
      </c>
      <c r="G61" s="360">
        <v>5</v>
      </c>
      <c r="H61" s="361">
        <v>55</v>
      </c>
    </row>
    <row r="62" spans="2:8" ht="45.75" customHeight="1" thickBot="1" x14ac:dyDescent="0.25">
      <c r="B62" s="130"/>
      <c r="C62" s="1206" t="s">
        <v>548</v>
      </c>
      <c r="D62" s="1207"/>
      <c r="E62" s="1208"/>
      <c r="F62" s="362">
        <v>0</v>
      </c>
      <c r="G62" s="362">
        <v>0</v>
      </c>
      <c r="H62" s="363">
        <v>50</v>
      </c>
    </row>
    <row r="63" spans="2:8" ht="52.5" customHeight="1" thickBot="1" x14ac:dyDescent="0.25">
      <c r="B63" s="131"/>
      <c r="C63" s="1209" t="s">
        <v>49</v>
      </c>
      <c r="D63" s="1209"/>
      <c r="E63" s="1210"/>
      <c r="F63" s="132">
        <v>1451</v>
      </c>
      <c r="G63" s="132">
        <v>1684</v>
      </c>
      <c r="H63" s="133">
        <v>1878</v>
      </c>
    </row>
    <row r="64" spans="2:8" ht="13.2" x14ac:dyDescent="0.2"/>
  </sheetData>
  <sheetProtection algorithmName="SHA-512" hashValue="bUf8/rjQAPOaEqc1L/ijV7y3/vvVgCAvcV5F5p2vokbExfo/YEl/sR6LkYmPaYySYH2pOCoGs0jEusIuUXQ8HA==" saltValue="IDL8xBWeAvJqlN18vnA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156376</v>
      </c>
      <c r="E3" s="152"/>
      <c r="F3" s="153">
        <v>264232</v>
      </c>
      <c r="G3" s="154"/>
      <c r="H3" s="155"/>
    </row>
    <row r="4" spans="1:8" x14ac:dyDescent="0.2">
      <c r="A4" s="156"/>
      <c r="B4" s="157"/>
      <c r="C4" s="158"/>
      <c r="D4" s="159">
        <v>93734</v>
      </c>
      <c r="E4" s="160"/>
      <c r="F4" s="161">
        <v>133959</v>
      </c>
      <c r="G4" s="162"/>
      <c r="H4" s="163"/>
    </row>
    <row r="5" spans="1:8" x14ac:dyDescent="0.2">
      <c r="A5" s="144" t="s">
        <v>519</v>
      </c>
      <c r="B5" s="149"/>
      <c r="C5" s="150"/>
      <c r="D5" s="151">
        <v>196227</v>
      </c>
      <c r="E5" s="152"/>
      <c r="F5" s="153">
        <v>263613</v>
      </c>
      <c r="G5" s="154"/>
      <c r="H5" s="155"/>
    </row>
    <row r="6" spans="1:8" x14ac:dyDescent="0.2">
      <c r="A6" s="156"/>
      <c r="B6" s="157"/>
      <c r="C6" s="158"/>
      <c r="D6" s="159">
        <v>139620</v>
      </c>
      <c r="E6" s="160"/>
      <c r="F6" s="161">
        <v>128823</v>
      </c>
      <c r="G6" s="162"/>
      <c r="H6" s="163"/>
    </row>
    <row r="7" spans="1:8" x14ac:dyDescent="0.2">
      <c r="A7" s="144" t="s">
        <v>520</v>
      </c>
      <c r="B7" s="149"/>
      <c r="C7" s="150"/>
      <c r="D7" s="151">
        <v>129041</v>
      </c>
      <c r="E7" s="152"/>
      <c r="F7" s="153">
        <v>330026</v>
      </c>
      <c r="G7" s="154"/>
      <c r="H7" s="155"/>
    </row>
    <row r="8" spans="1:8" x14ac:dyDescent="0.2">
      <c r="A8" s="156"/>
      <c r="B8" s="157"/>
      <c r="C8" s="158"/>
      <c r="D8" s="159">
        <v>104062</v>
      </c>
      <c r="E8" s="160"/>
      <c r="F8" s="161">
        <v>141075</v>
      </c>
      <c r="G8" s="162"/>
      <c r="H8" s="163"/>
    </row>
    <row r="9" spans="1:8" x14ac:dyDescent="0.2">
      <c r="A9" s="144" t="s">
        <v>521</v>
      </c>
      <c r="B9" s="149"/>
      <c r="C9" s="150"/>
      <c r="D9" s="151">
        <v>99303</v>
      </c>
      <c r="E9" s="152"/>
      <c r="F9" s="153">
        <v>278179</v>
      </c>
      <c r="G9" s="154"/>
      <c r="H9" s="155"/>
    </row>
    <row r="10" spans="1:8" x14ac:dyDescent="0.2">
      <c r="A10" s="156"/>
      <c r="B10" s="157"/>
      <c r="C10" s="158"/>
      <c r="D10" s="159">
        <v>62563</v>
      </c>
      <c r="E10" s="160"/>
      <c r="F10" s="161">
        <v>122182</v>
      </c>
      <c r="G10" s="162"/>
      <c r="H10" s="163"/>
    </row>
    <row r="11" spans="1:8" x14ac:dyDescent="0.2">
      <c r="A11" s="144" t="s">
        <v>522</v>
      </c>
      <c r="B11" s="149"/>
      <c r="C11" s="150"/>
      <c r="D11" s="151">
        <v>114388</v>
      </c>
      <c r="E11" s="152"/>
      <c r="F11" s="153">
        <v>283153</v>
      </c>
      <c r="G11" s="154"/>
      <c r="H11" s="155"/>
    </row>
    <row r="12" spans="1:8" x14ac:dyDescent="0.2">
      <c r="A12" s="156"/>
      <c r="B12" s="157"/>
      <c r="C12" s="164"/>
      <c r="D12" s="159">
        <v>76391</v>
      </c>
      <c r="E12" s="160"/>
      <c r="F12" s="161">
        <v>127593</v>
      </c>
      <c r="G12" s="162"/>
      <c r="H12" s="163"/>
    </row>
    <row r="13" spans="1:8" x14ac:dyDescent="0.2">
      <c r="A13" s="144"/>
      <c r="B13" s="149"/>
      <c r="C13" s="165"/>
      <c r="D13" s="166">
        <v>139067</v>
      </c>
      <c r="E13" s="167"/>
      <c r="F13" s="168">
        <v>283841</v>
      </c>
      <c r="G13" s="169"/>
      <c r="H13" s="155"/>
    </row>
    <row r="14" spans="1:8" x14ac:dyDescent="0.2">
      <c r="A14" s="156"/>
      <c r="B14" s="157"/>
      <c r="C14" s="158"/>
      <c r="D14" s="159">
        <v>95274</v>
      </c>
      <c r="E14" s="160"/>
      <c r="F14" s="161">
        <v>130726</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15.86</v>
      </c>
      <c r="C19" s="170">
        <f>ROUND(VALUE(SUBSTITUTE(実質収支比率等に係る経年分析!G$48,"▲","-")),2)</f>
        <v>16.18</v>
      </c>
      <c r="D19" s="170">
        <f>ROUND(VALUE(SUBSTITUTE(実質収支比率等に係る経年分析!H$48,"▲","-")),2)</f>
        <v>19.829999999999998</v>
      </c>
      <c r="E19" s="170">
        <f>ROUND(VALUE(SUBSTITUTE(実質収支比率等に係る経年分析!I$48,"▲","-")),2)</f>
        <v>19.61</v>
      </c>
      <c r="F19" s="170">
        <f>ROUND(VALUE(SUBSTITUTE(実質収支比率等に係る経年分析!J$48,"▲","-")),2)</f>
        <v>11.94</v>
      </c>
    </row>
    <row r="20" spans="1:11" x14ac:dyDescent="0.2">
      <c r="A20" s="170" t="s">
        <v>53</v>
      </c>
      <c r="B20" s="170">
        <f>ROUND(VALUE(SUBSTITUTE(実質収支比率等に係る経年分析!F$47,"▲","-")),2)</f>
        <v>31.14</v>
      </c>
      <c r="C20" s="170">
        <f>ROUND(VALUE(SUBSTITUTE(実質収支比率等に係る経年分析!G$47,"▲","-")),2)</f>
        <v>33.130000000000003</v>
      </c>
      <c r="D20" s="170">
        <f>ROUND(VALUE(SUBSTITUTE(実質収支比率等に係る経年分析!H$47,"▲","-")),2)</f>
        <v>33.909999999999997</v>
      </c>
      <c r="E20" s="170">
        <f>ROUND(VALUE(SUBSTITUTE(実質収支比率等に係る経年分析!I$47,"▲","-")),2)</f>
        <v>34.880000000000003</v>
      </c>
      <c r="F20" s="170">
        <f>ROUND(VALUE(SUBSTITUTE(実質収支比率等に係る経年分析!J$47,"▲","-")),2)</f>
        <v>38.64</v>
      </c>
    </row>
    <row r="21" spans="1:11" x14ac:dyDescent="0.2">
      <c r="A21" s="170" t="s">
        <v>54</v>
      </c>
      <c r="B21" s="170">
        <f>IF(ISNUMBER(VALUE(SUBSTITUTE(実質収支比率等に係る経年分析!F$49,"▲","-"))),ROUND(VALUE(SUBSTITUTE(実質収支比率等に係る経年分析!F$49,"▲","-")),2),NA())</f>
        <v>4.8</v>
      </c>
      <c r="C21" s="170">
        <f>IF(ISNUMBER(VALUE(SUBSTITUTE(実質収支比率等に係る経年分析!G$49,"▲","-"))),ROUND(VALUE(SUBSTITUTE(実質収支比率等に係る経年分析!G$49,"▲","-")),2),NA())</f>
        <v>5.6</v>
      </c>
      <c r="D21" s="170">
        <f>IF(ISNUMBER(VALUE(SUBSTITUTE(実質収支比率等に係る経年分析!H$49,"▲","-"))),ROUND(VALUE(SUBSTITUTE(実質収支比率等に係る経年分析!H$49,"▲","-")),2),NA())</f>
        <v>8.5</v>
      </c>
      <c r="E21" s="170">
        <f>IF(ISNUMBER(VALUE(SUBSTITUTE(実質収支比率等に係る経年分析!I$49,"▲","-"))),ROUND(VALUE(SUBSTITUTE(実質収支比率等に係る経年分析!I$49,"▲","-")),2),NA())</f>
        <v>-0.2</v>
      </c>
      <c r="F21" s="170">
        <f>IF(ISNUMBER(VALUE(SUBSTITUTE(実質収支比率等に係る経年分析!J$49,"▲","-"))),ROUND(VALUE(SUBSTITUTE(実質収支比率等に係る経年分析!J$49,"▲","-")),2),NA())</f>
        <v>3.67</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0.43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0.76</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0.74</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2.09</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2">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2">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0.03</v>
      </c>
    </row>
    <row r="33" spans="1:16" x14ac:dyDescent="0.2">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#VALUE!</v>
      </c>
      <c r="E33" s="171" t="e">
        <f>IF(ROUND(VALUE(SUBSTITUTE(連結実質赤字比率に係る赤字・黒字の構成分析!G$37,"▲", "-")), 2) &gt;= 0, ABS(ROUND(VALUE(SUBSTITUTE(連結実質赤字比率に係る赤字・黒字の構成分析!G$37,"▲", "-")), 2)), NA())</f>
        <v>#VALUE!</v>
      </c>
      <c r="F33" s="171" t="e">
        <f>IF(ROUND(VALUE(SUBSTITUTE(連結実質赤字比率に係る赤字・黒字の構成分析!H$37,"▲", "-")), 2) &lt; 0, ABS(ROUND(VALUE(SUBSTITUTE(連結実質赤字比率に係る赤字・黒字の構成分析!H$37,"▲", "-")), 2)), NA())</f>
        <v>#VALUE!</v>
      </c>
      <c r="G33" s="171" t="e">
        <f>IF(ROUND(VALUE(SUBSTITUTE(連結実質赤字比率に係る赤字・黒字の構成分析!H$37,"▲", "-")), 2) &gt;= 0, ABS(ROUND(VALUE(SUBSTITUTE(連結実質赤字比率に係る赤字・黒字の構成分析!H$37,"▲", "-")), 2)), NA())</f>
        <v>#VALUE!</v>
      </c>
      <c r="H33" s="171" t="e">
        <f>IF(ROUND(VALUE(SUBSTITUTE(連結実質赤字比率に係る赤字・黒字の構成分析!I$37,"▲", "-")), 2) &lt; 0, ABS(ROUND(VALUE(SUBSTITUTE(連結実質赤字比率に係る赤字・黒字の構成分析!I$37,"▲", "-")), 2)), NA())</f>
        <v>#VALUE!</v>
      </c>
      <c r="I33" s="171" t="e">
        <f>IF(ROUND(VALUE(SUBSTITUTE(連結実質赤字比率に係る赤字・黒字の構成分析!I$37,"▲", "-")), 2) &gt;= 0, ABS(ROUND(VALUE(SUBSTITUTE(連結実質赤字比率に係る赤字・黒字の構成分析!I$37,"▲", "-")), 2)), NA())</f>
        <v>#VALUE!</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0.36</v>
      </c>
    </row>
    <row r="34" spans="1:16" x14ac:dyDescent="0.2">
      <c r="A34" s="171" t="str">
        <f>IF(連結実質赤字比率に係る赤字・黒字の構成分析!C$36="",NA(),連結実質赤字比率に係る赤字・黒字の構成分析!C$36)</f>
        <v>簡易水道事業会計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#VALUE!</v>
      </c>
      <c r="I34" s="171" t="e">
        <f>IF(ROUND(VALUE(SUBSTITUTE(連結実質赤字比率に係る赤字・黒字の構成分析!I$36,"▲", "-")), 2) &gt;= 0, ABS(ROUND(VALUE(SUBSTITUTE(連結実質赤字比率に係る赤字・黒字の構成分析!I$36,"▲", "-")), 2)), NA())</f>
        <v>#VALUE!</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0.61</v>
      </c>
    </row>
    <row r="35" spans="1:16" x14ac:dyDescent="0.2">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0.45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1.44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1.86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1.1100000000000001</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15.86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16.170000000000002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19.829999999999998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19.600000000000001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11.94</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396</v>
      </c>
      <c r="E42" s="172"/>
      <c r="F42" s="172"/>
      <c r="G42" s="172">
        <f>'実質公債費比率（分子）の構造'!L$52</f>
        <v>446</v>
      </c>
      <c r="H42" s="172"/>
      <c r="I42" s="172"/>
      <c r="J42" s="172">
        <f>'実質公債費比率（分子）の構造'!M$52</f>
        <v>471</v>
      </c>
      <c r="K42" s="172"/>
      <c r="L42" s="172"/>
      <c r="M42" s="172">
        <f>'実質公債費比率（分子）の構造'!N$52</f>
        <v>473</v>
      </c>
      <c r="N42" s="172"/>
      <c r="O42" s="172"/>
      <c r="P42" s="172">
        <f>'実質公債費比率（分子）の構造'!O$52</f>
        <v>512</v>
      </c>
    </row>
    <row r="43" spans="1:16" x14ac:dyDescent="0.2">
      <c r="A43" s="172" t="s">
        <v>16</v>
      </c>
      <c r="B43" s="172" t="str">
        <f>'実質公債費比率（分子）の構造'!K$51</f>
        <v>-</v>
      </c>
      <c r="C43" s="172"/>
      <c r="D43" s="172"/>
      <c r="E43" s="172">
        <f>'実質公債費比率（分子）の構造'!L$51</f>
        <v>0</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f>'実質公債費比率（分子）の構造'!N$50</f>
        <v>12</v>
      </c>
      <c r="L44" s="172"/>
      <c r="M44" s="172"/>
      <c r="N44" s="172">
        <f>'実質公債費比率（分子）の構造'!O$50</f>
        <v>10</v>
      </c>
      <c r="O44" s="172"/>
      <c r="P44" s="172"/>
    </row>
    <row r="45" spans="1:16" x14ac:dyDescent="0.2">
      <c r="A45" s="172" t="s">
        <v>63</v>
      </c>
      <c r="B45" s="172">
        <f>'実質公債費比率（分子）の構造'!K$49</f>
        <v>8</v>
      </c>
      <c r="C45" s="172"/>
      <c r="D45" s="172"/>
      <c r="E45" s="172">
        <f>'実質公債費比率（分子）の構造'!L$49</f>
        <v>6</v>
      </c>
      <c r="F45" s="172"/>
      <c r="G45" s="172"/>
      <c r="H45" s="172">
        <f>'実質公債費比率（分子）の構造'!M$49</f>
        <v>5</v>
      </c>
      <c r="I45" s="172"/>
      <c r="J45" s="172"/>
      <c r="K45" s="172">
        <f>'実質公債費比率（分子）の構造'!N$49</f>
        <v>6</v>
      </c>
      <c r="L45" s="172"/>
      <c r="M45" s="172"/>
      <c r="N45" s="172">
        <f>'実質公債費比率（分子）の構造'!O$49</f>
        <v>6</v>
      </c>
      <c r="O45" s="172"/>
      <c r="P45" s="172"/>
    </row>
    <row r="46" spans="1:16" x14ac:dyDescent="0.2">
      <c r="A46" s="172" t="s">
        <v>64</v>
      </c>
      <c r="B46" s="172">
        <f>'実質公債費比率（分子）の構造'!K$48</f>
        <v>250</v>
      </c>
      <c r="C46" s="172"/>
      <c r="D46" s="172"/>
      <c r="E46" s="172">
        <f>'実質公債費比率（分子）の構造'!L$48</f>
        <v>237</v>
      </c>
      <c r="F46" s="172"/>
      <c r="G46" s="172"/>
      <c r="H46" s="172">
        <f>'実質公債費比率（分子）の構造'!M$48</f>
        <v>258</v>
      </c>
      <c r="I46" s="172"/>
      <c r="J46" s="172"/>
      <c r="K46" s="172">
        <f>'実質公債費比率（分子）の構造'!N$48</f>
        <v>254</v>
      </c>
      <c r="L46" s="172"/>
      <c r="M46" s="172"/>
      <c r="N46" s="172">
        <f>'実質公債費比率（分子）の構造'!O$48</f>
        <v>231</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363</v>
      </c>
      <c r="C49" s="172"/>
      <c r="D49" s="172"/>
      <c r="E49" s="172">
        <f>'実質公債費比率（分子）の構造'!L$45</f>
        <v>449</v>
      </c>
      <c r="F49" s="172"/>
      <c r="G49" s="172"/>
      <c r="H49" s="172">
        <f>'実質公債費比率（分子）の構造'!M$45</f>
        <v>511</v>
      </c>
      <c r="I49" s="172"/>
      <c r="J49" s="172"/>
      <c r="K49" s="172">
        <f>'実質公債費比率（分子）の構造'!N$45</f>
        <v>545</v>
      </c>
      <c r="L49" s="172"/>
      <c r="M49" s="172"/>
      <c r="N49" s="172">
        <f>'実質公債費比率（分子）の構造'!O$45</f>
        <v>568</v>
      </c>
      <c r="O49" s="172"/>
      <c r="P49" s="172"/>
    </row>
    <row r="50" spans="1:16" x14ac:dyDescent="0.2">
      <c r="A50" s="172" t="s">
        <v>67</v>
      </c>
      <c r="B50" s="172" t="e">
        <f>NA()</f>
        <v>#N/A</v>
      </c>
      <c r="C50" s="172">
        <f>IF(ISNUMBER('実質公債費比率（分子）の構造'!K$53),'実質公債費比率（分子）の構造'!K$53,NA())</f>
        <v>225</v>
      </c>
      <c r="D50" s="172" t="e">
        <f>NA()</f>
        <v>#N/A</v>
      </c>
      <c r="E50" s="172" t="e">
        <f>NA()</f>
        <v>#N/A</v>
      </c>
      <c r="F50" s="172">
        <f>IF(ISNUMBER('実質公債費比率（分子）の構造'!L$53),'実質公債費比率（分子）の構造'!L$53,NA())</f>
        <v>246</v>
      </c>
      <c r="G50" s="172" t="e">
        <f>NA()</f>
        <v>#N/A</v>
      </c>
      <c r="H50" s="172" t="e">
        <f>NA()</f>
        <v>#N/A</v>
      </c>
      <c r="I50" s="172">
        <f>IF(ISNUMBER('実質公債費比率（分子）の構造'!M$53),'実質公債費比率（分子）の構造'!M$53,NA())</f>
        <v>303</v>
      </c>
      <c r="J50" s="172" t="e">
        <f>NA()</f>
        <v>#N/A</v>
      </c>
      <c r="K50" s="172" t="e">
        <f>NA()</f>
        <v>#N/A</v>
      </c>
      <c r="L50" s="172">
        <f>IF(ISNUMBER('実質公債費比率（分子）の構造'!N$53),'実質公債費比率（分子）の構造'!N$53,NA())</f>
        <v>344</v>
      </c>
      <c r="M50" s="172" t="e">
        <f>NA()</f>
        <v>#N/A</v>
      </c>
      <c r="N50" s="172" t="e">
        <f>NA()</f>
        <v>#N/A</v>
      </c>
      <c r="O50" s="172">
        <f>IF(ISNUMBER('実質公債費比率（分子）の構造'!O$53),'実質公債費比率（分子）の構造'!O$53,NA())</f>
        <v>303</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4625</v>
      </c>
      <c r="E56" s="171"/>
      <c r="F56" s="171"/>
      <c r="G56" s="171">
        <f>'将来負担比率（分子）の構造'!J$52</f>
        <v>4572</v>
      </c>
      <c r="H56" s="171"/>
      <c r="I56" s="171"/>
      <c r="J56" s="171">
        <f>'将来負担比率（分子）の構造'!K$52</f>
        <v>4421</v>
      </c>
      <c r="K56" s="171"/>
      <c r="L56" s="171"/>
      <c r="M56" s="171">
        <f>'将来負担比率（分子）の構造'!L$52</f>
        <v>4458</v>
      </c>
      <c r="N56" s="171"/>
      <c r="O56" s="171"/>
      <c r="P56" s="171">
        <f>'将来負担比率（分子）の構造'!M$52</f>
        <v>4096</v>
      </c>
    </row>
    <row r="57" spans="1:16" x14ac:dyDescent="0.2">
      <c r="A57" s="171" t="s">
        <v>42</v>
      </c>
      <c r="B57" s="171"/>
      <c r="C57" s="171"/>
      <c r="D57" s="171">
        <f>'将来負担比率（分子）の構造'!I$51</f>
        <v>8</v>
      </c>
      <c r="E57" s="171"/>
      <c r="F57" s="171"/>
      <c r="G57" s="171">
        <f>'将来負担比率（分子）の構造'!J$51</f>
        <v>3</v>
      </c>
      <c r="H57" s="171"/>
      <c r="I57" s="171"/>
      <c r="J57" s="171">
        <f>'将来負担比率（分子）の構造'!K$51</f>
        <v>0</v>
      </c>
      <c r="K57" s="171"/>
      <c r="L57" s="171"/>
      <c r="M57" s="171">
        <f>'将来負担比率（分子）の構造'!L$51</f>
        <v>103</v>
      </c>
      <c r="N57" s="171"/>
      <c r="O57" s="171"/>
      <c r="P57" s="171">
        <f>'将来負担比率（分子）の構造'!M$51</f>
        <v>131</v>
      </c>
    </row>
    <row r="58" spans="1:16" x14ac:dyDescent="0.2">
      <c r="A58" s="171" t="s">
        <v>41</v>
      </c>
      <c r="B58" s="171"/>
      <c r="C58" s="171"/>
      <c r="D58" s="171">
        <f>'将来負担比率（分子）の構造'!I$50</f>
        <v>1408</v>
      </c>
      <c r="E58" s="171"/>
      <c r="F58" s="171"/>
      <c r="G58" s="171">
        <f>'将来負担比率（分子）の構造'!J$50</f>
        <v>1429</v>
      </c>
      <c r="H58" s="171"/>
      <c r="I58" s="171"/>
      <c r="J58" s="171">
        <f>'将来負担比率（分子）の構造'!K$50</f>
        <v>1601</v>
      </c>
      <c r="K58" s="171"/>
      <c r="L58" s="171"/>
      <c r="M58" s="171">
        <f>'将来負担比率（分子）の構造'!L$50</f>
        <v>1813</v>
      </c>
      <c r="N58" s="171"/>
      <c r="O58" s="171"/>
      <c r="P58" s="171">
        <f>'将来負担比率（分子）の構造'!M$50</f>
        <v>2033</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346</v>
      </c>
      <c r="C62" s="171"/>
      <c r="D62" s="171"/>
      <c r="E62" s="171">
        <f>'将来負担比率（分子）の構造'!J$45</f>
        <v>331</v>
      </c>
      <c r="F62" s="171"/>
      <c r="G62" s="171"/>
      <c r="H62" s="171">
        <f>'将来負担比率（分子）の構造'!K$45</f>
        <v>357</v>
      </c>
      <c r="I62" s="171"/>
      <c r="J62" s="171"/>
      <c r="K62" s="171">
        <f>'将来負担比率（分子）の構造'!L$45</f>
        <v>331</v>
      </c>
      <c r="L62" s="171"/>
      <c r="M62" s="171"/>
      <c r="N62" s="171">
        <f>'将来負担比率（分子）の構造'!M$45</f>
        <v>310</v>
      </c>
      <c r="O62" s="171"/>
      <c r="P62" s="171"/>
    </row>
    <row r="63" spans="1:16" x14ac:dyDescent="0.2">
      <c r="A63" s="171" t="s">
        <v>34</v>
      </c>
      <c r="B63" s="171">
        <f>'将来負担比率（分子）の構造'!I$44</f>
        <v>10</v>
      </c>
      <c r="C63" s="171"/>
      <c r="D63" s="171"/>
      <c r="E63" s="171">
        <f>'将来負担比率（分子）の構造'!J$44</f>
        <v>4</v>
      </c>
      <c r="F63" s="171"/>
      <c r="G63" s="171"/>
      <c r="H63" s="171">
        <f>'将来負担比率（分子）の構造'!K$44</f>
        <v>5</v>
      </c>
      <c r="I63" s="171"/>
      <c r="J63" s="171"/>
      <c r="K63" s="171" t="str">
        <f>'将来負担比率（分子）の構造'!L$44</f>
        <v>-</v>
      </c>
      <c r="L63" s="171"/>
      <c r="M63" s="171"/>
      <c r="N63" s="171" t="str">
        <f>'将来負担比率（分子）の構造'!M$44</f>
        <v>-</v>
      </c>
      <c r="O63" s="171"/>
      <c r="P63" s="171"/>
    </row>
    <row r="64" spans="1:16" x14ac:dyDescent="0.2">
      <c r="A64" s="171" t="s">
        <v>33</v>
      </c>
      <c r="B64" s="171">
        <f>'将来負担比率（分子）の構造'!I$43</f>
        <v>2238</v>
      </c>
      <c r="C64" s="171"/>
      <c r="D64" s="171"/>
      <c r="E64" s="171">
        <f>'将来負担比率（分子）の構造'!J$43</f>
        <v>1988</v>
      </c>
      <c r="F64" s="171"/>
      <c r="G64" s="171"/>
      <c r="H64" s="171">
        <f>'将来負担比率（分子）の構造'!K$43</f>
        <v>1824</v>
      </c>
      <c r="I64" s="171"/>
      <c r="J64" s="171"/>
      <c r="K64" s="171">
        <f>'将来負担比率（分子）の構造'!L$43</f>
        <v>1640</v>
      </c>
      <c r="L64" s="171"/>
      <c r="M64" s="171"/>
      <c r="N64" s="171">
        <f>'将来負担比率（分子）の構造'!M$43</f>
        <v>1422</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f>'将来負担比率（分子）の構造'!L$42</f>
        <v>470</v>
      </c>
      <c r="L65" s="171"/>
      <c r="M65" s="171"/>
      <c r="N65" s="171">
        <f>'将来負担比率（分子）の構造'!M$42</f>
        <v>454</v>
      </c>
      <c r="O65" s="171"/>
      <c r="P65" s="171"/>
    </row>
    <row r="66" spans="1:16" x14ac:dyDescent="0.2">
      <c r="A66" s="171" t="s">
        <v>31</v>
      </c>
      <c r="B66" s="171">
        <f>'将来負担比率（分子）の構造'!I$41</f>
        <v>5626</v>
      </c>
      <c r="C66" s="171"/>
      <c r="D66" s="171"/>
      <c r="E66" s="171">
        <f>'将来負担比率（分子）の構造'!J$41</f>
        <v>5930</v>
      </c>
      <c r="F66" s="171"/>
      <c r="G66" s="171"/>
      <c r="H66" s="171">
        <f>'将来負担比率（分子）の構造'!K$41</f>
        <v>5839</v>
      </c>
      <c r="I66" s="171"/>
      <c r="J66" s="171"/>
      <c r="K66" s="171">
        <f>'将来負担比率（分子）の構造'!L$41</f>
        <v>5568</v>
      </c>
      <c r="L66" s="171"/>
      <c r="M66" s="171"/>
      <c r="N66" s="171">
        <f>'将来負担比率（分子）の構造'!M$41</f>
        <v>5039</v>
      </c>
      <c r="O66" s="171"/>
      <c r="P66" s="171"/>
    </row>
    <row r="67" spans="1:16" x14ac:dyDescent="0.2">
      <c r="A67" s="171" t="s">
        <v>71</v>
      </c>
      <c r="B67" s="171" t="e">
        <f>NA()</f>
        <v>#N/A</v>
      </c>
      <c r="C67" s="171">
        <f>IF(ISNUMBER('将来負担比率（分子）の構造'!I$53), IF('将来負担比率（分子）の構造'!I$53 &lt; 0, 0, '将来負担比率（分子）の構造'!I$53), NA())</f>
        <v>2178</v>
      </c>
      <c r="D67" s="171" t="e">
        <f>NA()</f>
        <v>#N/A</v>
      </c>
      <c r="E67" s="171" t="e">
        <f>NA()</f>
        <v>#N/A</v>
      </c>
      <c r="F67" s="171">
        <f>IF(ISNUMBER('将来負担比率（分子）の構造'!J$53), IF('将来負担比率（分子）の構造'!J$53 &lt; 0, 0, '将来負担比率（分子）の構造'!J$53), NA())</f>
        <v>2248</v>
      </c>
      <c r="G67" s="171" t="e">
        <f>NA()</f>
        <v>#N/A</v>
      </c>
      <c r="H67" s="171" t="e">
        <f>NA()</f>
        <v>#N/A</v>
      </c>
      <c r="I67" s="171">
        <f>IF(ISNUMBER('将来負担比率（分子）の構造'!K$53), IF('将来負担比率（分子）の構造'!K$53 &lt; 0, 0, '将来負担比率（分子）の構造'!K$53), NA())</f>
        <v>2003</v>
      </c>
      <c r="J67" s="171" t="e">
        <f>NA()</f>
        <v>#N/A</v>
      </c>
      <c r="K67" s="171" t="e">
        <f>NA()</f>
        <v>#N/A</v>
      </c>
      <c r="L67" s="171">
        <f>IF(ISNUMBER('将来負担比率（分子）の構造'!L$53), IF('将来負担比率（分子）の構造'!L$53 &lt; 0, 0, '将来負担比率（分子）の構造'!L$53), NA())</f>
        <v>1637</v>
      </c>
      <c r="M67" s="171" t="e">
        <f>NA()</f>
        <v>#N/A</v>
      </c>
      <c r="N67" s="171" t="e">
        <f>NA()</f>
        <v>#N/A</v>
      </c>
      <c r="O67" s="171">
        <f>IF(ISNUMBER('将来負担比率（分子）の構造'!M$53), IF('将来負担比率（分子）の構造'!M$53 &lt; 0, 0, '将来負担比率（分子）の構造'!M$53), NA())</f>
        <v>964</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969</v>
      </c>
      <c r="C72" s="175">
        <f>基金残高に係る経年分析!G55</f>
        <v>979</v>
      </c>
      <c r="D72" s="175">
        <f>基金残高に係る経年分析!H55</f>
        <v>1109</v>
      </c>
    </row>
    <row r="73" spans="1:16" x14ac:dyDescent="0.2">
      <c r="A73" s="174" t="s">
        <v>74</v>
      </c>
      <c r="B73" s="175">
        <f>基金残高に係る経年分析!F56</f>
        <v>122</v>
      </c>
      <c r="C73" s="175">
        <f>基金残高に係る経年分析!G56</f>
        <v>174</v>
      </c>
      <c r="D73" s="175">
        <f>基金残高に係る経年分析!H56</f>
        <v>196</v>
      </c>
    </row>
    <row r="74" spans="1:16" x14ac:dyDescent="0.2">
      <c r="A74" s="174" t="s">
        <v>75</v>
      </c>
      <c r="B74" s="175">
        <f>基金残高に係る経年分析!F57</f>
        <v>359</v>
      </c>
      <c r="C74" s="175">
        <f>基金残高に係る経年分析!G57</f>
        <v>531</v>
      </c>
      <c r="D74" s="175">
        <f>基金残高に係る経年分析!H57</f>
        <v>572</v>
      </c>
    </row>
  </sheetData>
  <sheetProtection algorithmName="SHA-512" hashValue="IohrAhNctnh/+CaHesCFXM4fBc4tD4kJ5hdRcS2nj+9RiTFXx+bp+HiOD3v5gp7KMNPqrkJ3ohvyeJlG2zrzSg==" saltValue="8pHnAm41Ut7stlq9czKF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2025-03-07T14:16:15Z</cp:lastPrinted>
  <dcterms:created xsi:type="dcterms:W3CDTF">2025-02-19T00:52:47Z</dcterms:created>
  <dcterms:modified xsi:type="dcterms:W3CDTF">2025-03-17T05:17:50Z</dcterms:modified>
  <cp:category/>
</cp:coreProperties>
</file>