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AM35" i="10"/>
  <c r="C35" i="10"/>
  <c r="BW34" i="10"/>
  <c r="C34" i="10"/>
  <c r="BW35" i="10" l="1"/>
  <c r="BW36" i="10" s="1"/>
  <c r="BW37" i="10" s="1"/>
  <c r="BW38" i="10" s="1"/>
  <c r="BW39" i="10" s="1"/>
  <c r="BW40" i="10" s="1"/>
  <c r="BW41"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U35" i="10"/>
  <c r="U36" i="10" s="1"/>
  <c r="AM34" i="10"/>
  <c r="BE34" i="10"/>
  <c r="BE35" i="10" s="1"/>
</calcChain>
</file>

<file path=xl/sharedStrings.xml><?xml version="1.0" encoding="utf-8"?>
<sst xmlns="http://schemas.openxmlformats.org/spreadsheetml/2006/main" count="1094" uniqueCount="564">
  <si>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</si>
  <si>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</si>
  <si>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</si>
  <si>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</si>
  <si>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</si>
  <si>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</si>
  <si>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</si>
  <si>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</si>
  <si>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</si>
  <si>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</si>
  <si>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</si>
  <si>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</si>
  <si>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</si>
  <si>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</si>
  <si>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</si>
  <si>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</si>
  <si>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</si>
  <si>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</si>
  <si>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</si>
  <si>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</si>
  <si>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</si>
  <si>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</si>
  <si>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</si>
  <si>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</si>
  <si>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</si>
  <si>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</si>
  <si>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</si>
  <si>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</si>
  <si>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</si>
  <si>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</si>
  <si>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</si>
  <si>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</si>
  <si>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</si>
  <si>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</si>
  <si>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</si>
  <si>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</si>
  <si>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</si>
  <si>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</si>
  <si>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</si>
  <si>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</si>
  <si>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</si>
  <si>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</si>
  <si>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</si>
  <si>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</si>
  <si>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</si>
  <si>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</si>
  <si>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</si>
  <si>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</si>
  <si>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</si>
  <si>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</si>
  <si>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</si>
  <si>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</si>
  <si>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</si>
  <si>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</si>
  <si>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</si>
  <si>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</si>
  <si>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</si>
  <si>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</si>
  <si>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</si>
  <si>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</si>
  <si>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</si>
  <si>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</si>
  <si>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</si>
  <si>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</si>
  <si>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</si>
  <si>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</si>
  <si>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</si>
  <si>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</si>
  <si>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</si>
  <si>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</si>
  <si>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</si>
  <si>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</si>
  <si>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</si>
  <si>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</si>
  <si>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</si>
  <si>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</si>
  <si>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</si>
  <si>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</si>
  <si>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</si>
  <si>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</si>
  <si>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</si>
  <si>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</si>
  <si>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</si>
  <si>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</si>
  <si>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</si>
  <si>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</si>
  <si>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</si>
  <si>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</si>
  <si>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</si>
  <si>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</si>
  <si>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</si>
  <si>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</si>
  <si>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</si>
  <si>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</si>
  <si>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</si>
  <si>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</si>
  <si>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</si>
  <si>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</si>
  <si>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</si>
  <si>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</si>
  <si>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</si>
  <si>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</si>
  <si>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</si>
  <si>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</si>
  <si>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</si>
  <si>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</si>
  <si>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</si>
  <si>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</si>
  <si>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</si>
  <si>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</si>
  <si>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</si>
  <si>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</si>
  <si>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</si>
  <si>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</si>
  <si>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</si>
  <si>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</si>
  <si>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</si>
  <si>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</si>
  <si>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</si>
  <si>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</si>
  <si>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</si>
  <si>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</si>
  <si>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</si>
  <si>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</si>
  <si>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</si>
  <si>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</si>
  <si>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</si>
  <si>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</si>
  <si>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</si>
  <si>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</si>
  <si>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</si>
  <si>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</si>
  <si>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</si>
  <si>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</si>
  <si>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</si>
  <si>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</si>
  <si>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</si>
  <si>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</si>
  <si>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</si>
  <si>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</si>
  <si>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</si>
  <si>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</si>
  <si>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</si>
  <si>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</si>
  <si>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</si>
  <si>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</si>
  <si>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</si>
  <si>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</si>
  <si>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</si>
  <si>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</si>
  <si>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</si>
  <si>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</si>
  <si>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</si>
  <si>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</si>
  <si>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</si>
  <si>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</si>
  <si>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</si>
  <si>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</si>
  <si>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</si>
  <si>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</si>
  <si>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</si>
  <si>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</si>
  <si>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</si>
  <si>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</si>
  <si>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</si>
  <si>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</si>
  <si>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</si>
  <si>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</si>
  <si>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</si>
  <si>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</si>
  <si>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</si>
  <si>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</si>
  <si>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</si>
  <si>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</si>
  <si>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</si>
  <si>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</si>
  <si>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</si>
  <si>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</si>
  <si>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</si>
  <si>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</si>
  <si>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</si>
  <si>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</si>
  <si>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</si>
  <si>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</si>
  <si>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</si>
  <si>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</si>
  <si>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</si>
  <si>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</si>
  <si>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</si>
  <si>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</si>
  <si>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</si>
  <si>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</si>
  <si>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</si>
  <si>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</si>
  <si>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</si>
  <si>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</si>
  <si>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</si>
  <si>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</si>
  <si>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</si>
  <si>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</si>
  <si>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</si>
  <si>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</si>
  <si>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山形県川西町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</si>
  <si>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</si>
  <si>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</si>
  <si>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</si>
  <si>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</si>
  <si>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</si>
  <si>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</si>
  <si>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</si>
  <si>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</si>
  <si>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</si>
  <si>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</si>
  <si>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</si>
  <si>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</si>
  <si>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</si>
  <si>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</si>
  <si>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</si>
  <si>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</si>
  <si>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</si>
  <si>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</si>
  <si>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</si>
  <si>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</si>
  <si>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</si>
  <si>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</si>
  <si>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</si>
  <si>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</si>
  <si>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</si>
  <si>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</si>
  <si>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</si>
  <si>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</si>
  <si>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</si>
  <si>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</si>
  <si>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</si>
  <si>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</si>
  <si>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</si>
  <si>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</si>
  <si>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</si>
  <si>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</si>
  <si>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</si>
  <si>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</si>
  <si>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</si>
  <si>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</si>
  <si>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</si>
  <si>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</si>
  <si>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</si>
  <si>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</si>
  <si>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</si>
  <si>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</si>
  <si>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</si>
  <si>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</si>
  <si>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</si>
  <si>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</si>
  <si>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</si>
  <si>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</si>
  <si>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</si>
  <si>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</si>
  <si>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</si>
  <si>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</si>
  <si>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</si>
  <si>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</si>
  <si>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</si>
  <si>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</si>
  <si>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</si>
  <si>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</si>
  <si>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</si>
  <si>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</si>
  <si>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</si>
  <si>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</si>
  <si>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</si>
  <si>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</si>
  <si>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</si>
  <si>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</si>
  <si>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</si>
  <si>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</si>
  <si>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</si>
  <si>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</si>
  <si>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</si>
  <si>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</si>
  <si>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</si>
  <si>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</si>
  <si>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</si>
  <si>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</si>
  <si>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</si>
  <si>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</si>
  <si>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</si>
  <si>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</si>
  <si>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</si>
  <si>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</si>
  <si>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</si>
  <si>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</si>
  <si>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</si>
  <si>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</si>
  <si>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</si>
  <si>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</si>
  <si>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</si>
  <si>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</si>
  <si>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</si>
  <si>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</si>
  <si>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</si>
  <si>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</si>
  <si>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</si>
  <si>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</si>
  <si>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</si>
  <si>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</si>
  <si>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</si>
  <si>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</si>
  <si>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</si>
  <si>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</si>
  <si>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</si>
  <si>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</si>
  <si>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</si>
  <si>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</si>
  <si>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</si>
  <si>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</si>
  <si>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</si>
  <si>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</si>
  <si>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</si>
  <si>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</si>
  <si>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</si>
  <si>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</si>
  <si>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</si>
  <si>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</si>
  <si>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</si>
  <si>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</si>
  <si>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</si>
  <si>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</si>
  <si>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</si>
  <si>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</si>
  <si>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</si>
  <si>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</si>
  <si>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</si>
  <si>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</si>
  <si>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</si>
  <si>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</si>
  <si>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</si>
  <si>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</si>
  <si>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</si>
  <si>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</si>
  <si>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</si>
  <si>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</si>
  <si>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</si>
  <si>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</si>
  <si>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</si>
  <si>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</si>
  <si>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</si>
  <si>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</si>
  <si>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</si>
  <si>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</si>
  <si>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</si>
  <si>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</si>
  <si>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</si>
  <si>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</si>
  <si>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山形県川西町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</si>
  <si>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</si>
  <si>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</si>
  <si>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</si>
  <si>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</si>
  <si>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</si>
  <si>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</si>
  <si>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</si>
  <si>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</si>
  <si>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</si>
  <si>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</si>
  <si>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</si>
  <si>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</si>
  <si>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</si>
  <si>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</si>
  <si>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</si>
  <si>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</si>
  <si>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</si>
  <si>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</si>
  <si>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</si>
  <si>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</si>
  <si>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</si>
  <si>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</si>
  <si>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</si>
  <si>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</si>
  <si>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</si>
  <si>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</si>
  <si>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</si>
  <si>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</si>
  <si>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</si>
  <si>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</si>
  <si>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</si>
  <si>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</si>
  <si>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</si>
  <si>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</si>
  <si>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</si>
  <si>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</si>
  <si>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</si>
  <si>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</si>
  <si>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</si>
  <si>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</si>
  <si>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</si>
  <si>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</si>
  <si>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</si>
  <si>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</si>
  <si>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</si>
  <si>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</si>
  <si>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</si>
  <si>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</si>
  <si>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</si>
  <si>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</si>
  <si>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</si>
  <si>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</si>
  <si>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</si>
  <si>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</si>
  <si>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</si>
  <si>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</si>
  <si>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</si>
  <si>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</si>
  <si>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</si>
  <si>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</si>
  <si>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</si>
  <si>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</si>
  <si>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</si>
  <si>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</si>
  <si>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</si>
  <si>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</si>
  <si>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</si>
  <si>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</si>
  <si>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</si>
  <si>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</si>
  <si>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</si>
  <si>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</si>
  <si>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</si>
  <si>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</si>
  <si>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</si>
  <si>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</si>
  <si>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</si>
  <si>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</si>
  <si>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</si>
  <si>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</si>
  <si>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</si>
  <si>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</si>
  <si>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</si>
  <si>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</si>
  <si>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</si>
  <si>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</si>
  <si>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</si>
  <si>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</si>
  <si>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</si>
  <si>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</si>
  <si>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</si>
  <si>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</si>
  <si>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</si>
  <si>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</si>
  <si>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</si>
  <si>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</si>
  <si>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</si>
  <si>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</si>
  <si>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</si>
  <si>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</si>
  <si>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</si>
  <si>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</si>
  <si>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</si>
  <si>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</si>
  <si>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</si>
  <si>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</si>
  <si>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</si>
  <si>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</si>
  <si>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</si>
  <si>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</si>
  <si>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</si>
  <si>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</si>
  <si>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</si>
  <si>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</si>
  <si>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</si>
  <si>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</si>
  <si>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</si>
  <si>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</si>
  <si>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</si>
  <si>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</si>
  <si>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</si>
  <si>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</si>
  <si>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</si>
  <si>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</si>
  <si>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</si>
  <si>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</si>
  <si>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</si>
  <si>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</si>
  <si>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</si>
  <si>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</si>
  <si>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</si>
  <si>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</si>
  <si>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</si>
  <si>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</si>
  <si>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</si>
  <si>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</si>
  <si>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</si>
  <si>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</si>
  <si>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</si>
  <si>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</si>
  <si>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</si>
  <si>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</si>
  <si>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</si>
  <si>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</si>
  <si>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</si>
  <si>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</si>
  <si>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</si>
  <si>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</si>
  <si>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</si>
  <si>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</si>
  <si>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</si>
  <si>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</si>
  <si>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</si>
  <si>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</si>
  <si>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</si>
  <si>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</si>
  <si>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</si>
  <si>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</si>
  <si>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</si>
  <si>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</si>
  <si>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</si>
  <si>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</si>
  <si>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</si>
  <si>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</si>
  <si>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</si>
  <si>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</si>
  <si>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</si>
  <si>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</si>
  <si>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</si>
  <si>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</si>
  <si>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</si>
  <si>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</si>
  <si>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</si>
  <si>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</si>
  <si>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</si>
  <si>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</si>
  <si>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</si>
  <si>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下水道事業特別会計</t>
  </si>
  <si>
    <t>水道事業会計</t>
  </si>
  <si>
    <t>介護保険事業特別会計</t>
  </si>
  <si>
    <t>国民健康保険事業特別会計</t>
  </si>
  <si>
    <t>農業集落排水事業特別会計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</si>
  <si>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</si>
  <si>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</si>
  <si>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</si>
  <si>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</si>
  <si>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</si>
  <si>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</si>
  <si>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</si>
  <si>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</si>
  <si>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ダリヤパークサービス</t>
  </si>
  <si>
    <t>○</t>
    <phoneticPr fontId="10"/>
  </si>
  <si>
    <t>川西町土地開発公社</t>
    <rPh sb="0" eb="1">
      <t>カワ</t>
    </rPh>
    <rPh sb="1" eb="2">
      <t>ニシ</t>
    </rPh>
    <rPh sb="2" eb="3">
      <t>マチ</t>
    </rPh>
    <rPh sb="3" eb="5">
      <t>トチ</t>
    </rPh>
    <rPh sb="5" eb="7">
      <t>カイハツ</t>
    </rPh>
    <rPh sb="7" eb="9">
      <t>コウシャ</t>
    </rPh>
    <phoneticPr fontId="10"/>
  </si>
  <si>
    <t>山形鉄道</t>
    <rPh sb="0" eb="2">
      <t>ヤマガタ</t>
    </rPh>
    <rPh sb="2" eb="4">
      <t>テツドウ</t>
    </rPh>
    <phoneticPr fontId="10"/>
  </si>
  <si>
    <t>かわにし森のマルシェ</t>
    <rPh sb="4" eb="5">
      <t>モリ</t>
    </rPh>
    <phoneticPr fontId="10"/>
  </si>
  <si>
    <t>置賜広域病院企業団</t>
    <rPh sb="0" eb="2">
      <t>オイタマ</t>
    </rPh>
    <rPh sb="2" eb="4">
      <t>コウイキ</t>
    </rPh>
    <rPh sb="4" eb="6">
      <t>ビョウイン</t>
    </rPh>
    <rPh sb="6" eb="8">
      <t>キギョウ</t>
    </rPh>
    <rPh sb="8" eb="9">
      <t>ダン</t>
    </rPh>
    <phoneticPr fontId="10"/>
  </si>
  <si>
    <t>置賜広域行政事務組合</t>
    <rPh sb="0" eb="2">
      <t>オイタマ</t>
    </rPh>
    <rPh sb="2" eb="4">
      <t>コウイキ</t>
    </rPh>
    <rPh sb="4" eb="6">
      <t>ギョウセイ</t>
    </rPh>
    <rPh sb="6" eb="8">
      <t>ジム</t>
    </rPh>
    <rPh sb="8" eb="10">
      <t>クミアイ</t>
    </rPh>
    <phoneticPr fontId="10"/>
  </si>
  <si>
    <t>山形県消防補償等組合</t>
    <rPh sb="0" eb="3">
      <t>ヤマガタケン</t>
    </rPh>
    <rPh sb="3" eb="5">
      <t>ショウボウ</t>
    </rPh>
    <rPh sb="5" eb="7">
      <t>ホショウ</t>
    </rPh>
    <rPh sb="7" eb="8">
      <t>トウ</t>
    </rPh>
    <rPh sb="8" eb="10">
      <t>クミアイ</t>
    </rPh>
    <phoneticPr fontId="10"/>
  </si>
  <si>
    <t>山形県自治会館管理組合</t>
    <rPh sb="0" eb="3">
      <t>ヤマガタケン</t>
    </rPh>
    <rPh sb="3" eb="5">
      <t>ジチ</t>
    </rPh>
    <rPh sb="5" eb="7">
      <t>カイカン</t>
    </rPh>
    <rPh sb="7" eb="9">
      <t>カンリ</t>
    </rPh>
    <rPh sb="9" eb="11">
      <t>クミアイ</t>
    </rPh>
    <phoneticPr fontId="10"/>
  </si>
  <si>
    <t>山形県市町村職員退職手当組合</t>
    <rPh sb="0" eb="3">
      <t>ヤマガタケン</t>
    </rPh>
    <rPh sb="3" eb="6">
      <t>シチョウソン</t>
    </rPh>
    <rPh sb="6" eb="8">
      <t>ショクイン</t>
    </rPh>
    <rPh sb="8" eb="10">
      <t>タイショク</t>
    </rPh>
    <rPh sb="10" eb="12">
      <t>テアテ</t>
    </rPh>
    <rPh sb="12" eb="14">
      <t>クミアイ</t>
    </rPh>
    <phoneticPr fontId="10"/>
  </si>
  <si>
    <t>松川堰組合</t>
    <rPh sb="0" eb="2">
      <t>マツカワ</t>
    </rPh>
    <rPh sb="2" eb="3">
      <t>セキ</t>
    </rPh>
    <rPh sb="3" eb="5">
      <t>クミアイ</t>
    </rPh>
    <phoneticPr fontId="10"/>
  </si>
  <si>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10"/>
  </si>
  <si>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10"/>
  </si>
  <si>
    <t>-</t>
    <phoneticPr fontId="10"/>
  </si>
  <si>
    <t>-</t>
    <phoneticPr fontId="2"/>
  </si>
  <si>
    <t>ふるさとづくり基金</t>
  </si>
  <si>
    <t>起業支援基金</t>
  </si>
  <si>
    <t>本間喜一顕彰基金</t>
  </si>
  <si>
    <t>商工業振興資金融資制度基金</t>
  </si>
  <si>
    <t>人材育成交流基金</t>
    <rPh sb="0" eb="2">
      <t>ジンザイ</t>
    </rPh>
    <rPh sb="2" eb="4">
      <t>イクセイ</t>
    </rPh>
    <rPh sb="4" eb="6">
      <t>コウリュウ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</si>
</sst>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83103</c:v>
                </c:pt>
                <c:pt idx="1">
                  <c:v>94796</c:v>
                </c:pt>
                <c:pt idx="2">
                  <c:v>85942</c:v>
                </c:pt>
                <c:pt idx="3">
                  <c:v>95007</c:v>
                </c:pt>
                <c:pt idx="4">
                  <c:v>98176</c:v>
                </c:pt>
              </c:numCache>
            </c:numRef>
          </c:val>
          <c:smooth val="0"/>
          <c:extLst>
            <c:ext xmlns:c16="http://schemas.microsoft.com/office/drawing/2014/chart" uri="{C3380CC4-5D6E-409C-BE32-E72D297353CC}">
              <c16:uniqueId val="{00000000-8DD4-4958-81EB-8D2127DE62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105689</c:v>
                </c:pt>
                <c:pt idx="1">
                  <c:v>188199</c:v>
                </c:pt>
                <c:pt idx="2">
                  <c:v>91029</c:v>
                </c:pt>
                <c:pt idx="3">
                  <c:v>115812</c:v>
                </c:pt>
                <c:pt idx="4">
                  <c:v>122172</c:v>
                </c:pt>
              </c:numCache>
            </c:numRef>
          </c:val>
          <c:smooth val="0"/>
          <c:extLst>
            <c:ext xmlns:c16="http://schemas.microsoft.com/office/drawing/2014/chart" uri="{C3380CC4-5D6E-409C-BE32-E72D297353CC}">
              <c16:uniqueId val="{00000001-8DD4-4958-81EB-8D2127DE62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4.13</c:v>
                </c:pt>
                <c:pt idx="1">
                  <c:v>2.44</c:v>
                </c:pt>
                <c:pt idx="2">
                  <c:v>4.3099999999999996</c:v>
                </c:pt>
                <c:pt idx="3">
                  <c:v>8.2100000000000009</c:v>
                </c:pt>
                <c:pt idx="4">
                  <c:v>7.45</c:v>
                </c:pt>
              </c:numCache>
            </c:numRef>
          </c:val>
          <c:extLst>
            <c:ext xmlns:c16="http://schemas.microsoft.com/office/drawing/2014/chart" uri="{C3380CC4-5D6E-409C-BE32-E72D297353CC}">
              <c16:uniqueId val="{00000000-A5BF-40C8-846A-E4B6F2B62B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3.44</c:v>
                </c:pt>
                <c:pt idx="1">
                  <c:v>6.13</c:v>
                </c:pt>
                <c:pt idx="2">
                  <c:v>8.7200000000000006</c:v>
                </c:pt>
                <c:pt idx="3">
                  <c:v>7.62</c:v>
                </c:pt>
                <c:pt idx="4">
                  <c:v>8.86</c:v>
                </c:pt>
              </c:numCache>
            </c:numRef>
          </c:val>
          <c:extLst>
            <c:ext xmlns:c16="http://schemas.microsoft.com/office/drawing/2014/chart" uri="{C3380CC4-5D6E-409C-BE32-E72D297353CC}">
              <c16:uniqueId val="{00000001-A5BF-40C8-846A-E4B6F2B62BA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0.28000000000000003</c:v>
                </c:pt>
                <c:pt idx="1">
                  <c:v>1.19</c:v>
                </c:pt>
                <c:pt idx="2">
                  <c:v>4.8</c:v>
                </c:pt>
                <c:pt idx="3">
                  <c:v>2.42</c:v>
                </c:pt>
                <c:pt idx="4">
                  <c:v>0.52</c:v>
                </c:pt>
              </c:numCache>
            </c:numRef>
          </c:val>
          <c:smooth val="0"/>
          <c:extLst>
            <c:ext xmlns:c16="http://schemas.microsoft.com/office/drawing/2014/chart" uri="{C3380CC4-5D6E-409C-BE32-E72D297353CC}">
              <c16:uniqueId val="{00000002-A5BF-40C8-846A-E4B6F2B62BA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A2B-46BC-9968-91264F3DAC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2B-46BC-9968-91264F3DACF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A2B-46BC-9968-91264F3DACF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0.05</c:v>
                </c:pt>
                <c:pt idx="4">
                  <c:v>#N/A</c:v>
                </c:pt>
                <c:pt idx="5">
                  <c:v>0.01</c:v>
                </c:pt>
                <c:pt idx="6">
                  <c:v>#N/A</c:v>
                </c:pt>
                <c:pt idx="7">
                  <c:v>0.03</c:v>
                </c:pt>
                <c:pt idx="8">
                  <c:v>#N/A</c:v>
                </c:pt>
                <c:pt idx="9">
                  <c:v>0.04</c:v>
                </c:pt>
              </c:numCache>
            </c:numRef>
          </c:val>
          <c:extLst>
            <c:ext xmlns:c16="http://schemas.microsoft.com/office/drawing/2014/chart" uri="{C3380CC4-5D6E-409C-BE32-E72D297353CC}">
              <c16:uniqueId val="{00000003-5A2B-46BC-9968-91264F3DACF0}"/>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0.03</c:v>
                </c:pt>
                <c:pt idx="6">
                  <c:v>#N/A</c:v>
                </c:pt>
                <c:pt idx="7">
                  <c:v>0.06</c:v>
                </c:pt>
                <c:pt idx="8">
                  <c:v>#N/A</c:v>
                </c:pt>
                <c:pt idx="9">
                  <c:v>0.1</c:v>
                </c:pt>
              </c:numCache>
            </c:numRef>
          </c:val>
          <c:extLst>
            <c:ext xmlns:c16="http://schemas.microsoft.com/office/drawing/2014/chart" uri="{C3380CC4-5D6E-409C-BE32-E72D297353CC}">
              <c16:uniqueId val="{00000004-5A2B-46BC-9968-91264F3DACF0}"/>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0.27</c:v>
                </c:pt>
                <c:pt idx="4">
                  <c:v>#N/A</c:v>
                </c:pt>
                <c:pt idx="5">
                  <c:v>0.49</c:v>
                </c:pt>
                <c:pt idx="6">
                  <c:v>#N/A</c:v>
                </c:pt>
                <c:pt idx="7">
                  <c:v>0.11</c:v>
                </c:pt>
                <c:pt idx="8">
                  <c:v>#N/A</c:v>
                </c:pt>
                <c:pt idx="9">
                  <c:v>0.53</c:v>
                </c:pt>
              </c:numCache>
            </c:numRef>
          </c:val>
          <c:extLst>
            <c:ext xmlns:c16="http://schemas.microsoft.com/office/drawing/2014/chart" uri="{C3380CC4-5D6E-409C-BE32-E72D297353CC}">
              <c16:uniqueId val="{00000005-5A2B-46BC-9968-91264F3DACF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0.42</c:v>
                </c:pt>
                <c:pt idx="2">
                  <c:v>#N/A</c:v>
                </c:pt>
                <c:pt idx="3">
                  <c:v>0.39</c:v>
                </c:pt>
                <c:pt idx="4">
                  <c:v>#N/A</c:v>
                </c:pt>
                <c:pt idx="5">
                  <c:v>0.6</c:v>
                </c:pt>
                <c:pt idx="6">
                  <c:v>#N/A</c:v>
                </c:pt>
                <c:pt idx="7">
                  <c:v>0.69</c:v>
                </c:pt>
                <c:pt idx="8">
                  <c:v>#N/A</c:v>
                </c:pt>
                <c:pt idx="9">
                  <c:v>0.57999999999999996</c:v>
                </c:pt>
              </c:numCache>
            </c:numRef>
          </c:val>
          <c:extLst>
            <c:ext xmlns:c16="http://schemas.microsoft.com/office/drawing/2014/chart" uri="{C3380CC4-5D6E-409C-BE32-E72D297353CC}">
              <c16:uniqueId val="{00000006-5A2B-46BC-9968-91264F3DACF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3.39</c:v>
                </c:pt>
                <c:pt idx="2">
                  <c:v>#N/A</c:v>
                </c:pt>
                <c:pt idx="3">
                  <c:v>3.54</c:v>
                </c:pt>
                <c:pt idx="4">
                  <c:v>#N/A</c:v>
                </c:pt>
                <c:pt idx="5">
                  <c:v>3.49</c:v>
                </c:pt>
                <c:pt idx="6">
                  <c:v>#N/A</c:v>
                </c:pt>
                <c:pt idx="7">
                  <c:v>3.28</c:v>
                </c:pt>
                <c:pt idx="8">
                  <c:v>#N/A</c:v>
                </c:pt>
                <c:pt idx="9">
                  <c:v>3</c:v>
                </c:pt>
              </c:numCache>
            </c:numRef>
          </c:val>
          <c:extLst>
            <c:ext xmlns:c16="http://schemas.microsoft.com/office/drawing/2014/chart" uri="{C3380CC4-5D6E-409C-BE32-E72D297353CC}">
              <c16:uniqueId val="{00000007-5A2B-46BC-9968-91264F3DACF0}"/>
            </c:ext>
          </c:extLst>
        </c:ser>
        <c:ser>
          <c:idx val="8"/>
          <c:order val="8"/>
          <c:tx>
            <c:strRef>
              <c:f>データシート!$A$35</c:f>
              <c:strCache>
                <c:ptCount val="1"/>
                <c:pt idx="0">
                  <c:v>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0.16</c:v>
                </c:pt>
                <c:pt idx="2">
                  <c:v>#N/A</c:v>
                </c:pt>
                <c:pt idx="3">
                  <c:v>0.28999999999999998</c:v>
                </c:pt>
                <c:pt idx="4">
                  <c:v>#N/A</c:v>
                </c:pt>
                <c:pt idx="5">
                  <c:v>0.15</c:v>
                </c:pt>
                <c:pt idx="6">
                  <c:v>#N/A</c:v>
                </c:pt>
                <c:pt idx="7">
                  <c:v>0.05</c:v>
                </c:pt>
                <c:pt idx="8">
                  <c:v>#N/A</c:v>
                </c:pt>
                <c:pt idx="9">
                  <c:v>3.08</c:v>
                </c:pt>
              </c:numCache>
            </c:numRef>
          </c:val>
          <c:extLst>
            <c:ext xmlns:c16="http://schemas.microsoft.com/office/drawing/2014/chart" uri="{C3380CC4-5D6E-409C-BE32-E72D297353CC}">
              <c16:uniqueId val="{00000008-5A2B-46BC-9968-91264F3DAC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4.13</c:v>
                </c:pt>
                <c:pt idx="2">
                  <c:v>#N/A</c:v>
                </c:pt>
                <c:pt idx="3">
                  <c:v>2.44</c:v>
                </c:pt>
                <c:pt idx="4">
                  <c:v>#N/A</c:v>
                </c:pt>
                <c:pt idx="5">
                  <c:v>4.3</c:v>
                </c:pt>
                <c:pt idx="6">
                  <c:v>#N/A</c:v>
                </c:pt>
                <c:pt idx="7">
                  <c:v>8.2100000000000009</c:v>
                </c:pt>
                <c:pt idx="8">
                  <c:v>#N/A</c:v>
                </c:pt>
                <c:pt idx="9">
                  <c:v>7.45</c:v>
                </c:pt>
              </c:numCache>
            </c:numRef>
          </c:val>
          <c:extLst>
            <c:ext xmlns:c16="http://schemas.microsoft.com/office/drawing/2014/chart" uri="{C3380CC4-5D6E-409C-BE32-E72D297353CC}">
              <c16:uniqueId val="{00000009-5A2B-46BC-9968-91264F3DAC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1737</c:v>
                </c:pt>
                <c:pt idx="5">
                  <c:v>1538</c:v>
                </c:pt>
                <c:pt idx="8">
                  <c:v>1582</c:v>
                </c:pt>
                <c:pt idx="11">
                  <c:v>1578</c:v>
                </c:pt>
                <c:pt idx="14">
                  <c:v>1596</c:v>
                </c:pt>
              </c:numCache>
            </c:numRef>
          </c:val>
          <c:extLst>
            <c:ext xmlns:c16="http://schemas.microsoft.com/office/drawing/2014/chart" uri="{C3380CC4-5D6E-409C-BE32-E72D297353CC}">
              <c16:uniqueId val="{00000000-1FCE-449B-ABB5-87DBAAF57A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2</c:v>
                </c:pt>
                <c:pt idx="6">
                  <c:v>0</c:v>
                </c:pt>
                <c:pt idx="9">
                  <c:v>3</c:v>
                </c:pt>
                <c:pt idx="12">
                  <c:v>2</c:v>
                </c:pt>
              </c:numCache>
            </c:numRef>
          </c:val>
          <c:extLst>
            <c:ext xmlns:c16="http://schemas.microsoft.com/office/drawing/2014/chart" uri="{C3380CC4-5D6E-409C-BE32-E72D297353CC}">
              <c16:uniqueId val="{00000001-1FCE-449B-ABB5-87DBAAF57A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2-1FCE-449B-ABB5-87DBAAF57A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671</c:v>
                </c:pt>
                <c:pt idx="3">
                  <c:v>595</c:v>
                </c:pt>
                <c:pt idx="6">
                  <c:v>589</c:v>
                </c:pt>
                <c:pt idx="9">
                  <c:v>604</c:v>
                </c:pt>
                <c:pt idx="12">
                  <c:v>651</c:v>
                </c:pt>
              </c:numCache>
            </c:numRef>
          </c:val>
          <c:extLst>
            <c:ext xmlns:c16="http://schemas.microsoft.com/office/drawing/2014/chart" uri="{C3380CC4-5D6E-409C-BE32-E72D297353CC}">
              <c16:uniqueId val="{00000003-1FCE-449B-ABB5-87DBAAF57A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343</c:v>
                </c:pt>
                <c:pt idx="3">
                  <c:v>322</c:v>
                </c:pt>
                <c:pt idx="6">
                  <c:v>329</c:v>
                </c:pt>
                <c:pt idx="9">
                  <c:v>326</c:v>
                </c:pt>
                <c:pt idx="12">
                  <c:v>282</c:v>
                </c:pt>
              </c:numCache>
            </c:numRef>
          </c:val>
          <c:extLst>
            <c:ext xmlns:c16="http://schemas.microsoft.com/office/drawing/2014/chart" uri="{C3380CC4-5D6E-409C-BE32-E72D297353CC}">
              <c16:uniqueId val="{00000004-1FCE-449B-ABB5-87DBAAF57A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CE-449B-ABB5-87DBAAF57A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CE-449B-ABB5-87DBAAF57A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1301</c:v>
                </c:pt>
                <c:pt idx="3">
                  <c:v>1233</c:v>
                </c:pt>
                <c:pt idx="6">
                  <c:v>1302</c:v>
                </c:pt>
                <c:pt idx="9">
                  <c:v>1360</c:v>
                </c:pt>
                <c:pt idx="12">
                  <c:v>1297</c:v>
                </c:pt>
              </c:numCache>
            </c:numRef>
          </c:val>
          <c:extLst>
            <c:ext xmlns:c16="http://schemas.microsoft.com/office/drawing/2014/chart" uri="{C3380CC4-5D6E-409C-BE32-E72D297353CC}">
              <c16:uniqueId val="{00000007-1FCE-449B-ABB5-87DBAAF57A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583</c:v>
                </c:pt>
                <c:pt idx="2">
                  <c:v>#N/A</c:v>
                </c:pt>
                <c:pt idx="3">
                  <c:v>#N/A</c:v>
                </c:pt>
                <c:pt idx="4">
                  <c:v>617</c:v>
                </c:pt>
                <c:pt idx="5">
                  <c:v>#N/A</c:v>
                </c:pt>
                <c:pt idx="6">
                  <c:v>#N/A</c:v>
                </c:pt>
                <c:pt idx="7">
                  <c:v>641</c:v>
                </c:pt>
                <c:pt idx="8">
                  <c:v>#N/A</c:v>
                </c:pt>
                <c:pt idx="9">
                  <c:v>#N/A</c:v>
                </c:pt>
                <c:pt idx="10">
                  <c:v>715</c:v>
                </c:pt>
                <c:pt idx="11">
                  <c:v>#N/A</c:v>
                </c:pt>
                <c:pt idx="12">
                  <c:v>#N/A</c:v>
                </c:pt>
                <c:pt idx="13">
                  <c:v>636</c:v>
                </c:pt>
                <c:pt idx="14">
                  <c:v>#N/A</c:v>
                </c:pt>
              </c:numCache>
            </c:numRef>
          </c:val>
          <c:smooth val="0"/>
          <c:extLst>
            <c:ext xmlns:c16="http://schemas.microsoft.com/office/drawing/2014/chart" uri="{C3380CC4-5D6E-409C-BE32-E72D297353CC}">
              <c16:uniqueId val="{00000008-1FCE-449B-ABB5-87DBAAF57A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14625</c:v>
                </c:pt>
                <c:pt idx="5">
                  <c:v>14374</c:v>
                </c:pt>
                <c:pt idx="8">
                  <c:v>14065</c:v>
                </c:pt>
                <c:pt idx="11">
                  <c:v>14292</c:v>
                </c:pt>
                <c:pt idx="14">
                  <c:v>14338</c:v>
                </c:pt>
              </c:numCache>
            </c:numRef>
          </c:val>
          <c:extLst>
            <c:ext xmlns:c16="http://schemas.microsoft.com/office/drawing/2014/chart" uri="{C3380CC4-5D6E-409C-BE32-E72D297353CC}">
              <c16:uniqueId val="{00000000-6B3A-4F78-BB64-D9736FCE50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349</c:v>
                </c:pt>
                <c:pt idx="5">
                  <c:v>337</c:v>
                </c:pt>
                <c:pt idx="8">
                  <c:v>334</c:v>
                </c:pt>
                <c:pt idx="11">
                  <c:v>295</c:v>
                </c:pt>
                <c:pt idx="14">
                  <c:v>252</c:v>
                </c:pt>
              </c:numCache>
            </c:numRef>
          </c:val>
          <c:extLst>
            <c:ext xmlns:c16="http://schemas.microsoft.com/office/drawing/2014/chart" uri="{C3380CC4-5D6E-409C-BE32-E72D297353CC}">
              <c16:uniqueId val="{00000001-6B3A-4F78-BB64-D9736FCE50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1125</c:v>
                </c:pt>
                <c:pt idx="5">
                  <c:v>1104</c:v>
                </c:pt>
                <c:pt idx="8">
                  <c:v>1308</c:v>
                </c:pt>
                <c:pt idx="11">
                  <c:v>1055</c:v>
                </c:pt>
                <c:pt idx="14">
                  <c:v>1175</c:v>
                </c:pt>
              </c:numCache>
            </c:numRef>
          </c:val>
          <c:extLst>
            <c:ext xmlns:c16="http://schemas.microsoft.com/office/drawing/2014/chart" uri="{C3380CC4-5D6E-409C-BE32-E72D297353CC}">
              <c16:uniqueId val="{00000002-6B3A-4F78-BB64-D9736FCE50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B3A-4F78-BB64-D9736FCE50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B3A-4F78-BB64-D9736FCE50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3A-4F78-BB64-D9736FCE50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988</c:v>
                </c:pt>
                <c:pt idx="3">
                  <c:v>1057</c:v>
                </c:pt>
                <c:pt idx="6">
                  <c:v>1052</c:v>
                </c:pt>
                <c:pt idx="9">
                  <c:v>1018</c:v>
                </c:pt>
                <c:pt idx="12">
                  <c:v>1020</c:v>
                </c:pt>
              </c:numCache>
            </c:numRef>
          </c:val>
          <c:extLst>
            <c:ext xmlns:c16="http://schemas.microsoft.com/office/drawing/2014/chart" uri="{C3380CC4-5D6E-409C-BE32-E72D297353CC}">
              <c16:uniqueId val="{00000006-6B3A-4F78-BB64-D9736FCE50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5008</c:v>
                </c:pt>
                <c:pt idx="3">
                  <c:v>4560</c:v>
                </c:pt>
                <c:pt idx="6">
                  <c:v>4496</c:v>
                </c:pt>
                <c:pt idx="9">
                  <c:v>4754</c:v>
                </c:pt>
                <c:pt idx="12">
                  <c:v>4265</c:v>
                </c:pt>
              </c:numCache>
            </c:numRef>
          </c:val>
          <c:extLst>
            <c:ext xmlns:c16="http://schemas.microsoft.com/office/drawing/2014/chart" uri="{C3380CC4-5D6E-409C-BE32-E72D297353CC}">
              <c16:uniqueId val="{00000007-6B3A-4F78-BB64-D9736FCE50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3537</c:v>
                </c:pt>
                <c:pt idx="3">
                  <c:v>3351</c:v>
                </c:pt>
                <c:pt idx="6">
                  <c:v>2993</c:v>
                </c:pt>
                <c:pt idx="9">
                  <c:v>2655</c:v>
                </c:pt>
                <c:pt idx="12">
                  <c:v>2244</c:v>
                </c:pt>
              </c:numCache>
            </c:numRef>
          </c:val>
          <c:extLst>
            <c:ext xmlns:c16="http://schemas.microsoft.com/office/drawing/2014/chart" uri="{C3380CC4-5D6E-409C-BE32-E72D297353CC}">
              <c16:uniqueId val="{00000008-6B3A-4F78-BB64-D9736FCE50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3</c:v>
                </c:pt>
                <c:pt idx="6">
                  <c:v>0</c:v>
                </c:pt>
                <c:pt idx="9">
                  <c:v>0</c:v>
                </c:pt>
                <c:pt idx="12">
                  <c:v>0</c:v>
                </c:pt>
              </c:numCache>
            </c:numRef>
          </c:val>
          <c:extLst>
            <c:ext xmlns:c16="http://schemas.microsoft.com/office/drawing/2014/chart" uri="{C3380CC4-5D6E-409C-BE32-E72D297353CC}">
              <c16:uniqueId val="{00000009-6B3A-4F78-BB64-D9736FCE50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13092</c:v>
                </c:pt>
                <c:pt idx="3">
                  <c:v>14277</c:v>
                </c:pt>
                <c:pt idx="6">
                  <c:v>14250</c:v>
                </c:pt>
                <c:pt idx="9">
                  <c:v>14596</c:v>
                </c:pt>
                <c:pt idx="12">
                  <c:v>14967</c:v>
                </c:pt>
              </c:numCache>
            </c:numRef>
          </c:val>
          <c:extLst>
            <c:ext xmlns:c16="http://schemas.microsoft.com/office/drawing/2014/chart" uri="{C3380CC4-5D6E-409C-BE32-E72D297353CC}">
              <c16:uniqueId val="{0000000A-6B3A-4F78-BB64-D9736FCE50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6529</c:v>
                </c:pt>
                <c:pt idx="2">
                  <c:v>#N/A</c:v>
                </c:pt>
                <c:pt idx="3">
                  <c:v>#N/A</c:v>
                </c:pt>
                <c:pt idx="4">
                  <c:v>7433</c:v>
                </c:pt>
                <c:pt idx="5">
                  <c:v>#N/A</c:v>
                </c:pt>
                <c:pt idx="6">
                  <c:v>#N/A</c:v>
                </c:pt>
                <c:pt idx="7">
                  <c:v>7084</c:v>
                </c:pt>
                <c:pt idx="8">
                  <c:v>#N/A</c:v>
                </c:pt>
                <c:pt idx="9">
                  <c:v>#N/A</c:v>
                </c:pt>
                <c:pt idx="10">
                  <c:v>7381</c:v>
                </c:pt>
                <c:pt idx="11">
                  <c:v>#N/A</c:v>
                </c:pt>
                <c:pt idx="12">
                  <c:v>#N/A</c:v>
                </c:pt>
                <c:pt idx="13">
                  <c:v>6731</c:v>
                </c:pt>
                <c:pt idx="14">
                  <c:v>#N/A</c:v>
                </c:pt>
              </c:numCache>
            </c:numRef>
          </c:val>
          <c:smooth val="0"/>
          <c:extLst>
            <c:ext xmlns:c16="http://schemas.microsoft.com/office/drawing/2014/chart" uri="{C3380CC4-5D6E-409C-BE32-E72D297353CC}">
              <c16:uniqueId val="{0000000B-6B3A-4F78-BB64-D9736FCE50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601</c:v>
                </c:pt>
                <c:pt idx="1">
                  <c:v>510</c:v>
                </c:pt>
                <c:pt idx="2">
                  <c:v>594</c:v>
                </c:pt>
              </c:numCache>
            </c:numRef>
          </c:val>
          <c:extLst>
            <c:ext xmlns:c16="http://schemas.microsoft.com/office/drawing/2014/chart" uri="{C3380CC4-5D6E-409C-BE32-E72D297353CC}">
              <c16:uniqueId val="{00000000-1C84-40B2-824D-1A0B4280A9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182</c:v>
                </c:pt>
                <c:pt idx="1">
                  <c:v>115</c:v>
                </c:pt>
                <c:pt idx="2">
                  <c:v>167</c:v>
                </c:pt>
              </c:numCache>
            </c:numRef>
          </c:val>
          <c:extLst>
            <c:ext xmlns:c16="http://schemas.microsoft.com/office/drawing/2014/chart" uri="{C3380CC4-5D6E-409C-BE32-E72D297353CC}">
              <c16:uniqueId val="{00000001-1C84-40B2-824D-1A0B4280A9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268</c:v>
                </c:pt>
                <c:pt idx="1">
                  <c:v>196</c:v>
                </c:pt>
                <c:pt idx="2">
                  <c:v>183</c:v>
                </c:pt>
              </c:numCache>
            </c:numRef>
          </c:val>
          <c:extLst>
            <c:ext xmlns:c16="http://schemas.microsoft.com/office/drawing/2014/chart" uri="{C3380CC4-5D6E-409C-BE32-E72D297353CC}">
              <c16:uniqueId val="{00000002-1C84-40B2-824D-1A0B4280A9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山形県川西町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13,615
166.60
12,982,130
12,452,555
500,036
6,710,792
14,967,165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下回っており、順位も下位となっている。歳入では、人口減少や米価の低迷等により町民税が減収となっている。税の徴収率向上対策等をさらに強化するとともに、ふるさと納税等の歳入増に向けて取り組みを強化する。歳出では、当面大型の投資的事業が継続するため、経費の圧縮や事業費の平準化に努めるとともに歳出の徹底的な見直しを行い、財政力の向上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94721</xdr:rowOff>
    </xdr:from>
    <xdr:to>
      <xdr:col>23</xdr:col>
      <xdr:colOff>133350</xdr:colOff>
      <xdr:row>44</xdr:row>
      <xdr:rowOff>94721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6385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94721</xdr:rowOff>
    </xdr:from>
    <xdr:to>
      <xdr:col>19</xdr:col>
      <xdr:colOff>133350</xdr:colOff>
      <xdr:row>44</xdr:row>
      <xdr:rowOff>94721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94721</xdr:rowOff>
    </xdr:from>
    <xdr:to>
      <xdr:col>15</xdr:col>
      <xdr:colOff>82550</xdr:colOff>
      <xdr:row>44</xdr:row>
      <xdr:rowOff>94721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94721</xdr:rowOff>
    </xdr:from>
    <xdr:to>
      <xdr:col>11</xdr:col>
      <xdr:colOff>31750</xdr:colOff>
      <xdr:row>44</xdr:row>
      <xdr:rowOff>94721</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43921</xdr:rowOff>
    </xdr:from>
    <xdr:to>
      <xdr:col>23</xdr:col>
      <xdr:colOff>184150</xdr:colOff>
      <xdr:row>44</xdr:row>
      <xdr:rowOff>145521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111248</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8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43921</xdr:rowOff>
    </xdr:from>
    <xdr:to>
      <xdr:col>19</xdr:col>
      <xdr:colOff>184150</xdr:colOff>
      <xdr:row>44</xdr:row>
      <xdr:rowOff>145521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130298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6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43921</xdr:rowOff>
    </xdr:from>
    <xdr:to>
      <xdr:col>15</xdr:col>
      <xdr:colOff>133350</xdr:colOff>
      <xdr:row>44</xdr:row>
      <xdr:rowOff>145521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130298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43921</xdr:rowOff>
    </xdr:from>
    <xdr:to>
      <xdr:col>11</xdr:col>
      <xdr:colOff>82550</xdr:colOff>
      <xdr:row>44</xdr:row>
      <xdr:rowOff>145521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130298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43921</xdr:rowOff>
    </xdr:from>
    <xdr:to>
      <xdr:col>7</xdr:col>
      <xdr:colOff>31750</xdr:colOff>
      <xdr:row>44</xdr:row>
      <xdr:rowOff>145521</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130298</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たばこ税、入湯税の増収により町税収入が増加したたことに加え、物件費、扶助費、補助費、公債費が減少したことにより、昨年度と比較し、１．１ポイントの改善となった。類似団体平均を大きく上回っているため、事業の見直しや投資的経費の平準化による公債費の縮減に努め、経常経費の削減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103717</xdr:rowOff>
    </xdr:from>
    <xdr:to>
      <xdr:col>23</xdr:col>
      <xdr:colOff>133350</xdr:colOff>
      <xdr:row>65</xdr:row>
      <xdr:rowOff>20744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7651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65</xdr:row>
      <xdr:rowOff>20744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15650"/>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124054</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160020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09156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160020</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9960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49123</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52917</xdr:rowOff>
    </xdr:from>
    <xdr:to>
      <xdr:col>23</xdr:col>
      <xdr:colOff>184150</xdr:colOff>
      <xdr:row>64</xdr:row>
      <xdr:rowOff>154517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24994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9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58860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たものの、全国及び県平均を上回っている状況である。小中学校７校での給食の自校調理や町立の幼児施設が４施設あることによる職員の配置が課題であり、今後も定員適正化計画等を踏まえながら、民間委託の検討を進め人件費の抑制に努める。物件費については、物価高騰の影響はあるものの、節減に努めたことにより昨年度と比較して減少となった。</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82362</xdr:rowOff>
    </xdr:from>
    <xdr:to>
      <xdr:col>23</xdr:col>
      <xdr:colOff>133350</xdr:colOff>
      <xdr:row>82</xdr:row>
      <xdr:rowOff>122166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4114800" y="14141262"/>
          <a:ext cx="838200" cy="3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26694</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0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122166</xdr:rowOff>
    </xdr:from>
    <xdr:to>
      <xdr:col>19</xdr:col>
      <xdr:colOff>133350</xdr:colOff>
      <xdr:row>82</xdr:row>
      <xdr:rowOff>122166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4181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49940</xdr:rowOff>
    </xdr:from>
    <xdr:to>
      <xdr:col>15</xdr:col>
      <xdr:colOff>82550</xdr:colOff>
      <xdr:row>82</xdr:row>
      <xdr:rowOff>122166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4108840"/>
          <a:ext cx="889000" cy="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145976</xdr:rowOff>
    </xdr:from>
    <xdr:to>
      <xdr:col>11</xdr:col>
      <xdr:colOff>31750</xdr:colOff>
      <xdr:row>82</xdr:row>
      <xdr:rowOff>49940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4033426"/>
          <a:ext cx="889000" cy="7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47650</xdr:rowOff>
    </xdr:from>
    <xdr:to>
      <xdr:col>7</xdr:col>
      <xdr:colOff>31750</xdr:colOff>
      <xdr:row>81</xdr:row>
      <xdr:rowOff>149250</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9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159427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7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31562</xdr:rowOff>
    </xdr:from>
    <xdr:to>
      <xdr:col>23</xdr:col>
      <xdr:colOff>184150</xdr:colOff>
      <xdr:row>82</xdr:row>
      <xdr:rowOff>133162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48089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93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71366</xdr:rowOff>
    </xdr:from>
    <xdr:to>
      <xdr:col>19</xdr:col>
      <xdr:colOff>184150</xdr:colOff>
      <xdr:row>83</xdr:row>
      <xdr:rowOff>1516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41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157743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4216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71366</xdr:rowOff>
    </xdr:from>
    <xdr:to>
      <xdr:col>15</xdr:col>
      <xdr:colOff>133350</xdr:colOff>
      <xdr:row>83</xdr:row>
      <xdr:rowOff>1516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413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157743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421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170590</xdr:rowOff>
    </xdr:from>
    <xdr:to>
      <xdr:col>11</xdr:col>
      <xdr:colOff>82550</xdr:colOff>
      <xdr:row>82</xdr:row>
      <xdr:rowOff>100740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40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85517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41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95176</xdr:rowOff>
    </xdr:from>
    <xdr:to>
      <xdr:col>7</xdr:col>
      <xdr:colOff>31750</xdr:colOff>
      <xdr:row>82</xdr:row>
      <xdr:rowOff>25326</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9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10103</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406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験年数７年以上の新規採用職員採用及び大学卒の管理職職員の退職等が減少要因となり、昨年度と比較して０．２ポイント減となった。今後も定員適正化計画に基づき、将来を見据え計画的・合理的な定員管理を図るとともに、適正な給与体系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a:extLst>
            <a:ext uri="{FF2B5EF4-FFF2-40B4-BE49-F238E27FC236}">
              <a16:creationId xmlns:a16="http://schemas.microsoft.com/office/drawing/2014/main" id="{00000000-0008-0000-0300-000002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a:extLst>
            <a:ext uri="{FF2B5EF4-FFF2-40B4-BE49-F238E27FC236}">
              <a16:creationId xmlns:a16="http://schemas.microsoft.com/office/drawing/2014/main" id="{00000000-0008-0000-0300-000004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a:extLst>
            <a:ext uri="{FF2B5EF4-FFF2-40B4-BE49-F238E27FC236}">
              <a16:creationId xmlns:a16="http://schemas.microsoft.com/office/drawing/2014/main" id="{00000000-0008-0000-0300-000006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33564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6179800" y="149267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a:extLst>
            <a:ext uri="{FF2B5EF4-FFF2-40B4-BE49-F238E27FC236}">
              <a16:creationId xmlns:a16="http://schemas.microsoft.com/office/drawing/2014/main" id="{00000000-0008-0000-0300-000009010000}"/>
            </a:ext>
          </a:extLst>
        </xdr:cNvPr>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33564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5290800" y="1489226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147562</xdr:rowOff>
    </xdr:from>
    <xdr:to>
      <xdr:col>72</xdr:col>
      <xdr:colOff>203200</xdr:colOff>
      <xdr:row>87</xdr:row>
      <xdr:rowOff>68036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4401800" y="1489226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87</xdr:row>
      <xdr:rowOff>148468</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3512800" y="149841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4" name="給与水準   （国との比較）該当値テキスト">
          <a:extLst>
            <a:ext uri="{FF2B5EF4-FFF2-40B4-BE49-F238E27FC236}">
              <a16:creationId xmlns:a16="http://schemas.microsoft.com/office/drawing/2014/main" id="{00000000-0008-0000-0300-00001C010000}"/>
            </a:ext>
          </a:extLst>
        </xdr:cNvPr>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96762</xdr:rowOff>
    </xdr:from>
    <xdr:to>
      <xdr:col>73</xdr:col>
      <xdr:colOff>44450</xdr:colOff>
      <xdr:row>87</xdr:row>
      <xdr:rowOff>26912</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11689</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909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数は合計で７校あり、給食について自校調理方式の導入による調理師の配置や町立の幼児施設が４施設と保育士配置による職員数が類似団体と比較すると２．１人多い状況となっている。定員適正化計画等を踏まえながら、職員数の抑制等に努める。</a:t>
          </a:r>
        </a:p>
      </xdr:txBody>
    </xdr:sp>
    <xdr:clientData/>
  </xdr:twoCellAnchor>
  <xdr:oneCellAnchor>
    <xdr:from>
      <xdr:col>61</xdr:col>
      <xdr:colOff>6350</xdr:colOff>
      <xdr:row>54</xdr:row>
      <xdr:rowOff>139700</xdr:rowOff>
    </xdr:from>
    <xdr:ext cx="349839" cy="225703"/>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a:extLst>
            <a:ext uri="{FF2B5EF4-FFF2-40B4-BE49-F238E27FC236}">
              <a16:creationId xmlns:a16="http://schemas.microsoft.com/office/drawing/2014/main" id="{00000000-0008-0000-0300-00004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a:extLst>
            <a:ext uri="{FF2B5EF4-FFF2-40B4-BE49-F238E27FC236}">
              <a16:creationId xmlns:a16="http://schemas.microsoft.com/office/drawing/2014/main" id="{00000000-0008-0000-0300-000045010000}"/>
            </a:ext>
          </a:extLst>
        </xdr:cNvPr>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a:extLst>
            <a:ext uri="{FF2B5EF4-FFF2-40B4-BE49-F238E27FC236}">
              <a16:creationId xmlns:a16="http://schemas.microsoft.com/office/drawing/2014/main" id="{00000000-0008-0000-0300-000047010000}"/>
            </a:ext>
          </a:extLst>
        </xdr:cNvPr>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85816</xdr:rowOff>
    </xdr:from>
    <xdr:to>
      <xdr:col>81</xdr:col>
      <xdr:colOff>44450</xdr:colOff>
      <xdr:row>62</xdr:row>
      <xdr:rowOff>98455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179800" y="10715716"/>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a:extLst>
            <a:ext uri="{FF2B5EF4-FFF2-40B4-BE49-F238E27FC236}">
              <a16:creationId xmlns:a16="http://schemas.microsoft.com/office/drawing/2014/main" id="{00000000-0008-0000-0300-00004A010000}"/>
            </a:ext>
          </a:extLst>
        </xdr:cNvPr>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61685</xdr:rowOff>
    </xdr:from>
    <xdr:to>
      <xdr:col>77</xdr:col>
      <xdr:colOff>44450</xdr:colOff>
      <xdr:row>62</xdr:row>
      <xdr:rowOff>85816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5290800" y="1069158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28363</xdr:rowOff>
    </xdr:from>
    <xdr:to>
      <xdr:col>72</xdr:col>
      <xdr:colOff>203200</xdr:colOff>
      <xdr:row>62</xdr:row>
      <xdr:rowOff>61685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4401800" y="10658263"/>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163044</xdr:rowOff>
    </xdr:from>
    <xdr:to>
      <xdr:col>68</xdr:col>
      <xdr:colOff>152400</xdr:colOff>
      <xdr:row>62</xdr:row>
      <xdr:rowOff>28363</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3512800" y="10621494"/>
          <a:ext cx="8890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17114</xdr:rowOff>
    </xdr:from>
    <xdr:to>
      <xdr:col>64</xdr:col>
      <xdr:colOff>152400</xdr:colOff>
      <xdr:row>60</xdr:row>
      <xdr:rowOff>118714</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3462000" y="103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128891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07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47655</xdr:rowOff>
    </xdr:from>
    <xdr:to>
      <xdr:col>81</xdr:col>
      <xdr:colOff>95250</xdr:colOff>
      <xdr:row>62</xdr:row>
      <xdr:rowOff>149255</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6967200" y="106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19732</xdr:rowOff>
    </xdr:from>
    <xdr:ext cx="762000" cy="259045"/>
    <xdr:sp macro="" textlink="">
      <xdr:nvSpPr>
        <xdr:cNvPr id="349" name="定員管理の状況該当値テキスト">
          <a:extLst>
            <a:ext uri="{FF2B5EF4-FFF2-40B4-BE49-F238E27FC236}">
              <a16:creationId xmlns:a16="http://schemas.microsoft.com/office/drawing/2014/main" id="{00000000-0008-0000-0300-00005D010000}"/>
            </a:ext>
          </a:extLst>
        </xdr:cNvPr>
        <xdr:cNvSpPr txBox="1"/>
      </xdr:nvSpPr>
      <xdr:spPr>
        <a:xfrm>
          <a:off x="17106900" y="1064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35016</xdr:rowOff>
    </xdr:from>
    <xdr:to>
      <xdr:col>77</xdr:col>
      <xdr:colOff>95250</xdr:colOff>
      <xdr:row>62</xdr:row>
      <xdr:rowOff>136616</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129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121393</xdr:rowOff>
    </xdr:from>
    <xdr:ext cx="7366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10885</xdr:rowOff>
    </xdr:from>
    <xdr:to>
      <xdr:col>73</xdr:col>
      <xdr:colOff>44450</xdr:colOff>
      <xdr:row>62</xdr:row>
      <xdr:rowOff>112485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5240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97262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4909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149013</xdr:rowOff>
    </xdr:from>
    <xdr:to>
      <xdr:col>68</xdr:col>
      <xdr:colOff>203200</xdr:colOff>
      <xdr:row>62</xdr:row>
      <xdr:rowOff>79163</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4351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112244</xdr:rowOff>
    </xdr:from>
    <xdr:to>
      <xdr:col>64</xdr:col>
      <xdr:colOff>152400</xdr:colOff>
      <xdr:row>62</xdr:row>
      <xdr:rowOff>42394</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3462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27171</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3131800" y="106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借入の過疎対策事業債５．０億円、平成２４年度借入の緊急防災・減債事業債３．７億円等の償還終了による元利償還金の減少及び公営企業の準元利償還金算入額の減少等により分子が０．８億円減少した。令和５年度単年度の実質公債費比率は、前年度単年度比では減となったものの、令和２年度単年度比では増となっているため、３カ年平均では０．１ポイント増の１２．７％となった。当面大型の投資的事業が継続するため、経費の抑制に努めつつ事業の平準化を図り償還額の抑制に努める。</a:t>
          </a:r>
        </a:p>
      </xdr:txBody>
    </xdr:sp>
    <xdr:clientData/>
  </xdr:twoCellAnchor>
  <xdr:oneCellAnchor>
    <xdr:from>
      <xdr:col>61</xdr:col>
      <xdr:colOff>6350</xdr:colOff>
      <xdr:row>32</xdr:row>
      <xdr:rowOff>101600</xdr:rowOff>
    </xdr:from>
    <xdr:ext cx="298543" cy="225703"/>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a:extLst>
            <a:ext uri="{FF2B5EF4-FFF2-40B4-BE49-F238E27FC236}">
              <a16:creationId xmlns:a16="http://schemas.microsoft.com/office/drawing/2014/main" id="{00000000-0008-0000-0300-00008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a:extLst>
            <a:ext uri="{FF2B5EF4-FFF2-40B4-BE49-F238E27FC236}">
              <a16:creationId xmlns:a16="http://schemas.microsoft.com/office/drawing/2014/main" id="{00000000-0008-0000-0300-000087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a:extLst>
            <a:ext uri="{FF2B5EF4-FFF2-40B4-BE49-F238E27FC236}">
              <a16:creationId xmlns:a16="http://schemas.microsoft.com/office/drawing/2014/main" id="{00000000-0008-0000-0300-000089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156104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6179800" y="734695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a:extLst>
            <a:ext uri="{FF2B5EF4-FFF2-40B4-BE49-F238E27FC236}">
              <a16:creationId xmlns:a16="http://schemas.microsoft.com/office/drawing/2014/main" id="{00000000-0008-0000-0300-00008C010000}"/>
            </a:ext>
          </a:extLst>
        </xdr:cNvPr>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85725</xdr:rowOff>
    </xdr:from>
    <xdr:to>
      <xdr:col>77</xdr:col>
      <xdr:colOff>44450</xdr:colOff>
      <xdr:row>42</xdr:row>
      <xdr:rowOff>146050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5290800" y="72866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85725</xdr:rowOff>
    </xdr:from>
    <xdr:to>
      <xdr:col>72</xdr:col>
      <xdr:colOff>203200</xdr:colOff>
      <xdr:row>43</xdr:row>
      <xdr:rowOff>4763</xdr:rowOff>
    </xdr:to>
    <xdr:cxnSp macro="">
      <xdr:nvCxnSpPr>
        <xdr:cNvPr id="401" name="直線コネクタ 400">
          <a:extLst>
            <a:ext uri="{FF2B5EF4-FFF2-40B4-BE49-F238E27FC236}">
              <a16:creationId xmlns:a16="http://schemas.microsoft.com/office/drawing/2014/main" id="{00000000-0008-0000-0300-000091010000}"/>
            </a:ext>
          </a:extLst>
        </xdr:cNvPr>
        <xdr:cNvCxnSpPr/>
      </xdr:nvCxnSpPr>
      <xdr:spPr>
        <a:xfrm flipV="1">
          <a:off x="14401800" y="728662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4763</xdr:rowOff>
    </xdr:from>
    <xdr:to>
      <xdr:col>68</xdr:col>
      <xdr:colOff>152400</xdr:colOff>
      <xdr:row>43</xdr:row>
      <xdr:rowOff>24871</xdr:rowOff>
    </xdr:to>
    <xdr:cxnSp macro="">
      <xdr:nvCxnSpPr>
        <xdr:cNvPr id="404" name="直線コネクタ 403">
          <a:extLst>
            <a:ext uri="{FF2B5EF4-FFF2-40B4-BE49-F238E27FC236}">
              <a16:creationId xmlns:a16="http://schemas.microsoft.com/office/drawing/2014/main" id="{00000000-0008-0000-0300-000094010000}"/>
            </a:ext>
          </a:extLst>
        </xdr:cNvPr>
        <xdr:cNvCxnSpPr/>
      </xdr:nvCxnSpPr>
      <xdr:spPr>
        <a:xfrm flipV="1">
          <a:off x="13512800" y="73771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07" name="フローチャート: 判断 406">
          <a:extLst>
            <a:ext uri="{FF2B5EF4-FFF2-40B4-BE49-F238E27FC236}">
              <a16:creationId xmlns:a16="http://schemas.microsoft.com/office/drawing/2014/main" id="{00000000-0008-0000-0300-000097010000}"/>
            </a:ext>
          </a:extLst>
        </xdr:cNvPr>
        <xdr:cNvSpPr/>
      </xdr:nvSpPr>
      <xdr:spPr>
        <a:xfrm>
          <a:off x="13462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167869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105304</xdr:rowOff>
    </xdr:from>
    <xdr:to>
      <xdr:col>81</xdr:col>
      <xdr:colOff>95250</xdr:colOff>
      <xdr:row>43</xdr:row>
      <xdr:rowOff>35454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967200" y="73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77381</xdr:rowOff>
    </xdr:from>
    <xdr:ext cx="762000" cy="259045"/>
    <xdr:sp macro="" textlink="">
      <xdr:nvSpPr>
        <xdr:cNvPr id="415" name="公債費負担の状況該当値テキスト">
          <a:extLst>
            <a:ext uri="{FF2B5EF4-FFF2-40B4-BE49-F238E27FC236}">
              <a16:creationId xmlns:a16="http://schemas.microsoft.com/office/drawing/2014/main" id="{00000000-0008-0000-0300-00009F010000}"/>
            </a:ext>
          </a:extLst>
        </xdr:cNvPr>
        <xdr:cNvSpPr txBox="1"/>
      </xdr:nvSpPr>
      <xdr:spPr>
        <a:xfrm>
          <a:off x="17106900" y="72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34925</xdr:rowOff>
    </xdr:from>
    <xdr:to>
      <xdr:col>73</xdr:col>
      <xdr:colOff>44450</xdr:colOff>
      <xdr:row>42</xdr:row>
      <xdr:rowOff>136525</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5240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121302</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909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125413</xdr:rowOff>
    </xdr:from>
    <xdr:to>
      <xdr:col>68</xdr:col>
      <xdr:colOff>203200</xdr:colOff>
      <xdr:row>43</xdr:row>
      <xdr:rowOff>55563</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4351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40340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4020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145521</xdr:rowOff>
    </xdr:from>
    <xdr:to>
      <xdr:col>64</xdr:col>
      <xdr:colOff>152400</xdr:colOff>
      <xdr:row>43</xdr:row>
      <xdr:rowOff>75671</xdr:rowOff>
    </xdr:to>
    <xdr:sp macro="" textlink="">
      <xdr:nvSpPr>
        <xdr:cNvPr id="422" name="楕円 421">
          <a:extLst>
            <a:ext uri="{FF2B5EF4-FFF2-40B4-BE49-F238E27FC236}">
              <a16:creationId xmlns:a16="http://schemas.microsoft.com/office/drawing/2014/main" id="{00000000-0008-0000-0300-0000A6010000}"/>
            </a:ext>
          </a:extLst>
        </xdr:cNvPr>
        <xdr:cNvSpPr/>
      </xdr:nvSpPr>
      <xdr:spPr>
        <a:xfrm>
          <a:off x="13462000" y="734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60448</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131800" y="743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a:extLst>
            <a:ext uri="{FF2B5EF4-FFF2-40B4-BE49-F238E27FC236}">
              <a16:creationId xmlns:a16="http://schemas.microsoft.com/office/drawing/2014/main" id="{00000000-0008-0000-0300-0000B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a:extLst>
            <a:ext uri="{FF2B5EF4-FFF2-40B4-BE49-F238E27FC236}">
              <a16:creationId xmlns:a16="http://schemas.microsoft.com/office/drawing/2014/main" id="{00000000-0008-0000-0300-0000B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施設整備事業債２．３億、まちなかテラス整備に係る町有施設整備事業債２．２億円等により、地方債現在高が増加となったものの、公営企業債等繰入見込額４．１億円及び組合等負担見込額４．９億円の減少により将来負担額は減少した。加えて財政調整基金等の充当可能財源等が１．２億円増加したことにより分子が減少し、将来負担比率は１２．６ポイント減の１３０．８％となった。投資的経費の平準化による公債費の縮減に努め、将来負担の低減に努める。</a:t>
          </a:r>
        </a:p>
      </xdr:txBody>
    </xdr:sp>
    <xdr:clientData/>
  </xdr:twoCellAnchor>
  <xdr:oneCellAnchor>
    <xdr:from>
      <xdr:col>61</xdr:col>
      <xdr:colOff>6350</xdr:colOff>
      <xdr:row>10</xdr:row>
      <xdr:rowOff>63500</xdr:rowOff>
    </xdr:from>
    <xdr:ext cx="298543" cy="225703"/>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a:extLst>
            <a:ext uri="{FF2B5EF4-FFF2-40B4-BE49-F238E27FC236}">
              <a16:creationId xmlns:a16="http://schemas.microsoft.com/office/drawing/2014/main" id="{00000000-0008-0000-0300-0000C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a:extLst>
            <a:ext uri="{FF2B5EF4-FFF2-40B4-BE49-F238E27FC236}">
              <a16:creationId xmlns:a16="http://schemas.microsoft.com/office/drawing/2014/main" id="{00000000-0008-0000-0300-0000C7010000}"/>
            </a:ext>
          </a:extLst>
        </xdr:cNvPr>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a:extLst>
            <a:ext uri="{FF2B5EF4-FFF2-40B4-BE49-F238E27FC236}">
              <a16:creationId xmlns:a16="http://schemas.microsoft.com/office/drawing/2014/main" id="{00000000-0008-0000-0300-0000C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22</xdr:row>
      <xdr:rowOff>44269</xdr:rowOff>
    </xdr:from>
    <xdr:to>
      <xdr:col>81</xdr:col>
      <xdr:colOff>44450</xdr:colOff>
      <xdr:row>23</xdr:row>
      <xdr:rowOff>17599</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6179800" y="3816169"/>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60" name="将来負担の状況平均値テキスト">
          <a:extLst>
            <a:ext uri="{FF2B5EF4-FFF2-40B4-BE49-F238E27FC236}">
              <a16:creationId xmlns:a16="http://schemas.microsoft.com/office/drawing/2014/main" id="{00000000-0008-0000-0300-0000C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64951</xdr:rowOff>
    </xdr:from>
    <xdr:to>
      <xdr:col>77</xdr:col>
      <xdr:colOff>44450</xdr:colOff>
      <xdr:row>23</xdr:row>
      <xdr:rowOff>17599</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a:off x="15290800" y="3836851"/>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64951</xdr:rowOff>
    </xdr:from>
    <xdr:to>
      <xdr:col>72</xdr:col>
      <xdr:colOff>203200</xdr:colOff>
      <xdr:row>23</xdr:row>
      <xdr:rowOff>41728</xdr:rowOff>
    </xdr:to>
    <xdr:cxnSp macro="">
      <xdr:nvCxnSpPr>
        <xdr:cNvPr id="465" name="直線コネクタ 464">
          <a:extLst>
            <a:ext uri="{FF2B5EF4-FFF2-40B4-BE49-F238E27FC236}">
              <a16:creationId xmlns:a16="http://schemas.microsoft.com/office/drawing/2014/main" id="{00000000-0008-0000-0300-0000D1010000}"/>
            </a:ext>
          </a:extLst>
        </xdr:cNvPr>
        <xdr:cNvCxnSpPr/>
      </xdr:nvCxnSpPr>
      <xdr:spPr>
        <a:xfrm flipV="1">
          <a:off x="14401800" y="3836851"/>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66" name="フローチャート: 判断 465">
          <a:extLst>
            <a:ext uri="{FF2B5EF4-FFF2-40B4-BE49-F238E27FC236}">
              <a16:creationId xmlns:a16="http://schemas.microsoft.com/office/drawing/2014/main" id="{00000000-0008-0000-0300-0000D2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86783</xdr:rowOff>
    </xdr:from>
    <xdr:to>
      <xdr:col>68</xdr:col>
      <xdr:colOff>152400</xdr:colOff>
      <xdr:row>23</xdr:row>
      <xdr:rowOff>41728</xdr:rowOff>
    </xdr:to>
    <xdr:cxnSp macro="">
      <xdr:nvCxnSpPr>
        <xdr:cNvPr id="468" name="直線コネクタ 467">
          <a:extLst>
            <a:ext uri="{FF2B5EF4-FFF2-40B4-BE49-F238E27FC236}">
              <a16:creationId xmlns:a16="http://schemas.microsoft.com/office/drawing/2014/main" id="{00000000-0008-0000-0300-0000D4010000}"/>
            </a:ext>
          </a:extLst>
        </xdr:cNvPr>
        <xdr:cNvCxnSpPr/>
      </xdr:nvCxnSpPr>
      <xdr:spPr>
        <a:xfrm>
          <a:off x="13512800" y="3858683"/>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132140</xdr:rowOff>
    </xdr:from>
    <xdr:to>
      <xdr:col>68</xdr:col>
      <xdr:colOff>203200</xdr:colOff>
      <xdr:row>15</xdr:row>
      <xdr:rowOff>62290</xdr:rowOff>
    </xdr:to>
    <xdr:sp macro="" textlink="">
      <xdr:nvSpPr>
        <xdr:cNvPr id="469" name="フローチャート: 判断 468">
          <a:extLst>
            <a:ext uri="{FF2B5EF4-FFF2-40B4-BE49-F238E27FC236}">
              <a16:creationId xmlns:a16="http://schemas.microsoft.com/office/drawing/2014/main" id="{00000000-0008-0000-0300-0000D5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97427</xdr:rowOff>
    </xdr:from>
    <xdr:to>
      <xdr:col>64</xdr:col>
      <xdr:colOff>152400</xdr:colOff>
      <xdr:row>16</xdr:row>
      <xdr:rowOff>27577</xdr:rowOff>
    </xdr:to>
    <xdr:sp macro="" textlink="">
      <xdr:nvSpPr>
        <xdr:cNvPr id="471" name="フローチャート: 判断 470">
          <a:extLst>
            <a:ext uri="{FF2B5EF4-FFF2-40B4-BE49-F238E27FC236}">
              <a16:creationId xmlns:a16="http://schemas.microsoft.com/office/drawing/2014/main" id="{00000000-0008-0000-0300-0000D7010000}"/>
            </a:ext>
          </a:extLst>
        </xdr:cNvPr>
        <xdr:cNvSpPr/>
      </xdr:nvSpPr>
      <xdr:spPr>
        <a:xfrm>
          <a:off x="13462000" y="266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37754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43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164919</xdr:rowOff>
    </xdr:from>
    <xdr:to>
      <xdr:col>81</xdr:col>
      <xdr:colOff>95250</xdr:colOff>
      <xdr:row>22</xdr:row>
      <xdr:rowOff>95069</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6967200" y="376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60796</xdr:rowOff>
    </xdr:from>
    <xdr:ext cx="762000" cy="259045"/>
    <xdr:sp macro="" textlink="">
      <xdr:nvSpPr>
        <xdr:cNvPr id="479" name="将来負担の状況該当値テキスト">
          <a:extLst>
            <a:ext uri="{FF2B5EF4-FFF2-40B4-BE49-F238E27FC236}">
              <a16:creationId xmlns:a16="http://schemas.microsoft.com/office/drawing/2014/main" id="{00000000-0008-0000-0300-0000DF010000}"/>
            </a:ext>
          </a:extLst>
        </xdr:cNvPr>
        <xdr:cNvSpPr txBox="1"/>
      </xdr:nvSpPr>
      <xdr:spPr>
        <a:xfrm>
          <a:off x="17106900" y="366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138249</xdr:rowOff>
    </xdr:from>
    <xdr:to>
      <xdr:col>77</xdr:col>
      <xdr:colOff>95250</xdr:colOff>
      <xdr:row>23</xdr:row>
      <xdr:rowOff>68399</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6129000" y="391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53176</xdr:rowOff>
    </xdr:from>
    <xdr:ext cx="7366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5798800" y="3996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14151</xdr:rowOff>
    </xdr:from>
    <xdr:to>
      <xdr:col>73</xdr:col>
      <xdr:colOff>44450</xdr:colOff>
      <xdr:row>22</xdr:row>
      <xdr:rowOff>115751</xdr:rowOff>
    </xdr:to>
    <xdr:sp macro="" textlink="">
      <xdr:nvSpPr>
        <xdr:cNvPr id="482" name="楕円 481">
          <a:extLst>
            <a:ext uri="{FF2B5EF4-FFF2-40B4-BE49-F238E27FC236}">
              <a16:creationId xmlns:a16="http://schemas.microsoft.com/office/drawing/2014/main" id="{00000000-0008-0000-0300-0000E2010000}"/>
            </a:ext>
          </a:extLst>
        </xdr:cNvPr>
        <xdr:cNvSpPr/>
      </xdr:nvSpPr>
      <xdr:spPr>
        <a:xfrm>
          <a:off x="15240000" y="378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100528</xdr:rowOff>
    </xdr:from>
    <xdr:ext cx="762000" cy="259045"/>
    <xdr:sp macro="" textlink="">
      <xdr:nvSpPr>
        <xdr:cNvPr id="483" name="テキスト ボックス 482">
          <a:extLst>
            <a:ext uri="{FF2B5EF4-FFF2-40B4-BE49-F238E27FC236}">
              <a16:creationId xmlns:a16="http://schemas.microsoft.com/office/drawing/2014/main" id="{00000000-0008-0000-0300-0000E3010000}"/>
            </a:ext>
          </a:extLst>
        </xdr:cNvPr>
        <xdr:cNvSpPr txBox="1"/>
      </xdr:nvSpPr>
      <xdr:spPr>
        <a:xfrm>
          <a:off x="14909800" y="387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162378</xdr:rowOff>
    </xdr:from>
    <xdr:to>
      <xdr:col>68</xdr:col>
      <xdr:colOff>203200</xdr:colOff>
      <xdr:row>23</xdr:row>
      <xdr:rowOff>92528</xdr:rowOff>
    </xdr:to>
    <xdr:sp macro="" textlink="">
      <xdr:nvSpPr>
        <xdr:cNvPr id="484" name="楕円 483">
          <a:extLst>
            <a:ext uri="{FF2B5EF4-FFF2-40B4-BE49-F238E27FC236}">
              <a16:creationId xmlns:a16="http://schemas.microsoft.com/office/drawing/2014/main" id="{00000000-0008-0000-0300-0000E4010000}"/>
            </a:ext>
          </a:extLst>
        </xdr:cNvPr>
        <xdr:cNvSpPr/>
      </xdr:nvSpPr>
      <xdr:spPr>
        <a:xfrm>
          <a:off x="14351000" y="39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77305</xdr:rowOff>
    </xdr:from>
    <xdr:ext cx="762000" cy="259045"/>
    <xdr:sp macro="" textlink="">
      <xdr:nvSpPr>
        <xdr:cNvPr id="485" name="テキスト ボックス 484">
          <a:extLst>
            <a:ext uri="{FF2B5EF4-FFF2-40B4-BE49-F238E27FC236}">
              <a16:creationId xmlns:a16="http://schemas.microsoft.com/office/drawing/2014/main" id="{00000000-0008-0000-0300-0000E5010000}"/>
            </a:ext>
          </a:extLst>
        </xdr:cNvPr>
        <xdr:cNvSpPr txBox="1"/>
      </xdr:nvSpPr>
      <xdr:spPr>
        <a:xfrm>
          <a:off x="14020800" y="40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35983</xdr:rowOff>
    </xdr:from>
    <xdr:to>
      <xdr:col>64</xdr:col>
      <xdr:colOff>152400</xdr:colOff>
      <xdr:row>22</xdr:row>
      <xdr:rowOff>137583</xdr:rowOff>
    </xdr:to>
    <xdr:sp macro="" textlink="">
      <xdr:nvSpPr>
        <xdr:cNvPr id="486" name="楕円 485">
          <a:extLst>
            <a:ext uri="{FF2B5EF4-FFF2-40B4-BE49-F238E27FC236}">
              <a16:creationId xmlns:a16="http://schemas.microsoft.com/office/drawing/2014/main" id="{00000000-0008-0000-0300-0000E6010000}"/>
            </a:ext>
          </a:extLst>
        </xdr:cNvPr>
        <xdr:cNvSpPr/>
      </xdr:nvSpPr>
      <xdr:spPr>
        <a:xfrm>
          <a:off x="13462000" y="380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122360</xdr:rowOff>
    </xdr:from>
    <xdr:ext cx="762000" cy="259045"/>
    <xdr:sp macro="" textlink="">
      <xdr:nvSpPr>
        <xdr:cNvPr id="487" name="テキスト ボックス 486">
          <a:extLst>
            <a:ext uri="{FF2B5EF4-FFF2-40B4-BE49-F238E27FC236}">
              <a16:creationId xmlns:a16="http://schemas.microsoft.com/office/drawing/2014/main" id="{00000000-0008-0000-0300-0000E7010000}"/>
            </a:ext>
          </a:extLst>
        </xdr:cNvPr>
        <xdr:cNvSpPr txBox="1"/>
      </xdr:nvSpPr>
      <xdr:spPr>
        <a:xfrm>
          <a:off x="13131800" y="389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山形県川西町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13,615
166.60
12,982,130
12,452,555
500,036
6,710,792
14,967,165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８月豪雨災害対応に係る特定財源の減により、人件費に係る経常収支比率は、前年度と比較して０．７ポイントの増となった。今後は、小学校統合や幼児施設等の民間への運営委託の検討を進めるとともに、定員適正化計画に基づき、将来を見据え計画的・合理的な定員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306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66040</xdr:rowOff>
    </xdr:from>
    <xdr:to>
      <xdr:col>15</xdr:col>
      <xdr:colOff>98425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8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91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106680</xdr:rowOff>
    </xdr:from>
    <xdr:to>
      <xdr:col>11</xdr:col>
      <xdr:colOff>60325</xdr:colOff>
      <xdr:row>37</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８月豪雨災害に係る災害救助費、新型コロナワクチン接種事業等の減により、昨年度と比較して０．１ポイントの減となっている。経営改革プランや行政評価に基づいた行財政改革を推進し、経費節減及び効率的な事業執行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69850</xdr:rowOff>
    </xdr:from>
    <xdr:to>
      <xdr:col>82</xdr:col>
      <xdr:colOff>107950</xdr:colOff>
      <xdr:row>14</xdr:row>
      <xdr:rowOff>75565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4701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75565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130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104140</xdr:rowOff>
    </xdr:from>
    <xdr:to>
      <xdr:col>73</xdr:col>
      <xdr:colOff>180975</xdr:colOff>
      <xdr:row>14</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3329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98425</xdr:rowOff>
    </xdr:from>
    <xdr:to>
      <xdr:col>69</xdr:col>
      <xdr:colOff>92075</xdr:colOff>
      <xdr:row>13</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3272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xdr:rowOff>
    </xdr:from>
    <xdr:to>
      <xdr:col>65</xdr:col>
      <xdr:colOff>53975</xdr:colOff>
      <xdr:row>15</xdr:row>
      <xdr:rowOff>103505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88282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6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19050</xdr:rowOff>
    </xdr:from>
    <xdr:to>
      <xdr:col>82</xdr:col>
      <xdr:colOff>158750</xdr:colOff>
      <xdr:row>14</xdr:row>
      <xdr:rowOff>120650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35577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24765</xdr:rowOff>
    </xdr:from>
    <xdr:to>
      <xdr:col>78</xdr:col>
      <xdr:colOff>120650</xdr:colOff>
      <xdr:row>14</xdr:row>
      <xdr:rowOff>126365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136542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9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53340</xdr:rowOff>
    </xdr:from>
    <xdr:to>
      <xdr:col>69</xdr:col>
      <xdr:colOff>142875</xdr:colOff>
      <xdr:row>13</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165117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5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47625</xdr:rowOff>
    </xdr:from>
    <xdr:to>
      <xdr:col>65</xdr:col>
      <xdr:colOff>53975</xdr:colOff>
      <xdr:row>13</xdr:row>
      <xdr:rowOff>149225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159402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4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８月豪雨災害に係る災害救助費や教育・保育施設給付事業等の減により、昨年度と比較すると、０．６ポイントの減となっている。高齢化の進展に伴う扶助費の増加が懸念されるが、適正な事務執行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47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66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55</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900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57150</xdr:rowOff>
    </xdr:from>
    <xdr:to>
      <xdr:col>15</xdr:col>
      <xdr:colOff>149225</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特別会計等への繰出金や少雪による除雪委託料等の減により、昨年度と比較し０．９ポイントの減となっている。引き続き行財政改革を推進し、経常的経費の削減及び経常収支比率の改善を図る。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613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124278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88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121557</xdr:rowOff>
    </xdr:from>
    <xdr:to>
      <xdr:col>69</xdr:col>
      <xdr:colOff>92075</xdr:colOff>
      <xdr:row>57</xdr:row>
      <xdr:rowOff>124278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22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53720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136072</xdr:rowOff>
    </xdr:from>
    <xdr:to>
      <xdr:col>74</xdr:col>
      <xdr:colOff>31750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76399</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13805</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70757</xdr:rowOff>
    </xdr:from>
    <xdr:to>
      <xdr:col>65</xdr:col>
      <xdr:colOff>53975</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置賜広域病院企業団に係る負担金の一部（地方交付税分）が、本町を経由して支出されることが、類似団体平均と大きくかい離している要因であり、負担金額の増減より大きく左右される状況である。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41</xdr:row>
      <xdr:rowOff>78994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74598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51071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78994</xdr:rowOff>
    </xdr:from>
    <xdr:to>
      <xdr:col>82</xdr:col>
      <xdr:colOff>196850</xdr:colOff>
      <xdr:row>41</xdr:row>
      <xdr:rowOff>78994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14986</xdr:rowOff>
    </xdr:from>
    <xdr:to>
      <xdr:col>82</xdr:col>
      <xdr:colOff>107950</xdr:colOff>
      <xdr:row>41</xdr:row>
      <xdr:rowOff>78994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70444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143019</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122428</xdr:rowOff>
    </xdr:from>
    <xdr:to>
      <xdr:col>78</xdr:col>
      <xdr:colOff>69850</xdr:colOff>
      <xdr:row>41</xdr:row>
      <xdr:rowOff>14986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9804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xdr:rowOff>
    </xdr:from>
    <xdr:to>
      <xdr:col>78</xdr:col>
      <xdr:colOff>120650</xdr:colOff>
      <xdr:row>36</xdr:row>
      <xdr:rowOff>118364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122428</xdr:rowOff>
    </xdr:from>
    <xdr:to>
      <xdr:col>73</xdr:col>
      <xdr:colOff>180975</xdr:colOff>
      <xdr:row>41</xdr:row>
      <xdr:rowOff>88138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98042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124206</xdr:rowOff>
    </xdr:from>
    <xdr:to>
      <xdr:col>74</xdr:col>
      <xdr:colOff>31750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78994</xdr:rowOff>
    </xdr:from>
    <xdr:to>
      <xdr:col>69</xdr:col>
      <xdr:colOff>92075</xdr:colOff>
      <xdr:row>41</xdr:row>
      <xdr:rowOff>88138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7108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169926</xdr:rowOff>
    </xdr:from>
    <xdr:to>
      <xdr:col>69</xdr:col>
      <xdr:colOff>142875</xdr:colOff>
      <xdr:row>36</xdr:row>
      <xdr:rowOff>100076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37101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28194</xdr:rowOff>
    </xdr:from>
    <xdr:to>
      <xdr:col>82</xdr:col>
      <xdr:colOff>158750</xdr:colOff>
      <xdr:row>41</xdr:row>
      <xdr:rowOff>129794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70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108221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135636</xdr:rowOff>
    </xdr:from>
    <xdr:to>
      <xdr:col>78</xdr:col>
      <xdr:colOff>120650</xdr:colOff>
      <xdr:row>41</xdr:row>
      <xdr:rowOff>65786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50563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708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71628</xdr:rowOff>
    </xdr:from>
    <xdr:to>
      <xdr:col>74</xdr:col>
      <xdr:colOff>31750</xdr:colOff>
      <xdr:row>41</xdr:row>
      <xdr:rowOff>1778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158005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701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37338</xdr:rowOff>
    </xdr:from>
    <xdr:to>
      <xdr:col>69</xdr:col>
      <xdr:colOff>142875</xdr:colOff>
      <xdr:row>41</xdr:row>
      <xdr:rowOff>138938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70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123715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715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28194</xdr:rowOff>
    </xdr:from>
    <xdr:to>
      <xdr:col>65</xdr:col>
      <xdr:colOff>53975</xdr:colOff>
      <xdr:row>41</xdr:row>
      <xdr:rowOff>129794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70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114571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714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過疎対策事業債等の町債元金償還終了により、昨年度と比較すると、０．９ポイントの減となっている。今後は新庁舎整備等の償還増も見込まれることから、投資的経費を抑制し町債発行の縮減を図るとともに、投資的事業の繰り延べ等を検討し償還額の平準化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136144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4680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136144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36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62992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36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62992</xdr:rowOff>
    </xdr:from>
    <xdr:to>
      <xdr:col>11</xdr:col>
      <xdr:colOff>9525</xdr:colOff>
      <xdr:row>78</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360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85344</xdr:rowOff>
    </xdr:from>
    <xdr:to>
      <xdr:col>20</xdr:col>
      <xdr:colOff>38100</xdr:colOff>
      <xdr:row>79</xdr:row>
      <xdr:rowOff>15494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271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８月豪雨災害に係る災害救助費や少雪による除雪委託料等の減により、昨年度と比較し０．２ポイントの減となっている。引き続き行財政改革を推進し、経常的経費の削減及び経常収支比率の改善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349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129303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77</xdr:row>
      <xdr:rowOff>42418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754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754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97282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5720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126001</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9414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山形県川西町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81252</xdr:rowOff>
    </xdr:from>
    <xdr:to>
      <xdr:col>29</xdr:col>
      <xdr:colOff>127000</xdr:colOff>
      <xdr:row>17</xdr:row>
      <xdr:rowOff>83806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43527"/>
          <a:ext cx="647700" cy="2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68582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81252</xdr:rowOff>
    </xdr:from>
    <xdr:to>
      <xdr:col>26</xdr:col>
      <xdr:colOff>50800</xdr:colOff>
      <xdr:row>17</xdr:row>
      <xdr:rowOff>97907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3527"/>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91650</xdr:rowOff>
    </xdr:from>
    <xdr:to>
      <xdr:col>22</xdr:col>
      <xdr:colOff>114300</xdr:colOff>
      <xdr:row>17</xdr:row>
      <xdr:rowOff>97907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53925"/>
          <a:ext cx="698500" cy="6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91650</xdr:rowOff>
    </xdr:from>
    <xdr:to>
      <xdr:col>18</xdr:col>
      <xdr:colOff>177800</xdr:colOff>
      <xdr:row>17</xdr:row>
      <xdr:rowOff>125463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53925"/>
          <a:ext cx="698500" cy="33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79561</xdr:rowOff>
    </xdr:from>
    <xdr:to>
      <xdr:col>15</xdr:col>
      <xdr:colOff>101600</xdr:colOff>
      <xdr:row>19</xdr:row>
      <xdr:rowOff>9711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1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165938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9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33006</xdr:rowOff>
    </xdr:from>
    <xdr:to>
      <xdr:col>29</xdr:col>
      <xdr:colOff>177800</xdr:colOff>
      <xdr:row>17</xdr:row>
      <xdr:rowOff>134606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5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49533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30452</xdr:rowOff>
    </xdr:from>
    <xdr:to>
      <xdr:col>26</xdr:col>
      <xdr:colOff>101600</xdr:colOff>
      <xdr:row>17</xdr:row>
      <xdr:rowOff>132052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2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142229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47107</xdr:rowOff>
    </xdr:from>
    <xdr:to>
      <xdr:col>22</xdr:col>
      <xdr:colOff>165100</xdr:colOff>
      <xdr:row>17</xdr:row>
      <xdr:rowOff>148707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158884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40850</xdr:rowOff>
    </xdr:from>
    <xdr:to>
      <xdr:col>19</xdr:col>
      <xdr:colOff>38100</xdr:colOff>
      <xdr:row>17</xdr:row>
      <xdr:rowOff>142450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3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152627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74663</xdr:rowOff>
    </xdr:from>
    <xdr:to>
      <xdr:col>15</xdr:col>
      <xdr:colOff>101600</xdr:colOff>
      <xdr:row>18</xdr:row>
      <xdr:rowOff>4813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6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14990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43721</xdr:rowOff>
    </xdr:from>
    <xdr:to>
      <xdr:col>29</xdr:col>
      <xdr:colOff>127000</xdr:colOff>
      <xdr:row>34</xdr:row>
      <xdr:rowOff>150843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311171"/>
          <a:ext cx="647700" cy="107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43721</xdr:rowOff>
    </xdr:from>
    <xdr:to>
      <xdr:col>26</xdr:col>
      <xdr:colOff>50800</xdr:colOff>
      <xdr:row>34</xdr:row>
      <xdr:rowOff>192860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311171"/>
          <a:ext cx="698500" cy="149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192860</xdr:rowOff>
    </xdr:from>
    <xdr:to>
      <xdr:col>22</xdr:col>
      <xdr:colOff>114300</xdr:colOff>
      <xdr:row>34</xdr:row>
      <xdr:rowOff>254033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60310"/>
          <a:ext cx="698500" cy="61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254033</xdr:rowOff>
    </xdr:from>
    <xdr:to>
      <xdr:col>18</xdr:col>
      <xdr:colOff>177800</xdr:colOff>
      <xdr:row>34</xdr:row>
      <xdr:rowOff>327848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521483"/>
          <a:ext cx="698500" cy="7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296570</xdr:rowOff>
    </xdr:from>
    <xdr:to>
      <xdr:col>15</xdr:col>
      <xdr:colOff>101600</xdr:colOff>
      <xdr:row>36</xdr:row>
      <xdr:rowOff>55270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40047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100043</xdr:rowOff>
    </xdr:from>
    <xdr:to>
      <xdr:col>29</xdr:col>
      <xdr:colOff>177800</xdr:colOff>
      <xdr:row>34</xdr:row>
      <xdr:rowOff>201643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6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288020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1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335821</xdr:rowOff>
    </xdr:from>
    <xdr:to>
      <xdr:col>26</xdr:col>
      <xdr:colOff>101600</xdr:colOff>
      <xdr:row>34</xdr:row>
      <xdr:rowOff>94521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26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104698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029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142060</xdr:rowOff>
    </xdr:from>
    <xdr:to>
      <xdr:col>22</xdr:col>
      <xdr:colOff>165100</xdr:colOff>
      <xdr:row>34</xdr:row>
      <xdr:rowOff>243660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09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253837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7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203233</xdr:rowOff>
    </xdr:from>
    <xdr:to>
      <xdr:col>19</xdr:col>
      <xdr:colOff>38100</xdr:colOff>
      <xdr:row>34</xdr:row>
      <xdr:rowOff>304833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470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315010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3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277048</xdr:rowOff>
    </xdr:from>
    <xdr:to>
      <xdr:col>15</xdr:col>
      <xdr:colOff>101600</xdr:colOff>
      <xdr:row>35</xdr:row>
      <xdr:rowOff>35748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44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45925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1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13,615
166.60
12,982,130
12,452,555
500,036
6,710,792
14,967,165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83998</xdr:rowOff>
    </xdr:from>
    <xdr:to>
      <xdr:col>24</xdr:col>
      <xdr:colOff>63500</xdr:colOff>
      <xdr:row>34</xdr:row>
      <xdr:rowOff>99263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13298"/>
          <a:ext cx="838200" cy="1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99263</xdr:rowOff>
    </xdr:from>
    <xdr:to>
      <xdr:col>19</xdr:col>
      <xdr:colOff>177800</xdr:colOff>
      <xdr:row>34</xdr:row>
      <xdr:rowOff>117323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8563"/>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117323</xdr:rowOff>
    </xdr:from>
    <xdr:to>
      <xdr:col>15</xdr:col>
      <xdr:colOff>50800</xdr:colOff>
      <xdr:row>34</xdr:row>
      <xdr:rowOff>145085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46623"/>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145085</xdr:rowOff>
    </xdr:from>
    <xdr:to>
      <xdr:col>10</xdr:col>
      <xdr:colOff>114300</xdr:colOff>
      <xdr:row>35</xdr:row>
      <xdr:rowOff>164478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74385"/>
          <a:ext cx="889000" cy="19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44793</xdr:rowOff>
    </xdr:from>
    <xdr:to>
      <xdr:col>6</xdr:col>
      <xdr:colOff>38100</xdr:colOff>
      <xdr:row>37</xdr:row>
      <xdr:rowOff>146393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137520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33198</xdr:rowOff>
    </xdr:from>
    <xdr:to>
      <xdr:col>24</xdr:col>
      <xdr:colOff>114300</xdr:colOff>
      <xdr:row>34</xdr:row>
      <xdr:rowOff>134798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56075</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1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48463</xdr:rowOff>
    </xdr:from>
    <xdr:to>
      <xdr:col>20</xdr:col>
      <xdr:colOff>38100</xdr:colOff>
      <xdr:row>34</xdr:row>
      <xdr:rowOff>150063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7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166590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5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66523</xdr:rowOff>
    </xdr:from>
    <xdr:to>
      <xdr:col>15</xdr:col>
      <xdr:colOff>101600</xdr:colOff>
      <xdr:row>34</xdr:row>
      <xdr:rowOff>168123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13200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6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94285</xdr:rowOff>
    </xdr:from>
    <xdr:to>
      <xdr:col>10</xdr:col>
      <xdr:colOff>165100</xdr:colOff>
      <xdr:row>35</xdr:row>
      <xdr:rowOff>24435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2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40962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69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113678</xdr:rowOff>
    </xdr:from>
    <xdr:to>
      <xdr:col>6</xdr:col>
      <xdr:colOff>38100</xdr:colOff>
      <xdr:row>36</xdr:row>
      <xdr:rowOff>43828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60355</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40111</xdr:rowOff>
    </xdr:from>
    <xdr:to>
      <xdr:col>24</xdr:col>
      <xdr:colOff>63500</xdr:colOff>
      <xdr:row>57</xdr:row>
      <xdr:rowOff>66635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812761"/>
          <a:ext cx="838200" cy="2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115286</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4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40111</xdr:rowOff>
    </xdr:from>
    <xdr:to>
      <xdr:col>19</xdr:col>
      <xdr:colOff>177800</xdr:colOff>
      <xdr:row>57</xdr:row>
      <xdr:rowOff>72198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12761"/>
          <a:ext cx="889000" cy="3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55389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48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72198</xdr:rowOff>
    </xdr:from>
    <xdr:to>
      <xdr:col>15</xdr:col>
      <xdr:colOff>50800</xdr:colOff>
      <xdr:row>57</xdr:row>
      <xdr:rowOff>121096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44848"/>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95679</xdr:rowOff>
    </xdr:from>
    <xdr:to>
      <xdr:col>10</xdr:col>
      <xdr:colOff>114300</xdr:colOff>
      <xdr:row>57</xdr:row>
      <xdr:rowOff>121096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868329"/>
          <a:ext cx="889000" cy="2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5785</xdr:rowOff>
    </xdr:from>
    <xdr:to>
      <xdr:col>6</xdr:col>
      <xdr:colOff>38100</xdr:colOff>
      <xdr:row>57</xdr:row>
      <xdr:rowOff>107385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7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123912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5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15835</xdr:rowOff>
    </xdr:from>
    <xdr:to>
      <xdr:col>24</xdr:col>
      <xdr:colOff>114300</xdr:colOff>
      <xdr:row>57</xdr:row>
      <xdr:rowOff>117435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8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102212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160761</xdr:rowOff>
    </xdr:from>
    <xdr:to>
      <xdr:col>20</xdr:col>
      <xdr:colOff>38100</xdr:colOff>
      <xdr:row>57</xdr:row>
      <xdr:rowOff>90911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82038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21398</xdr:rowOff>
    </xdr:from>
    <xdr:to>
      <xdr:col>15</xdr:col>
      <xdr:colOff>101600</xdr:colOff>
      <xdr:row>57</xdr:row>
      <xdr:rowOff>122998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114125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70296</xdr:rowOff>
    </xdr:from>
    <xdr:to>
      <xdr:col>10</xdr:col>
      <xdr:colOff>165100</xdr:colOff>
      <xdr:row>58</xdr:row>
      <xdr:rowOff>446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163023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3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44879</xdr:rowOff>
    </xdr:from>
    <xdr:to>
      <xdr:col>6</xdr:col>
      <xdr:colOff>38100</xdr:colOff>
      <xdr:row>57</xdr:row>
      <xdr:rowOff>146479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137606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1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149720</xdr:rowOff>
    </xdr:from>
    <xdr:to>
      <xdr:col>24</xdr:col>
      <xdr:colOff>63500</xdr:colOff>
      <xdr:row>76</xdr:row>
      <xdr:rowOff>43726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2837020"/>
          <a:ext cx="838200" cy="2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137392</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7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76988</xdr:rowOff>
    </xdr:from>
    <xdr:to>
      <xdr:col>19</xdr:col>
      <xdr:colOff>177800</xdr:colOff>
      <xdr:row>74</xdr:row>
      <xdr:rowOff>149720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2421388"/>
          <a:ext cx="889000" cy="4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83366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8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76988</xdr:rowOff>
    </xdr:from>
    <xdr:to>
      <xdr:col>15</xdr:col>
      <xdr:colOff>50800</xdr:colOff>
      <xdr:row>74</xdr:row>
      <xdr:rowOff>57747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2421388"/>
          <a:ext cx="889000" cy="3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54791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57747</xdr:rowOff>
    </xdr:from>
    <xdr:to>
      <xdr:col>10</xdr:col>
      <xdr:colOff>114300</xdr:colOff>
      <xdr:row>77</xdr:row>
      <xdr:rowOff>3150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2745047"/>
          <a:ext cx="889000" cy="4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56811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97320</xdr:rowOff>
    </xdr:from>
    <xdr:to>
      <xdr:col>6</xdr:col>
      <xdr:colOff>38100</xdr:colOff>
      <xdr:row>78</xdr:row>
      <xdr:rowOff>27470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18597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3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164376</xdr:rowOff>
    </xdr:from>
    <xdr:to>
      <xdr:col>24</xdr:col>
      <xdr:colOff>114300</xdr:colOff>
      <xdr:row>76</xdr:row>
      <xdr:rowOff>94526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15803</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98920</xdr:rowOff>
    </xdr:from>
    <xdr:to>
      <xdr:col>20</xdr:col>
      <xdr:colOff>38100</xdr:colOff>
      <xdr:row>75</xdr:row>
      <xdr:rowOff>29070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27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45597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26188</xdr:rowOff>
    </xdr:from>
    <xdr:to>
      <xdr:col>15</xdr:col>
      <xdr:colOff>101600</xdr:colOff>
      <xdr:row>72</xdr:row>
      <xdr:rowOff>127788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237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144315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214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6947</xdr:rowOff>
    </xdr:from>
    <xdr:to>
      <xdr:col>10</xdr:col>
      <xdr:colOff>165100</xdr:colOff>
      <xdr:row>74</xdr:row>
      <xdr:rowOff>108547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26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125074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24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123800</xdr:rowOff>
    </xdr:from>
    <xdr:to>
      <xdr:col>6</xdr:col>
      <xdr:colOff>38100</xdr:colOff>
      <xdr:row>77</xdr:row>
      <xdr:rowOff>53950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1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70476</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292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56555</xdr:rowOff>
    </xdr:from>
    <xdr:to>
      <xdr:col>24</xdr:col>
      <xdr:colOff>63500</xdr:colOff>
      <xdr:row>94</xdr:row>
      <xdr:rowOff>59739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172855"/>
          <a:ext cx="838200" cy="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166005</xdr:rowOff>
    </xdr:from>
    <xdr:to>
      <xdr:col>19</xdr:col>
      <xdr:colOff>177800</xdr:colOff>
      <xdr:row>94</xdr:row>
      <xdr:rowOff>59739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110855"/>
          <a:ext cx="889000" cy="6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166005</xdr:rowOff>
    </xdr:from>
    <xdr:to>
      <xdr:col>15</xdr:col>
      <xdr:colOff>50800</xdr:colOff>
      <xdr:row>95</xdr:row>
      <xdr:rowOff>145007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10855"/>
          <a:ext cx="889000" cy="3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145007</xdr:rowOff>
    </xdr:from>
    <xdr:to>
      <xdr:col>10</xdr:col>
      <xdr:colOff>114300</xdr:colOff>
      <xdr:row>96</xdr:row>
      <xdr:rowOff>77048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432757"/>
          <a:ext cx="889000" cy="10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39294</xdr:rowOff>
    </xdr:from>
    <xdr:to>
      <xdr:col>6</xdr:col>
      <xdr:colOff>38100</xdr:colOff>
      <xdr:row>97</xdr:row>
      <xdr:rowOff>140894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132021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5755</xdr:rowOff>
    </xdr:from>
    <xdr:to>
      <xdr:col>24</xdr:col>
      <xdr:colOff>114300</xdr:colOff>
      <xdr:row>94</xdr:row>
      <xdr:rowOff>107355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1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28632</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97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8939</xdr:rowOff>
    </xdr:from>
    <xdr:to>
      <xdr:col>20</xdr:col>
      <xdr:colOff>38100</xdr:colOff>
      <xdr:row>94</xdr:row>
      <xdr:rowOff>110539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12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127066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590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115205</xdr:rowOff>
    </xdr:from>
    <xdr:to>
      <xdr:col>15</xdr:col>
      <xdr:colOff>101600</xdr:colOff>
      <xdr:row>94</xdr:row>
      <xdr:rowOff>45355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06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61882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83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94207</xdr:rowOff>
    </xdr:from>
    <xdr:to>
      <xdr:col>10</xdr:col>
      <xdr:colOff>165100</xdr:colOff>
      <xdr:row>96</xdr:row>
      <xdr:rowOff>24357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40884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26248</xdr:rowOff>
    </xdr:from>
    <xdr:to>
      <xdr:col>6</xdr:col>
      <xdr:colOff>38100</xdr:colOff>
      <xdr:row>96</xdr:row>
      <xdr:rowOff>127848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144375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6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72027</xdr:rowOff>
    </xdr:from>
    <xdr:to>
      <xdr:col>55</xdr:col>
      <xdr:colOff>0</xdr:colOff>
      <xdr:row>34</xdr:row>
      <xdr:rowOff>74793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901327"/>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72027</xdr:rowOff>
    </xdr:from>
    <xdr:to>
      <xdr:col>50</xdr:col>
      <xdr:colOff>114300</xdr:colOff>
      <xdr:row>34</xdr:row>
      <xdr:rowOff>155519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901327"/>
          <a:ext cx="889000" cy="8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153706</xdr:rowOff>
    </xdr:from>
    <xdr:to>
      <xdr:col>45</xdr:col>
      <xdr:colOff>177800</xdr:colOff>
      <xdr:row>34</xdr:row>
      <xdr:rowOff>155519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640106"/>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153706</xdr:rowOff>
    </xdr:from>
    <xdr:to>
      <xdr:col>41</xdr:col>
      <xdr:colOff>50800</xdr:colOff>
      <xdr:row>35</xdr:row>
      <xdr:rowOff>73166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640106"/>
          <a:ext cx="889000" cy="4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115756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94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168209</xdr:rowOff>
    </xdr:from>
    <xdr:to>
      <xdr:col>36</xdr:col>
      <xdr:colOff>165100</xdr:colOff>
      <xdr:row>37</xdr:row>
      <xdr:rowOff>98359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4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89486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3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23993</xdr:rowOff>
    </xdr:from>
    <xdr:to>
      <xdr:col>55</xdr:col>
      <xdr:colOff>50800</xdr:colOff>
      <xdr:row>34</xdr:row>
      <xdr:rowOff>125593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85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46870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70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21227</xdr:rowOff>
    </xdr:from>
    <xdr:to>
      <xdr:col>50</xdr:col>
      <xdr:colOff>165100</xdr:colOff>
      <xdr:row>34</xdr:row>
      <xdr:rowOff>122827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8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139354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62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104719</xdr:rowOff>
    </xdr:from>
    <xdr:to>
      <xdr:col>46</xdr:col>
      <xdr:colOff>38100</xdr:colOff>
      <xdr:row>35</xdr:row>
      <xdr:rowOff>34869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51396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70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102906</xdr:rowOff>
    </xdr:from>
    <xdr:to>
      <xdr:col>41</xdr:col>
      <xdr:colOff>101600</xdr:colOff>
      <xdr:row>33</xdr:row>
      <xdr:rowOff>33056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5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49583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36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22366</xdr:rowOff>
    </xdr:from>
    <xdr:to>
      <xdr:col>36</xdr:col>
      <xdr:colOff>165100</xdr:colOff>
      <xdr:row>35</xdr:row>
      <xdr:rowOff>123966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140493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79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93325</xdr:rowOff>
    </xdr:from>
    <xdr:to>
      <xdr:col>55</xdr:col>
      <xdr:colOff>0</xdr:colOff>
      <xdr:row>56</xdr:row>
      <xdr:rowOff>117556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694525"/>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117556</xdr:rowOff>
    </xdr:from>
    <xdr:to>
      <xdr:col>50</xdr:col>
      <xdr:colOff>114300</xdr:colOff>
      <xdr:row>57</xdr:row>
      <xdr:rowOff>40529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18756"/>
          <a:ext cx="889000" cy="9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13212</xdr:rowOff>
    </xdr:from>
    <xdr:to>
      <xdr:col>45</xdr:col>
      <xdr:colOff>177800</xdr:colOff>
      <xdr:row>57</xdr:row>
      <xdr:rowOff>40529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442962"/>
          <a:ext cx="889000" cy="37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13212</xdr:rowOff>
    </xdr:from>
    <xdr:to>
      <xdr:col>41</xdr:col>
      <xdr:colOff>50800</xdr:colOff>
      <xdr:row>56</xdr:row>
      <xdr:rowOff>156125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442962"/>
          <a:ext cx="889000" cy="3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19927</xdr:rowOff>
    </xdr:from>
    <xdr:to>
      <xdr:col>36</xdr:col>
      <xdr:colOff>165100</xdr:colOff>
      <xdr:row>57</xdr:row>
      <xdr:rowOff>121527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112654</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88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42525</xdr:rowOff>
    </xdr:from>
    <xdr:to>
      <xdr:col>55</xdr:col>
      <xdr:colOff>50800</xdr:colOff>
      <xdr:row>56</xdr:row>
      <xdr:rowOff>144125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65402</xdr:rowOff>
    </xdr:from>
    <xdr:ext cx="599010"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9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66756</xdr:rowOff>
    </xdr:from>
    <xdr:to>
      <xdr:col>50</xdr:col>
      <xdr:colOff>165100</xdr:colOff>
      <xdr:row>56</xdr:row>
      <xdr:rowOff>168356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4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161179</xdr:rowOff>
    </xdr:from>
    <xdr:to>
      <xdr:col>46</xdr:col>
      <xdr:colOff>38100</xdr:colOff>
      <xdr:row>57</xdr:row>
      <xdr:rowOff>91329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6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107856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53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133862</xdr:rowOff>
    </xdr:from>
    <xdr:to>
      <xdr:col>41</xdr:col>
      <xdr:colOff>101600</xdr:colOff>
      <xdr:row>55</xdr:row>
      <xdr:rowOff>64012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80539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67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105325</xdr:rowOff>
    </xdr:from>
    <xdr:to>
      <xdr:col>36</xdr:col>
      <xdr:colOff>165100</xdr:colOff>
      <xdr:row>57</xdr:row>
      <xdr:rowOff>35475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0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52002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48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143323</xdr:rowOff>
    </xdr:from>
    <xdr:to>
      <xdr:col>55</xdr:col>
      <xdr:colOff>0</xdr:colOff>
      <xdr:row>76</xdr:row>
      <xdr:rowOff>149673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002073"/>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143323</xdr:rowOff>
    </xdr:from>
    <xdr:to>
      <xdr:col>50</xdr:col>
      <xdr:colOff>114300</xdr:colOff>
      <xdr:row>77</xdr:row>
      <xdr:rowOff>60336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002073"/>
          <a:ext cx="889000" cy="25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60336</xdr:rowOff>
    </xdr:from>
    <xdr:to>
      <xdr:col>45</xdr:col>
      <xdr:colOff>177800</xdr:colOff>
      <xdr:row>77</xdr:row>
      <xdr:rowOff>127687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261986"/>
          <a:ext cx="889000" cy="6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127687</xdr:rowOff>
    </xdr:from>
    <xdr:to>
      <xdr:col>41</xdr:col>
      <xdr:colOff>50800</xdr:colOff>
      <xdr:row>77</xdr:row>
      <xdr:rowOff>138060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29337"/>
          <a:ext cx="889000" cy="1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133922</xdr:rowOff>
    </xdr:from>
    <xdr:to>
      <xdr:col>36</xdr:col>
      <xdr:colOff>165100</xdr:colOff>
      <xdr:row>77</xdr:row>
      <xdr:rowOff>64072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80600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98873</xdr:rowOff>
    </xdr:from>
    <xdr:to>
      <xdr:col>55</xdr:col>
      <xdr:colOff>50800</xdr:colOff>
      <xdr:row>77</xdr:row>
      <xdr:rowOff>29023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12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121750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8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92523</xdr:rowOff>
    </xdr:from>
    <xdr:to>
      <xdr:col>50</xdr:col>
      <xdr:colOff>165100</xdr:colOff>
      <xdr:row>76</xdr:row>
      <xdr:rowOff>22673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95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27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9536</xdr:rowOff>
    </xdr:from>
    <xdr:to>
      <xdr:col>46</xdr:col>
      <xdr:colOff>38100</xdr:colOff>
      <xdr:row>77</xdr:row>
      <xdr:rowOff>111136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0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76887</xdr:rowOff>
    </xdr:from>
    <xdr:to>
      <xdr:col>41</xdr:col>
      <xdr:colOff>101600</xdr:colOff>
      <xdr:row>78</xdr:row>
      <xdr:rowOff>7037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169614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7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87260</xdr:rowOff>
    </xdr:from>
    <xdr:to>
      <xdr:col>36</xdr:col>
      <xdr:colOff>165100</xdr:colOff>
      <xdr:row>78</xdr:row>
      <xdr:rowOff>17410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8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8537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38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3966</xdr:rowOff>
    </xdr:from>
    <xdr:to>
      <xdr:col>55</xdr:col>
      <xdr:colOff>0</xdr:colOff>
      <xdr:row>97</xdr:row>
      <xdr:rowOff>133787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63166"/>
          <a:ext cx="838200" cy="30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104381</xdr:rowOff>
    </xdr:from>
    <xdr:to>
      <xdr:col>50</xdr:col>
      <xdr:colOff>114300</xdr:colOff>
      <xdr:row>97</xdr:row>
      <xdr:rowOff>133787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735031"/>
          <a:ext cx="889000" cy="2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44648</xdr:rowOff>
    </xdr:from>
    <xdr:to>
      <xdr:col>45</xdr:col>
      <xdr:colOff>177800</xdr:colOff>
      <xdr:row>97</xdr:row>
      <xdr:rowOff>104381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5818048"/>
          <a:ext cx="889000" cy="91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44648</xdr:rowOff>
    </xdr:from>
    <xdr:to>
      <xdr:col>41</xdr:col>
      <xdr:colOff>50800</xdr:colOff>
      <xdr:row>95</xdr:row>
      <xdr:rowOff>168542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5818048"/>
          <a:ext cx="889000" cy="63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32519</xdr:rowOff>
    </xdr:from>
    <xdr:to>
      <xdr:col>36</xdr:col>
      <xdr:colOff>165100</xdr:colOff>
      <xdr:row>97</xdr:row>
      <xdr:rowOff>134119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125246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7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124616</xdr:rowOff>
    </xdr:from>
    <xdr:to>
      <xdr:col>55</xdr:col>
      <xdr:colOff>50800</xdr:colOff>
      <xdr:row>96</xdr:row>
      <xdr:rowOff>54766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147493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6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82987</xdr:rowOff>
    </xdr:from>
    <xdr:to>
      <xdr:col>50</xdr:col>
      <xdr:colOff>165100</xdr:colOff>
      <xdr:row>98</xdr:row>
      <xdr:rowOff>13137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1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4264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0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53581</xdr:rowOff>
    </xdr:from>
    <xdr:to>
      <xdr:col>46</xdr:col>
      <xdr:colOff>38100</xdr:colOff>
      <xdr:row>97</xdr:row>
      <xdr:rowOff>155181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146308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77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165298</xdr:rowOff>
    </xdr:from>
    <xdr:to>
      <xdr:col>41</xdr:col>
      <xdr:colOff>101600</xdr:colOff>
      <xdr:row>92</xdr:row>
      <xdr:rowOff>95448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576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111975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554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117742</xdr:rowOff>
    </xdr:from>
    <xdr:to>
      <xdr:col>36</xdr:col>
      <xdr:colOff>165100</xdr:colOff>
      <xdr:row>96</xdr:row>
      <xdr:rowOff>47892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64419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75148</xdr:rowOff>
    </xdr:from>
    <xdr:to>
      <xdr:col>85</xdr:col>
      <xdr:colOff>127000</xdr:colOff>
      <xdr:row>37</xdr:row>
      <xdr:rowOff>131685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18798"/>
          <a:ext cx="838200" cy="5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35493</xdr:rowOff>
    </xdr:from>
    <xdr:ext cx="469744"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50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131685</xdr:rowOff>
    </xdr:from>
    <xdr:to>
      <xdr:col>81</xdr:col>
      <xdr:colOff>50800</xdr:colOff>
      <xdr:row>38</xdr:row>
      <xdr:rowOff>127113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7533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136327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8" y="665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106132</xdr:rowOff>
    </xdr:from>
    <xdr:to>
      <xdr:col>76</xdr:col>
      <xdr:colOff>114300</xdr:colOff>
      <xdr:row>38</xdr:row>
      <xdr:rowOff>127113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21232"/>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106132</xdr:rowOff>
    </xdr:from>
    <xdr:to>
      <xdr:col>71</xdr:col>
      <xdr:colOff>177800</xdr:colOff>
      <xdr:row>38</xdr:row>
      <xdr:rowOff>136815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21232"/>
          <a:ext cx="889000" cy="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47907</xdr:rowOff>
    </xdr:from>
    <xdr:to>
      <xdr:col>67</xdr:col>
      <xdr:colOff>101600</xdr:colOff>
      <xdr:row>38</xdr:row>
      <xdr:rowOff>149507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6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166035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33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24348</xdr:rowOff>
    </xdr:from>
    <xdr:to>
      <xdr:col>85</xdr:col>
      <xdr:colOff>177800</xdr:colOff>
      <xdr:row>37</xdr:row>
      <xdr:rowOff>125948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3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47225</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1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80885</xdr:rowOff>
    </xdr:from>
    <xdr:to>
      <xdr:col>81</xdr:col>
      <xdr:colOff>101600</xdr:colOff>
      <xdr:row>38</xdr:row>
      <xdr:rowOff>11035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2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27562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19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76313</xdr:rowOff>
    </xdr:from>
    <xdr:to>
      <xdr:col>76</xdr:col>
      <xdr:colOff>165100</xdr:colOff>
      <xdr:row>39</xdr:row>
      <xdr:rowOff>6463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5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169040</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6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55332</xdr:rowOff>
    </xdr:from>
    <xdr:to>
      <xdr:col>72</xdr:col>
      <xdr:colOff>38100</xdr:colOff>
      <xdr:row>38</xdr:row>
      <xdr:rowOff>156932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148059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86015</xdr:rowOff>
    </xdr:from>
    <xdr:to>
      <xdr:col>67</xdr:col>
      <xdr:colOff>101600</xdr:colOff>
      <xdr:row>39</xdr:row>
      <xdr:rowOff>16165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7292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9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36537</xdr:rowOff>
    </xdr:from>
    <xdr:to>
      <xdr:col>85</xdr:col>
      <xdr:colOff>127000</xdr:colOff>
      <xdr:row>76</xdr:row>
      <xdr:rowOff>49230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66737"/>
          <a:ext cx="838200" cy="1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36537</xdr:rowOff>
    </xdr:from>
    <xdr:to>
      <xdr:col>81</xdr:col>
      <xdr:colOff>50800</xdr:colOff>
      <xdr:row>76</xdr:row>
      <xdr:rowOff>67938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066737"/>
          <a:ext cx="8890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67938</xdr:rowOff>
    </xdr:from>
    <xdr:to>
      <xdr:col>76</xdr:col>
      <xdr:colOff>114300</xdr:colOff>
      <xdr:row>76</xdr:row>
      <xdr:rowOff>98712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098138"/>
          <a:ext cx="889000" cy="3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48451</xdr:rowOff>
    </xdr:from>
    <xdr:to>
      <xdr:col>71</xdr:col>
      <xdr:colOff>177800</xdr:colOff>
      <xdr:row>76</xdr:row>
      <xdr:rowOff>98712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078651"/>
          <a:ext cx="889000" cy="5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7331</xdr:rowOff>
    </xdr:from>
    <xdr:to>
      <xdr:col>67</xdr:col>
      <xdr:colOff>101600</xdr:colOff>
      <xdr:row>77</xdr:row>
      <xdr:rowOff>108931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0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100058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0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169880</xdr:rowOff>
    </xdr:from>
    <xdr:to>
      <xdr:col>85</xdr:col>
      <xdr:colOff>177800</xdr:colOff>
      <xdr:row>76</xdr:row>
      <xdr:rowOff>100030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0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21307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88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157187</xdr:rowOff>
    </xdr:from>
    <xdr:to>
      <xdr:col>81</xdr:col>
      <xdr:colOff>101600</xdr:colOff>
      <xdr:row>76</xdr:row>
      <xdr:rowOff>87337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01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103864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79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17138</xdr:rowOff>
    </xdr:from>
    <xdr:to>
      <xdr:col>76</xdr:col>
      <xdr:colOff>165100</xdr:colOff>
      <xdr:row>76</xdr:row>
      <xdr:rowOff>118738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04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135265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82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47912</xdr:rowOff>
    </xdr:from>
    <xdr:to>
      <xdr:col>72</xdr:col>
      <xdr:colOff>38100</xdr:colOff>
      <xdr:row>76</xdr:row>
      <xdr:rowOff>149512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0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166039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85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169101</xdr:rowOff>
    </xdr:from>
    <xdr:to>
      <xdr:col>67</xdr:col>
      <xdr:colOff>101600</xdr:colOff>
      <xdr:row>76</xdr:row>
      <xdr:rowOff>99251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0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115779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8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5959</xdr:rowOff>
    </xdr:from>
    <xdr:to>
      <xdr:col>85</xdr:col>
      <xdr:colOff>127000</xdr:colOff>
      <xdr:row>98</xdr:row>
      <xdr:rowOff>63705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08059"/>
          <a:ext cx="838200" cy="5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122743</xdr:rowOff>
    </xdr:from>
    <xdr:to>
      <xdr:col>81</xdr:col>
      <xdr:colOff>50800</xdr:colOff>
      <xdr:row>98</xdr:row>
      <xdr:rowOff>63705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753393"/>
          <a:ext cx="889000" cy="11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122743</xdr:rowOff>
    </xdr:from>
    <xdr:to>
      <xdr:col>76</xdr:col>
      <xdr:colOff>114300</xdr:colOff>
      <xdr:row>97</xdr:row>
      <xdr:rowOff>157677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53393"/>
          <a:ext cx="889000" cy="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157677</xdr:rowOff>
    </xdr:from>
    <xdr:to>
      <xdr:col>71</xdr:col>
      <xdr:colOff>177800</xdr:colOff>
      <xdr:row>98</xdr:row>
      <xdr:rowOff>107573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88327"/>
          <a:ext cx="889000" cy="1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35295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3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18952</xdr:rowOff>
    </xdr:from>
    <xdr:to>
      <xdr:col>67</xdr:col>
      <xdr:colOff>101600</xdr:colOff>
      <xdr:row>98</xdr:row>
      <xdr:rowOff>120552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137079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59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126609</xdr:rowOff>
    </xdr:from>
    <xdr:to>
      <xdr:col>85</xdr:col>
      <xdr:colOff>177800</xdr:colOff>
      <xdr:row>98</xdr:row>
      <xdr:rowOff>56759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5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41536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12905</xdr:rowOff>
    </xdr:from>
    <xdr:to>
      <xdr:col>81</xdr:col>
      <xdr:colOff>101600</xdr:colOff>
      <xdr:row>98</xdr:row>
      <xdr:rowOff>114505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105632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0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71943</xdr:rowOff>
    </xdr:from>
    <xdr:to>
      <xdr:col>76</xdr:col>
      <xdr:colOff>165100</xdr:colOff>
      <xdr:row>98</xdr:row>
      <xdr:rowOff>2093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164670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9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106877</xdr:rowOff>
    </xdr:from>
    <xdr:to>
      <xdr:col>72</xdr:col>
      <xdr:colOff>38100</xdr:colOff>
      <xdr:row>98</xdr:row>
      <xdr:rowOff>37027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53554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5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56773</xdr:rowOff>
    </xdr:from>
    <xdr:to>
      <xdr:col>67</xdr:col>
      <xdr:colOff>101600</xdr:colOff>
      <xdr:row>98</xdr:row>
      <xdr:rowOff>158373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5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149500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95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41135</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727685"/>
          <a:ext cx="8382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168889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41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142748</xdr:rowOff>
    </xdr:from>
    <xdr:to>
      <xdr:col>111</xdr:col>
      <xdr:colOff>177800</xdr:colOff>
      <xdr:row>39</xdr:row>
      <xdr:rowOff>41135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7848"/>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111320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2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142748</xdr:rowOff>
    </xdr:from>
    <xdr:to>
      <xdr:col>107</xdr:col>
      <xdr:colOff>50800</xdr:colOff>
      <xdr:row>39</xdr:row>
      <xdr:rowOff>13932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57848"/>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116121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13932</xdr:rowOff>
    </xdr:from>
    <xdr:to>
      <xdr:col>102</xdr:col>
      <xdr:colOff>114300</xdr:colOff>
      <xdr:row>39</xdr:row>
      <xdr:rowOff>24676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700482"/>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125836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29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56591</xdr:rowOff>
    </xdr:from>
    <xdr:to>
      <xdr:col>98</xdr:col>
      <xdr:colOff>38100</xdr:colOff>
      <xdr:row>38</xdr:row>
      <xdr:rowOff>158191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7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161785</xdr:rowOff>
    </xdr:from>
    <xdr:to>
      <xdr:col>112</xdr:col>
      <xdr:colOff>38100</xdr:colOff>
      <xdr:row>39</xdr:row>
      <xdr:rowOff>91935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83062</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66333" y="6769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91948</xdr:rowOff>
    </xdr:from>
    <xdr:to>
      <xdr:col>107</xdr:col>
      <xdr:colOff>101600</xdr:colOff>
      <xdr:row>39</xdr:row>
      <xdr:rowOff>22098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13225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134582</xdr:rowOff>
    </xdr:from>
    <xdr:to>
      <xdr:col>102</xdr:col>
      <xdr:colOff>165100</xdr:colOff>
      <xdr:row>39</xdr:row>
      <xdr:rowOff>64732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55859</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742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145326</xdr:rowOff>
    </xdr:from>
    <xdr:to>
      <xdr:col>98</xdr:col>
      <xdr:colOff>38100</xdr:colOff>
      <xdr:row>39</xdr:row>
      <xdr:rowOff>75476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66603</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75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163050</xdr:rowOff>
    </xdr:from>
    <xdr:to>
      <xdr:col>116</xdr:col>
      <xdr:colOff>63500</xdr:colOff>
      <xdr:row>59</xdr:row>
      <xdr:rowOff>6132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07150"/>
          <a:ext cx="8382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151620</xdr:rowOff>
    </xdr:from>
    <xdr:to>
      <xdr:col>111</xdr:col>
      <xdr:colOff>177800</xdr:colOff>
      <xdr:row>58</xdr:row>
      <xdr:rowOff>163050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95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142868</xdr:rowOff>
    </xdr:from>
    <xdr:to>
      <xdr:col>107</xdr:col>
      <xdr:colOff>50800</xdr:colOff>
      <xdr:row>58</xdr:row>
      <xdr:rowOff>151620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86968"/>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132875</xdr:rowOff>
    </xdr:from>
    <xdr:to>
      <xdr:col>102</xdr:col>
      <xdr:colOff>114300</xdr:colOff>
      <xdr:row>58</xdr:row>
      <xdr:rowOff>142868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76975"/>
          <a:ext cx="8890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142784</xdr:rowOff>
    </xdr:from>
    <xdr:to>
      <xdr:col>98</xdr:col>
      <xdr:colOff>38100</xdr:colOff>
      <xdr:row>59</xdr:row>
      <xdr:rowOff>72934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64061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17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126782</xdr:rowOff>
    </xdr:from>
    <xdr:to>
      <xdr:col>116</xdr:col>
      <xdr:colOff>114300</xdr:colOff>
      <xdr:row>59</xdr:row>
      <xdr:rowOff>56932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41709</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85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112250</xdr:rowOff>
    </xdr:from>
    <xdr:to>
      <xdr:col>112</xdr:col>
      <xdr:colOff>38100</xdr:colOff>
      <xdr:row>59</xdr:row>
      <xdr:rowOff>42400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33527</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100820</xdr:rowOff>
    </xdr:from>
    <xdr:to>
      <xdr:col>107</xdr:col>
      <xdr:colOff>101600</xdr:colOff>
      <xdr:row>59</xdr:row>
      <xdr:rowOff>30970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22097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92068</xdr:rowOff>
    </xdr:from>
    <xdr:to>
      <xdr:col>102</xdr:col>
      <xdr:colOff>165100</xdr:colOff>
      <xdr:row>59</xdr:row>
      <xdr:rowOff>22218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13345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2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82075</xdr:rowOff>
    </xdr:from>
    <xdr:to>
      <xdr:col>98</xdr:col>
      <xdr:colOff>38100</xdr:colOff>
      <xdr:row>59</xdr:row>
      <xdr:rowOff>12225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28752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8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114826</xdr:rowOff>
    </xdr:from>
    <xdr:to>
      <xdr:col>116</xdr:col>
      <xdr:colOff>63500</xdr:colOff>
      <xdr:row>76</xdr:row>
      <xdr:rowOff>132113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145026"/>
          <a:ext cx="838200" cy="1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114826</xdr:rowOff>
    </xdr:from>
    <xdr:to>
      <xdr:col>111</xdr:col>
      <xdr:colOff>177800</xdr:colOff>
      <xdr:row>76</xdr:row>
      <xdr:rowOff>171225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145026"/>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171225</xdr:rowOff>
    </xdr:from>
    <xdr:to>
      <xdr:col>107</xdr:col>
      <xdr:colOff>50800</xdr:colOff>
      <xdr:row>77</xdr:row>
      <xdr:rowOff>14492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201425"/>
          <a:ext cx="889000" cy="14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14492</xdr:rowOff>
    </xdr:from>
    <xdr:to>
      <xdr:col>102</xdr:col>
      <xdr:colOff>114300</xdr:colOff>
      <xdr:row>77</xdr:row>
      <xdr:rowOff>27522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21614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107232</xdr:rowOff>
    </xdr:from>
    <xdr:to>
      <xdr:col>98</xdr:col>
      <xdr:colOff>38100</xdr:colOff>
      <xdr:row>78</xdr:row>
      <xdr:rowOff>37382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30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28509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40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81313</xdr:rowOff>
    </xdr:from>
    <xdr:to>
      <xdr:col>116</xdr:col>
      <xdr:colOff>114300</xdr:colOff>
      <xdr:row>77</xdr:row>
      <xdr:rowOff>11463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104190</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64026</xdr:rowOff>
    </xdr:from>
    <xdr:to>
      <xdr:col>112</xdr:col>
      <xdr:colOff>38100</xdr:colOff>
      <xdr:row>76</xdr:row>
      <xdr:rowOff>165626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09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10703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8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120425</xdr:rowOff>
    </xdr:from>
    <xdr:to>
      <xdr:col>107</xdr:col>
      <xdr:colOff>101600</xdr:colOff>
      <xdr:row>77</xdr:row>
      <xdr:rowOff>50575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15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67102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92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135142</xdr:rowOff>
    </xdr:from>
    <xdr:to>
      <xdr:col>102</xdr:col>
      <xdr:colOff>165100</xdr:colOff>
      <xdr:row>77</xdr:row>
      <xdr:rowOff>65292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16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81819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94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148172</xdr:rowOff>
    </xdr:from>
    <xdr:to>
      <xdr:col>98</xdr:col>
      <xdr:colOff>38100</xdr:colOff>
      <xdr:row>77</xdr:row>
      <xdr:rowOff>78322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1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94849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95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町立の幼児施設の保育士・教諭や教育施設の調理師等の配置により、類似団体平均より高い水準で高止まりの傾向にある。補助費等については、置賜広域病院企業団に係る負担金の一部が、本町を経由して支出されることから、数値が突出している。維持補修費については、少雪により冬期除排雪経費が前年と比較して減少となった。普通建設事業費（うち新規整備）については、旧役場庁舎跡地に整備する地域振興拠点施設の造成工事の開始により令和４年度より増加傾向となっている。普通建設事業費（うち更新整備）については、小学校プールの更新工事、町民総合体育館耐震化工事等により増額となった。災害復旧事業費については、令和４年８月豪雨災害の影響により増加となった。投資及び出資金については、水道事業会計への出資を行わなかったことにより減少となった。</a:t>
          </a:r>
        </a:p>
        <a:p>
          <a:r>
            <a:rPr kumimoji="1" lang="ja-JP" altLang="en-US" sz="1300">
              <a:latin typeface="ＭＳ Ｐゴシック" panose="020B0600070205080204" pitchFamily="50" charset="-128"/>
              <a:ea typeface="ＭＳ Ｐゴシック" panose="020B0600070205080204" pitchFamily="50" charset="-128"/>
            </a:rPr>
            <a:t>　今後も、引き続き実施事業の厳選や歳出の徹底した見直しと施策の重点化の両立に努め、財政の健全化を図る。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13,698
13,615
166.60
12,982,130
12,452,555
500,036
6,710,792
14,967,165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130.8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97599</xdr:rowOff>
    </xdr:from>
    <xdr:to>
      <xdr:col>24</xdr:col>
      <xdr:colOff>63500</xdr:colOff>
      <xdr:row>35</xdr:row>
      <xdr:rowOff>130556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8349"/>
          <a:ext cx="838200" cy="3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97599</xdr:rowOff>
    </xdr:from>
    <xdr:to>
      <xdr:col>19</xdr:col>
      <xdr:colOff>177800</xdr:colOff>
      <xdr:row>35</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8349"/>
          <a:ext cx="8890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125222</xdr:rowOff>
    </xdr:from>
    <xdr:to>
      <xdr:col>15</xdr:col>
      <xdr:colOff>50800</xdr:colOff>
      <xdr:row>35</xdr:row>
      <xdr:rowOff>155702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5972"/>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125222</xdr:rowOff>
    </xdr:from>
    <xdr:to>
      <xdr:col>10</xdr:col>
      <xdr:colOff>114300</xdr:colOff>
      <xdr:row>35</xdr:row>
      <xdr:rowOff>154368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5972"/>
          <a:ext cx="889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170815</xdr:rowOff>
    </xdr:from>
    <xdr:to>
      <xdr:col>6</xdr:col>
      <xdr:colOff>38100</xdr:colOff>
      <xdr:row>37</xdr:row>
      <xdr:rowOff>100965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92092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79756</xdr:rowOff>
    </xdr:from>
    <xdr:to>
      <xdr:col>24</xdr:col>
      <xdr:colOff>114300</xdr:colOff>
      <xdr:row>36</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102633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46799</xdr:rowOff>
    </xdr:from>
    <xdr:to>
      <xdr:col>20</xdr:col>
      <xdr:colOff>38100</xdr:colOff>
      <xdr:row>35</xdr:row>
      <xdr:rowOff>148399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164926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2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104902</xdr:rowOff>
    </xdr:from>
    <xdr:to>
      <xdr:col>15</xdr:col>
      <xdr:colOff>101600</xdr:colOff>
      <xdr:row>36</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51579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8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74422</xdr:rowOff>
    </xdr:from>
    <xdr:to>
      <xdr:col>10</xdr:col>
      <xdr:colOff>165100</xdr:colOff>
      <xdr:row>36</xdr:row>
      <xdr:rowOff>4572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21099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103568</xdr:rowOff>
    </xdr:from>
    <xdr:to>
      <xdr:col>6</xdr:col>
      <xdr:colOff>38100</xdr:colOff>
      <xdr:row>36</xdr:row>
      <xdr:rowOff>33718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50245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7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144988</xdr:rowOff>
    </xdr:from>
    <xdr:to>
      <xdr:col>24</xdr:col>
      <xdr:colOff>63500</xdr:colOff>
      <xdr:row>55</xdr:row>
      <xdr:rowOff>158495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74738"/>
          <a:ext cx="838200" cy="1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151305</xdr:rowOff>
    </xdr:from>
    <xdr:to>
      <xdr:col>19</xdr:col>
      <xdr:colOff>177800</xdr:colOff>
      <xdr:row>55</xdr:row>
      <xdr:rowOff>158495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581055"/>
          <a:ext cx="889000" cy="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78729</xdr:rowOff>
    </xdr:from>
    <xdr:to>
      <xdr:col>15</xdr:col>
      <xdr:colOff>50800</xdr:colOff>
      <xdr:row>55</xdr:row>
      <xdr:rowOff>151305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8822679"/>
          <a:ext cx="889000" cy="75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78729</xdr:rowOff>
    </xdr:from>
    <xdr:to>
      <xdr:col>10</xdr:col>
      <xdr:colOff>114300</xdr:colOff>
      <xdr:row>56</xdr:row>
      <xdr:rowOff>11912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8822679"/>
          <a:ext cx="889000" cy="79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158364</xdr:rowOff>
    </xdr:from>
    <xdr:to>
      <xdr:col>6</xdr:col>
      <xdr:colOff>38100</xdr:colOff>
      <xdr:row>57</xdr:row>
      <xdr:rowOff>88514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79641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94188</xdr:rowOff>
    </xdr:from>
    <xdr:to>
      <xdr:col>24</xdr:col>
      <xdr:colOff>114300</xdr:colOff>
      <xdr:row>56</xdr:row>
      <xdr:rowOff>24338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117065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7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107695</xdr:rowOff>
    </xdr:from>
    <xdr:to>
      <xdr:col>20</xdr:col>
      <xdr:colOff>38100</xdr:colOff>
      <xdr:row>56</xdr:row>
      <xdr:rowOff>37845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54372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31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100505</xdr:rowOff>
    </xdr:from>
    <xdr:to>
      <xdr:col>15</xdr:col>
      <xdr:colOff>101600</xdr:colOff>
      <xdr:row>56</xdr:row>
      <xdr:rowOff>30655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3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47182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0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27929</xdr:rowOff>
    </xdr:from>
    <xdr:to>
      <xdr:col>10</xdr:col>
      <xdr:colOff>165100</xdr:colOff>
      <xdr:row>51</xdr:row>
      <xdr:rowOff>129529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87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146056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8547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132562</xdr:rowOff>
    </xdr:from>
    <xdr:to>
      <xdr:col>6</xdr:col>
      <xdr:colOff>38100</xdr:colOff>
      <xdr:row>56</xdr:row>
      <xdr:rowOff>62712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56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79239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3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28992</xdr:rowOff>
    </xdr:from>
    <xdr:to>
      <xdr:col>24</xdr:col>
      <xdr:colOff>63500</xdr:colOff>
      <xdr:row>76</xdr:row>
      <xdr:rowOff>30549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9192"/>
          <a:ext cx="8382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114248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0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81102</xdr:rowOff>
    </xdr:from>
    <xdr:to>
      <xdr:col>19</xdr:col>
      <xdr:colOff>177800</xdr:colOff>
      <xdr:row>76</xdr:row>
      <xdr:rowOff>28992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39852"/>
          <a:ext cx="889000" cy="1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81102</xdr:rowOff>
    </xdr:from>
    <xdr:to>
      <xdr:col>15</xdr:col>
      <xdr:colOff>50800</xdr:colOff>
      <xdr:row>77</xdr:row>
      <xdr:rowOff>73526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39852"/>
          <a:ext cx="889000" cy="33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73526</xdr:rowOff>
    </xdr:from>
    <xdr:to>
      <xdr:col>10</xdr:col>
      <xdr:colOff>114300</xdr:colOff>
      <xdr:row>78</xdr:row>
      <xdr:rowOff>44940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5176"/>
          <a:ext cx="889000" cy="14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150361</xdr:rowOff>
    </xdr:from>
    <xdr:to>
      <xdr:col>6</xdr:col>
      <xdr:colOff>38100</xdr:colOff>
      <xdr:row>78</xdr:row>
      <xdr:rowOff>80511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97038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2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151199</xdr:rowOff>
    </xdr:from>
    <xdr:to>
      <xdr:col>24</xdr:col>
      <xdr:colOff>114300</xdr:colOff>
      <xdr:row>76</xdr:row>
      <xdr:rowOff>81349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129626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8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149642</xdr:rowOff>
    </xdr:from>
    <xdr:to>
      <xdr:col>20</xdr:col>
      <xdr:colOff>38100</xdr:colOff>
      <xdr:row>76</xdr:row>
      <xdr:rowOff>79792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96319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30302</xdr:rowOff>
    </xdr:from>
    <xdr:to>
      <xdr:col>15</xdr:col>
      <xdr:colOff>101600</xdr:colOff>
      <xdr:row>75</xdr:row>
      <xdr:rowOff>131902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148429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64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22726</xdr:rowOff>
    </xdr:from>
    <xdr:to>
      <xdr:col>10</xdr:col>
      <xdr:colOff>165100</xdr:colOff>
      <xdr:row>77</xdr:row>
      <xdr:rowOff>124326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140853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99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165590</xdr:rowOff>
    </xdr:from>
    <xdr:to>
      <xdr:col>6</xdr:col>
      <xdr:colOff>38100</xdr:colOff>
      <xdr:row>78</xdr:row>
      <xdr:rowOff>95740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6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86867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5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33052</xdr:rowOff>
    </xdr:from>
    <xdr:to>
      <xdr:col>24</xdr:col>
      <xdr:colOff>63500</xdr:colOff>
      <xdr:row>93</xdr:row>
      <xdr:rowOff>64393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977902"/>
          <a:ext cx="8382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64393</xdr:rowOff>
    </xdr:from>
    <xdr:to>
      <xdr:col>19</xdr:col>
      <xdr:colOff>177800</xdr:colOff>
      <xdr:row>93</xdr:row>
      <xdr:rowOff>76825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009243"/>
          <a:ext cx="889000" cy="1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76825</xdr:rowOff>
    </xdr:from>
    <xdr:to>
      <xdr:col>15</xdr:col>
      <xdr:colOff>50800</xdr:colOff>
      <xdr:row>94</xdr:row>
      <xdr:rowOff>16224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021675"/>
          <a:ext cx="889000" cy="1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16224</xdr:rowOff>
    </xdr:from>
    <xdr:to>
      <xdr:col>10</xdr:col>
      <xdr:colOff>114300</xdr:colOff>
      <xdr:row>94</xdr:row>
      <xdr:rowOff>25563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132524"/>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74595</xdr:rowOff>
    </xdr:from>
    <xdr:to>
      <xdr:col>6</xdr:col>
      <xdr:colOff>38100</xdr:colOff>
      <xdr:row>99</xdr:row>
      <xdr:rowOff>4745</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167322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153702</xdr:rowOff>
    </xdr:from>
    <xdr:to>
      <xdr:col>24</xdr:col>
      <xdr:colOff>114300</xdr:colOff>
      <xdr:row>93</xdr:row>
      <xdr:rowOff>83852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9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5129</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77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13593</xdr:rowOff>
    </xdr:from>
    <xdr:to>
      <xdr:col>20</xdr:col>
      <xdr:colOff>38100</xdr:colOff>
      <xdr:row>93</xdr:row>
      <xdr:rowOff>115193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95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131720</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73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26025</xdr:rowOff>
    </xdr:from>
    <xdr:to>
      <xdr:col>15</xdr:col>
      <xdr:colOff>101600</xdr:colOff>
      <xdr:row>93</xdr:row>
      <xdr:rowOff>127625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9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144152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574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136874</xdr:rowOff>
    </xdr:from>
    <xdr:to>
      <xdr:col>10</xdr:col>
      <xdr:colOff>165100</xdr:colOff>
      <xdr:row>94</xdr:row>
      <xdr:rowOff>67024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0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83551</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585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146213</xdr:rowOff>
    </xdr:from>
    <xdr:to>
      <xdr:col>6</xdr:col>
      <xdr:colOff>38100</xdr:colOff>
      <xdr:row>94</xdr:row>
      <xdr:rowOff>76363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09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92890</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5866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34087</xdr:rowOff>
    </xdr:from>
    <xdr:to>
      <xdr:col>55</xdr:col>
      <xdr:colOff>0</xdr:colOff>
      <xdr:row>32</xdr:row>
      <xdr:rowOff>6655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5349037"/>
          <a:ext cx="8382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28601</xdr:rowOff>
    </xdr:from>
    <xdr:to>
      <xdr:col>50</xdr:col>
      <xdr:colOff>114300</xdr:colOff>
      <xdr:row>31</xdr:row>
      <xdr:rowOff>34087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534355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28601</xdr:rowOff>
    </xdr:from>
    <xdr:to>
      <xdr:col>45</xdr:col>
      <xdr:colOff>177800</xdr:colOff>
      <xdr:row>31</xdr:row>
      <xdr:rowOff>83007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5343551"/>
          <a:ext cx="8890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74320</xdr:rowOff>
    </xdr:from>
    <xdr:to>
      <xdr:col>41</xdr:col>
      <xdr:colOff>50800</xdr:colOff>
      <xdr:row>31</xdr:row>
      <xdr:rowOff>83007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38927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91643</xdr:rowOff>
    </xdr:from>
    <xdr:to>
      <xdr:col>36</xdr:col>
      <xdr:colOff>165100</xdr:colOff>
      <xdr:row>38</xdr:row>
      <xdr:rowOff>21793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12920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127305</xdr:rowOff>
    </xdr:from>
    <xdr:to>
      <xdr:col>55</xdr:col>
      <xdr:colOff>50800</xdr:colOff>
      <xdr:row>32</xdr:row>
      <xdr:rowOff>57455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54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150182</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29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154737</xdr:rowOff>
    </xdr:from>
    <xdr:to>
      <xdr:col>50</xdr:col>
      <xdr:colOff>165100</xdr:colOff>
      <xdr:row>31</xdr:row>
      <xdr:rowOff>84887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2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101414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07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149251</xdr:rowOff>
    </xdr:from>
    <xdr:to>
      <xdr:col>46</xdr:col>
      <xdr:colOff>38100</xdr:colOff>
      <xdr:row>31</xdr:row>
      <xdr:rowOff>79401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52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95928</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06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32207</xdr:rowOff>
    </xdr:from>
    <xdr:to>
      <xdr:col>41</xdr:col>
      <xdr:colOff>101600</xdr:colOff>
      <xdr:row>31</xdr:row>
      <xdr:rowOff>133807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534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150334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12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23520</xdr:rowOff>
    </xdr:from>
    <xdr:to>
      <xdr:col>36</xdr:col>
      <xdr:colOff>165100</xdr:colOff>
      <xdr:row>31</xdr:row>
      <xdr:rowOff>125120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3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141647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1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162971</xdr:rowOff>
    </xdr:from>
    <xdr:to>
      <xdr:col>55</xdr:col>
      <xdr:colOff>0</xdr:colOff>
      <xdr:row>57</xdr:row>
      <xdr:rowOff>37292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64171"/>
          <a:ext cx="838200" cy="4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162971</xdr:rowOff>
    </xdr:from>
    <xdr:to>
      <xdr:col>50</xdr:col>
      <xdr:colOff>114300</xdr:colOff>
      <xdr:row>57</xdr:row>
      <xdr:rowOff>40145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764171"/>
          <a:ext cx="889000" cy="4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36254</xdr:rowOff>
    </xdr:from>
    <xdr:to>
      <xdr:col>45</xdr:col>
      <xdr:colOff>177800</xdr:colOff>
      <xdr:row>57</xdr:row>
      <xdr:rowOff>40145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08904"/>
          <a:ext cx="889000" cy="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789</xdr:rowOff>
    </xdr:from>
    <xdr:to>
      <xdr:col>41</xdr:col>
      <xdr:colOff>50800</xdr:colOff>
      <xdr:row>57</xdr:row>
      <xdr:rowOff>36254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73439"/>
          <a:ext cx="889000" cy="3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113274</xdr:rowOff>
    </xdr:from>
    <xdr:to>
      <xdr:col>36</xdr:col>
      <xdr:colOff>165100</xdr:colOff>
      <xdr:row>58</xdr:row>
      <xdr:rowOff>43424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34551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97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157942</xdr:rowOff>
    </xdr:from>
    <xdr:to>
      <xdr:col>55</xdr:col>
      <xdr:colOff>50800</xdr:colOff>
      <xdr:row>57</xdr:row>
      <xdr:rowOff>88092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5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9369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1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112171</xdr:rowOff>
    </xdr:from>
    <xdr:to>
      <xdr:col>50</xdr:col>
      <xdr:colOff>165100</xdr:colOff>
      <xdr:row>57</xdr:row>
      <xdr:rowOff>42321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58848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160795</xdr:rowOff>
    </xdr:from>
    <xdr:to>
      <xdr:col>46</xdr:col>
      <xdr:colOff>38100</xdr:colOff>
      <xdr:row>57</xdr:row>
      <xdr:rowOff>90945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107472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5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156904</xdr:rowOff>
    </xdr:from>
    <xdr:to>
      <xdr:col>41</xdr:col>
      <xdr:colOff>101600</xdr:colOff>
      <xdr:row>57</xdr:row>
      <xdr:rowOff>87054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5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103581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3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121439</xdr:rowOff>
    </xdr:from>
    <xdr:to>
      <xdr:col>36</xdr:col>
      <xdr:colOff>165100</xdr:colOff>
      <xdr:row>57</xdr:row>
      <xdr:rowOff>51589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2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68116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9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16942</xdr:rowOff>
    </xdr:from>
    <xdr:to>
      <xdr:col>55</xdr:col>
      <xdr:colOff>0</xdr:colOff>
      <xdr:row>78</xdr:row>
      <xdr:rowOff>34446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390042"/>
          <a:ext cx="8382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159207</xdr:rowOff>
    </xdr:from>
    <xdr:to>
      <xdr:col>50</xdr:col>
      <xdr:colOff>114300</xdr:colOff>
      <xdr:row>78</xdr:row>
      <xdr:rowOff>16942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60857"/>
          <a:ext cx="889000" cy="2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159207</xdr:rowOff>
    </xdr:from>
    <xdr:to>
      <xdr:col>45</xdr:col>
      <xdr:colOff>177800</xdr:colOff>
      <xdr:row>78</xdr:row>
      <xdr:rowOff>25541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360857"/>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25541</xdr:rowOff>
    </xdr:from>
    <xdr:to>
      <xdr:col>41</xdr:col>
      <xdr:colOff>50800</xdr:colOff>
      <xdr:row>78</xdr:row>
      <xdr:rowOff>125473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398641"/>
          <a:ext cx="889000" cy="9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59062</xdr:rowOff>
    </xdr:from>
    <xdr:to>
      <xdr:col>36</xdr:col>
      <xdr:colOff>165100</xdr:colOff>
      <xdr:row>78</xdr:row>
      <xdr:rowOff>160662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3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0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155096</xdr:rowOff>
    </xdr:from>
    <xdr:to>
      <xdr:col>55</xdr:col>
      <xdr:colOff>50800</xdr:colOff>
      <xdr:row>78</xdr:row>
      <xdr:rowOff>85246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35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133523</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137592</xdr:rowOff>
    </xdr:from>
    <xdr:to>
      <xdr:col>50</xdr:col>
      <xdr:colOff>165100</xdr:colOff>
      <xdr:row>78</xdr:row>
      <xdr:rowOff>67742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58869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4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108407</xdr:rowOff>
    </xdr:from>
    <xdr:to>
      <xdr:col>46</xdr:col>
      <xdr:colOff>38100</xdr:colOff>
      <xdr:row>78</xdr:row>
      <xdr:rowOff>38557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29684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4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146191</xdr:rowOff>
    </xdr:from>
    <xdr:to>
      <xdr:col>41</xdr:col>
      <xdr:colOff>101600</xdr:colOff>
      <xdr:row>78</xdr:row>
      <xdr:rowOff>76341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34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67468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34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74673</xdr:rowOff>
    </xdr:from>
    <xdr:to>
      <xdr:col>36</xdr:col>
      <xdr:colOff>165100</xdr:colOff>
      <xdr:row>79</xdr:row>
      <xdr:rowOff>4823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167400</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54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4003</xdr:rowOff>
    </xdr:from>
    <xdr:to>
      <xdr:col>55</xdr:col>
      <xdr:colOff>0</xdr:colOff>
      <xdr:row>97</xdr:row>
      <xdr:rowOff>54477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34653"/>
          <a:ext cx="838200" cy="5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4003</xdr:rowOff>
    </xdr:from>
    <xdr:to>
      <xdr:col>50</xdr:col>
      <xdr:colOff>114300</xdr:colOff>
      <xdr:row>97</xdr:row>
      <xdr:rowOff>69196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34653"/>
          <a:ext cx="889000" cy="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69196</xdr:rowOff>
    </xdr:from>
    <xdr:to>
      <xdr:col>45</xdr:col>
      <xdr:colOff>177800</xdr:colOff>
      <xdr:row>97</xdr:row>
      <xdr:rowOff>146047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699846"/>
          <a:ext cx="889000" cy="7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146047</xdr:rowOff>
    </xdr:from>
    <xdr:to>
      <xdr:col>41</xdr:col>
      <xdr:colOff>50800</xdr:colOff>
      <xdr:row>98</xdr:row>
      <xdr:rowOff>32110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76697"/>
          <a:ext cx="889000" cy="5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25930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8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90900</xdr:rowOff>
    </xdr:from>
    <xdr:to>
      <xdr:col>36</xdr:col>
      <xdr:colOff>165100</xdr:colOff>
      <xdr:row>98</xdr:row>
      <xdr:rowOff>21050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37577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3677</xdr:rowOff>
    </xdr:from>
    <xdr:to>
      <xdr:col>55</xdr:col>
      <xdr:colOff>50800</xdr:colOff>
      <xdr:row>97</xdr:row>
      <xdr:rowOff>105277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3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26554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8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124653</xdr:rowOff>
    </xdr:from>
    <xdr:to>
      <xdr:col>50</xdr:col>
      <xdr:colOff>165100</xdr:colOff>
      <xdr:row>97</xdr:row>
      <xdr:rowOff>54803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71330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5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18396</xdr:rowOff>
    </xdr:from>
    <xdr:to>
      <xdr:col>46</xdr:col>
      <xdr:colOff>38100</xdr:colOff>
      <xdr:row>97</xdr:row>
      <xdr:rowOff>119996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136523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4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95247</xdr:rowOff>
    </xdr:from>
    <xdr:to>
      <xdr:col>41</xdr:col>
      <xdr:colOff>101600</xdr:colOff>
      <xdr:row>98</xdr:row>
      <xdr:rowOff>25397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7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16524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152760</xdr:rowOff>
    </xdr:from>
    <xdr:to>
      <xdr:col>36</xdr:col>
      <xdr:colOff>165100</xdr:colOff>
      <xdr:row>98</xdr:row>
      <xdr:rowOff>82910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8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74037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7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132760</xdr:rowOff>
    </xdr:from>
    <xdr:to>
      <xdr:col>85</xdr:col>
      <xdr:colOff>127000</xdr:colOff>
      <xdr:row>38</xdr:row>
      <xdr:rowOff>152583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647860"/>
          <a:ext cx="8382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152583</xdr:rowOff>
    </xdr:from>
    <xdr:to>
      <xdr:col>81</xdr:col>
      <xdr:colOff>50800</xdr:colOff>
      <xdr:row>39</xdr:row>
      <xdr:rowOff>417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667683"/>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xdr:rowOff>
    </xdr:from>
    <xdr:to>
      <xdr:col>76</xdr:col>
      <xdr:colOff>114300</xdr:colOff>
      <xdr:row>39</xdr:row>
      <xdr:rowOff>26788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686967"/>
          <a:ext cx="88900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26788</xdr:rowOff>
    </xdr:from>
    <xdr:to>
      <xdr:col>71</xdr:col>
      <xdr:colOff>177800</xdr:colOff>
      <xdr:row>39</xdr:row>
      <xdr:rowOff>29694</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713338"/>
          <a:ext cx="889000" cy="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94566</xdr:rowOff>
    </xdr:from>
    <xdr:to>
      <xdr:col>67</xdr:col>
      <xdr:colOff>101600</xdr:colOff>
      <xdr:row>39</xdr:row>
      <xdr:rowOff>24716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60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41243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81960</xdr:rowOff>
    </xdr:from>
    <xdr:to>
      <xdr:col>85</xdr:col>
      <xdr:colOff>177800</xdr:colOff>
      <xdr:row>39</xdr:row>
      <xdr:rowOff>12110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60387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7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101783</xdr:rowOff>
    </xdr:from>
    <xdr:to>
      <xdr:col>81</xdr:col>
      <xdr:colOff>101600</xdr:colOff>
      <xdr:row>39</xdr:row>
      <xdr:rowOff>31933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6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23060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7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121067</xdr:rowOff>
    </xdr:from>
    <xdr:to>
      <xdr:col>76</xdr:col>
      <xdr:colOff>165100</xdr:colOff>
      <xdr:row>39</xdr:row>
      <xdr:rowOff>51217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6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42344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7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147438</xdr:rowOff>
    </xdr:from>
    <xdr:to>
      <xdr:col>72</xdr:col>
      <xdr:colOff>38100</xdr:colOff>
      <xdr:row>39</xdr:row>
      <xdr:rowOff>77588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6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68715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7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150344</xdr:rowOff>
    </xdr:from>
    <xdr:to>
      <xdr:col>67</xdr:col>
      <xdr:colOff>101600</xdr:colOff>
      <xdr:row>39</xdr:row>
      <xdr:rowOff>80494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6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71621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7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35468</xdr:rowOff>
    </xdr:from>
    <xdr:to>
      <xdr:col>85</xdr:col>
      <xdr:colOff>127000</xdr:colOff>
      <xdr:row>56</xdr:row>
      <xdr:rowOff>136499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36668"/>
          <a:ext cx="838200" cy="10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136499</xdr:rowOff>
    </xdr:from>
    <xdr:to>
      <xdr:col>81</xdr:col>
      <xdr:colOff>50800</xdr:colOff>
      <xdr:row>56</xdr:row>
      <xdr:rowOff>160375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37699"/>
          <a:ext cx="8890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156360</xdr:rowOff>
    </xdr:from>
    <xdr:to>
      <xdr:col>76</xdr:col>
      <xdr:colOff>114300</xdr:colOff>
      <xdr:row>56</xdr:row>
      <xdr:rowOff>160375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57560"/>
          <a:ext cx="889000" cy="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156360</xdr:rowOff>
    </xdr:from>
    <xdr:to>
      <xdr:col>71</xdr:col>
      <xdr:colOff>177800</xdr:colOff>
      <xdr:row>57</xdr:row>
      <xdr:rowOff>42404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57560"/>
          <a:ext cx="889000" cy="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140106</xdr:rowOff>
    </xdr:from>
    <xdr:to>
      <xdr:col>67</xdr:col>
      <xdr:colOff>101600</xdr:colOff>
      <xdr:row>57</xdr:row>
      <xdr:rowOff>70256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4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86783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5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156118</xdr:rowOff>
    </xdr:from>
    <xdr:to>
      <xdr:col>85</xdr:col>
      <xdr:colOff>177800</xdr:colOff>
      <xdr:row>56</xdr:row>
      <xdr:rowOff>86268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7545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3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85699</xdr:rowOff>
    </xdr:from>
    <xdr:to>
      <xdr:col>81</xdr:col>
      <xdr:colOff>101600</xdr:colOff>
      <xdr:row>57</xdr:row>
      <xdr:rowOff>15849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32376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109575</xdr:rowOff>
    </xdr:from>
    <xdr:to>
      <xdr:col>76</xdr:col>
      <xdr:colOff>165100</xdr:colOff>
      <xdr:row>57</xdr:row>
      <xdr:rowOff>39725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56252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4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105560</xdr:rowOff>
    </xdr:from>
    <xdr:to>
      <xdr:col>72</xdr:col>
      <xdr:colOff>38100</xdr:colOff>
      <xdr:row>57</xdr:row>
      <xdr:rowOff>35710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26837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163054</xdr:rowOff>
    </xdr:from>
    <xdr:to>
      <xdr:col>67</xdr:col>
      <xdr:colOff>101600</xdr:colOff>
      <xdr:row>57</xdr:row>
      <xdr:rowOff>93204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84331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75147</xdr:rowOff>
    </xdr:from>
    <xdr:to>
      <xdr:col>85</xdr:col>
      <xdr:colOff>127000</xdr:colOff>
      <xdr:row>77</xdr:row>
      <xdr:rowOff>131685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276797"/>
          <a:ext cx="838200" cy="5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35492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08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131685</xdr:rowOff>
    </xdr:from>
    <xdr:to>
      <xdr:col>81</xdr:col>
      <xdr:colOff>50800</xdr:colOff>
      <xdr:row>78</xdr:row>
      <xdr:rowOff>127113</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33335"/>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136327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5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106133</xdr:rowOff>
    </xdr:from>
    <xdr:to>
      <xdr:col>76</xdr:col>
      <xdr:colOff>114300</xdr:colOff>
      <xdr:row>78</xdr:row>
      <xdr:rowOff>127113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479233"/>
          <a:ext cx="889000" cy="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106133</xdr:rowOff>
    </xdr:from>
    <xdr:to>
      <xdr:col>71</xdr:col>
      <xdr:colOff>177800</xdr:colOff>
      <xdr:row>78</xdr:row>
      <xdr:rowOff>136815</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79233"/>
          <a:ext cx="889000" cy="3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47527</xdr:rowOff>
    </xdr:from>
    <xdr:to>
      <xdr:col>67</xdr:col>
      <xdr:colOff>101600</xdr:colOff>
      <xdr:row>78</xdr:row>
      <xdr:rowOff>149127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165654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9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24347</xdr:rowOff>
    </xdr:from>
    <xdr:to>
      <xdr:col>85</xdr:col>
      <xdr:colOff>177800</xdr:colOff>
      <xdr:row>77</xdr:row>
      <xdr:rowOff>125947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2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47224</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07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80885</xdr:rowOff>
    </xdr:from>
    <xdr:to>
      <xdr:col>81</xdr:col>
      <xdr:colOff>101600</xdr:colOff>
      <xdr:row>78</xdr:row>
      <xdr:rowOff>11035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2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27562</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05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76313</xdr:rowOff>
    </xdr:from>
    <xdr:to>
      <xdr:col>76</xdr:col>
      <xdr:colOff>165100</xdr:colOff>
      <xdr:row>79</xdr:row>
      <xdr:rowOff>6463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169040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55333</xdr:rowOff>
    </xdr:from>
    <xdr:to>
      <xdr:col>72</xdr:col>
      <xdr:colOff>38100</xdr:colOff>
      <xdr:row>78</xdr:row>
      <xdr:rowOff>156933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2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148060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2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86015</xdr:rowOff>
    </xdr:from>
    <xdr:to>
      <xdr:col>67</xdr:col>
      <xdr:colOff>101600</xdr:colOff>
      <xdr:row>79</xdr:row>
      <xdr:rowOff>16165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7292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551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36469</xdr:rowOff>
    </xdr:from>
    <xdr:to>
      <xdr:col>85</xdr:col>
      <xdr:colOff>127000</xdr:colOff>
      <xdr:row>96</xdr:row>
      <xdr:rowOff>48603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495669"/>
          <a:ext cx="838200" cy="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36469</xdr:rowOff>
    </xdr:from>
    <xdr:to>
      <xdr:col>81</xdr:col>
      <xdr:colOff>50800</xdr:colOff>
      <xdr:row>96</xdr:row>
      <xdr:rowOff>67873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495669"/>
          <a:ext cx="889000" cy="3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67873</xdr:rowOff>
    </xdr:from>
    <xdr:to>
      <xdr:col>76</xdr:col>
      <xdr:colOff>114300</xdr:colOff>
      <xdr:row>96</xdr:row>
      <xdr:rowOff>98648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527073"/>
          <a:ext cx="889000" cy="3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48369</xdr:rowOff>
    </xdr:from>
    <xdr:to>
      <xdr:col>71</xdr:col>
      <xdr:colOff>177800</xdr:colOff>
      <xdr:row>96</xdr:row>
      <xdr:rowOff>98648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07569"/>
          <a:ext cx="889000" cy="5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7313</xdr:rowOff>
    </xdr:from>
    <xdr:to>
      <xdr:col>67</xdr:col>
      <xdr:colOff>101600</xdr:colOff>
      <xdr:row>97</xdr:row>
      <xdr:rowOff>108913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100040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7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169253</xdr:rowOff>
    </xdr:from>
    <xdr:to>
      <xdr:col>85</xdr:col>
      <xdr:colOff>177800</xdr:colOff>
      <xdr:row>96</xdr:row>
      <xdr:rowOff>99403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20680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157119</xdr:rowOff>
    </xdr:from>
    <xdr:to>
      <xdr:col>81</xdr:col>
      <xdr:colOff>101600</xdr:colOff>
      <xdr:row>96</xdr:row>
      <xdr:rowOff>87269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44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103796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17073</xdr:rowOff>
    </xdr:from>
    <xdr:to>
      <xdr:col>76</xdr:col>
      <xdr:colOff>165100</xdr:colOff>
      <xdr:row>96</xdr:row>
      <xdr:rowOff>118673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47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135200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5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47848</xdr:rowOff>
    </xdr:from>
    <xdr:to>
      <xdr:col>72</xdr:col>
      <xdr:colOff>38100</xdr:colOff>
      <xdr:row>96</xdr:row>
      <xdr:rowOff>149448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5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165975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169019</xdr:rowOff>
    </xdr:from>
    <xdr:to>
      <xdr:col>67</xdr:col>
      <xdr:colOff>101600</xdr:colOff>
      <xdr:row>96</xdr:row>
      <xdr:rowOff>99169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115696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41351</xdr:rowOff>
    </xdr:from>
    <xdr:to>
      <xdr:col>98</xdr:col>
      <xdr:colOff>38100</xdr:colOff>
      <xdr:row>39</xdr:row>
      <xdr:rowOff>142951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7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159478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503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災害救助費の減により減額となった。衛生費については、置賜広域病院企業団に係る負担金の一部が、本町を経由して支出されることから、数値が突出している。労働費については、職員給与費の減により減額となった。農林水産業費については、ため池総合整備事業等の減により減額となった。土木費については、虚空蔵山西線道路改良工事や菊田桧線道路改良工事、メディカルタウン１号線道路改良工事の終了により減額となっている。消防費については消防団員報酬の改定に伴い増額となった。教育費については、小学校プールの更新工事、町民総合体育館の耐震化工事等により増額となった。災害復旧費については、令和４年８月豪雨災害の影響により増額となった。公債費については、平成２２年度過疎対策事業債等の町債元金償還終了により減額となった。</a:t>
          </a:r>
        </a:p>
        <a:p>
          <a:r>
            <a:rPr kumimoji="1" lang="ja-JP" altLang="en-US" sz="1300">
              <a:latin typeface="ＭＳ Ｐゴシック" panose="020B0600070205080204" pitchFamily="50" charset="-128"/>
              <a:ea typeface="ＭＳ Ｐゴシック" panose="020B0600070205080204" pitchFamily="50" charset="-128"/>
            </a:rPr>
            <a:t>　今後も引き続き、実施事業の厳選や歳出の徹底した見直しと施策の重点化の両立に努め、財政の健全化を図る。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では特別交付税、基金繰入金等が減少した。歳出では、災害復旧事業費、積立金等が増加したため、実質単年度収支は１．９ポイント減少した。公債費は、平成２２年度過疎対策事業債等の町債元金償還終了により減額となった。町債発行の縮減を図るとともに、投資的事業の繰り延べ等を検討し償還額の平準化に努める。財政調整基金については、昨年度は災害復旧事業への対応により、取崩が多額となったが、今年度は１．２４ポイントの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今年度においても、赤字額が発生した会計はなかった。</a:t>
          </a:r>
        </a:p>
        <a:p>
          <a:r>
            <a:rPr kumimoji="1" lang="ja-JP" altLang="en-US" sz="1400">
              <a:latin typeface="ＭＳ ゴシック" pitchFamily="49" charset="-128"/>
              <a:ea typeface="ＭＳ ゴシック" pitchFamily="49" charset="-128"/>
            </a:rPr>
            <a:t>　一般会計については、引き続き実施事業の厳選や歳出の徹底した見直しと施策の重点化の両立に努め、財政の健全化を図る。</a:t>
          </a:r>
        </a:p>
        <a:p>
          <a:r>
            <a:rPr kumimoji="1" lang="ja-JP" altLang="en-US" sz="1400">
              <a:latin typeface="ＭＳ ゴシック" pitchFamily="49" charset="-128"/>
              <a:ea typeface="ＭＳ ゴシック" pitchFamily="49" charset="-128"/>
            </a:rPr>
            <a:t>　水道事業会計については、給水人口の減少等により厳しい運営が見込まれるため、経営健全化計画に基づき経営改善に向け取組みの強化を図る。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平成２２年度借入の過疎対策事業債、平成２４年度借入の緊急防災・減債事業債等の償還終了により元利償還金及び公営企業の準元利償還金算入額が減少となった。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元利償還金については、今後増加が見込まれることから、投資的経費を抑制し町債発行の縮減を図り、財政の健全化に努める。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体育施設整備事業債、まちなかテラス整備に係る町有施設整備事業債等により、地方債現在高が増加となったものの、公営企業債等繰入見込額及び組合等負担見込額の減少により、将来負担比率の分子は昨年度と比較し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今後も大型事業を計画しているが、極力投資的経費を抑制し、事業の平準化や厳選を行い、町債発行の縮減を図り、財政の健全化に努める。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山形県川西町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財源調整として使用する場合が多いため、豪雪や災害等が起きると、基金残高が減少する。今年度の財政調整基金については、災害に伴う被災者支援事業等の減少により、前年度より８４百万円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減債基金については、積立による残高の増加、その他特定目的基金については、取崩の増による残高の減少となった。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財政調整基金については、標準財政規模の５％以上を維持できるように、歳出抑制や計画的な積立を行っていく。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減債基金については、現在も大型事業に取組んでいるため、計画的な積立を行い増加する元利償還金に対応していきたい。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その他基金については、適時積立と取崩を行い、健全財政の確立を目指す。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特定目的基金の使途については、基金ごと条例を定め適正に管理している。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・人材育成交流基金：地域の活性化に向け、人材を育成し交流を促進する事業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・起業支援基金：活力ある地域産業を育成し、地域課題への対応を促進する事業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・子育て支援基金：子どもが健やかに生まれ育つ環境の向上を図る事業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・本間喜一顕彰基金：本町出身で愛知大学を創設された本間喜一氏を顕彰するとともに、愛知大学への就学支援、同校との交流推進等を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通じ人材育成を図る事業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・ふるさとづくり基金：寄附金を財源として、寄附者の社会的投資を具現化する事業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使途に合わせ適時積立と取崩を行っている。企業支援基金については、誘致企業支援補助金の交付、子育て支援基金については、子育て支援医療等の財源として活用しているため、過疎債ソフト分での積立を行いながら運用している。基金残高を見ながら積立を行っているものの、全体としては減少傾向が続いており、前年度と比較して１３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特定目的基金については、基金残高を見ながら積立と取崩を行っていく。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令和４年８月豪雨災害による被災者支援や災害復旧事業を実施するため、昨年度は多額の取崩を行ったことにより減少したが、今年度は災害対応経費が減少したことから前年度より８４百万円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標準財政規模の５％以上を維持できるように、歳出抑制や計画的な積立を行っていく。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減債基金については、臨財債償還基金費及び今後の元利償還に備え、５０百万円を積立てたことなどから、前年度より５２百万円増となった。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令和３年度に完了した役場新庁舎建設や現在取組んでいる大型事業により、公債費が増加する見込みであることから、積極的に積立を行い増加する償還金に対応していきたい。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12982130</v>
      </c>
      <c r="BO4" s="371"/>
      <c r="BP4" s="371"/>
      <c r="BQ4" s="371"/>
      <c r="BR4" s="371"/>
      <c r="BS4" s="371"/>
      <c r="BT4" s="371"/>
      <c r="BU4" s="372"/>
      <c r="BV4" s="370">
        <v>13202607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7.5</v>
      </c>
      <c r="CU4" s="377"/>
      <c r="CV4" s="377"/>
      <c r="CW4" s="377"/>
      <c r="CX4" s="377"/>
      <c r="CY4" s="377"/>
      <c r="CZ4" s="377"/>
      <c r="DA4" s="378"/>
      <c r="DB4" s="376">
        <v>8.1999999999999993</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12452555</v>
      </c>
      <c r="BO5" s="408"/>
      <c r="BP5" s="408"/>
      <c r="BQ5" s="408"/>
      <c r="BR5" s="408"/>
      <c r="BS5" s="408"/>
      <c r="BT5" s="408"/>
      <c r="BU5" s="409"/>
      <c r="BV5" s="407">
        <v>12505829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93.5</v>
      </c>
      <c r="CU5" s="405"/>
      <c r="CV5" s="405"/>
      <c r="CW5" s="405"/>
      <c r="CX5" s="405"/>
      <c r="CY5" s="405"/>
      <c r="CZ5" s="405"/>
      <c r="DA5" s="406"/>
      <c r="DB5" s="404">
        <v>94.6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529575</v>
      </c>
      <c r="BO6" s="408"/>
      <c r="BP6" s="408"/>
      <c r="BQ6" s="408"/>
      <c r="BR6" s="408"/>
      <c r="BS6" s="408"/>
      <c r="BT6" s="408"/>
      <c r="BU6" s="409"/>
      <c r="BV6" s="407">
        <v>696778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93.9</v>
      </c>
      <c r="CU6" s="445"/>
      <c r="CV6" s="445"/>
      <c r="CW6" s="445"/>
      <c r="CX6" s="445"/>
      <c r="CY6" s="445"/>
      <c r="CZ6" s="445"/>
      <c r="DA6" s="446"/>
      <c r="DB6" s="444">
        <v>95.5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29539</v>
      </c>
      <c r="BO7" s="408"/>
      <c r="BP7" s="408"/>
      <c r="BQ7" s="408"/>
      <c r="BR7" s="408"/>
      <c r="BS7" s="408"/>
      <c r="BT7" s="408"/>
      <c r="BU7" s="409"/>
      <c r="BV7" s="407">
        <v>146873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6710792</v>
      </c>
      <c r="CU7" s="408"/>
      <c r="CV7" s="408"/>
      <c r="CW7" s="408"/>
      <c r="CX7" s="408"/>
      <c r="CY7" s="408"/>
      <c r="CZ7" s="408"/>
      <c r="DA7" s="409"/>
      <c r="DB7" s="407">
        <v>6694720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500036</v>
      </c>
      <c r="BO8" s="408"/>
      <c r="BP8" s="408"/>
      <c r="BQ8" s="408"/>
      <c r="BR8" s="408"/>
      <c r="BS8" s="408"/>
      <c r="BT8" s="408"/>
      <c r="BU8" s="409"/>
      <c r="BV8" s="407">
        <v>549905</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0.25</v>
      </c>
      <c r="CU8" s="448"/>
      <c r="CV8" s="448"/>
      <c r="CW8" s="448"/>
      <c r="CX8" s="448"/>
      <c r="CY8" s="448"/>
      <c r="CZ8" s="448"/>
      <c r="DA8" s="449"/>
      <c r="DB8" s="447">
        <v>0.25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14558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-49869</v>
      </c>
      <c r="BO9" s="408"/>
      <c r="BP9" s="408"/>
      <c r="BQ9" s="408"/>
      <c r="BR9" s="408"/>
      <c r="BS9" s="408"/>
      <c r="BT9" s="408"/>
      <c r="BU9" s="409"/>
      <c r="BV9" s="407">
        <v>252970</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15.5</v>
      </c>
      <c r="CU9" s="405"/>
      <c r="CV9" s="405"/>
      <c r="CW9" s="405"/>
      <c r="CX9" s="405"/>
      <c r="CY9" s="405"/>
      <c r="CZ9" s="405"/>
      <c r="DA9" s="406"/>
      <c r="DB9" s="404">
        <v>16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15751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84627</v>
      </c>
      <c r="BO10" s="408"/>
      <c r="BP10" s="408"/>
      <c r="BQ10" s="408"/>
      <c r="BR10" s="408"/>
      <c r="BS10" s="408"/>
      <c r="BT10" s="408"/>
      <c r="BU10" s="409"/>
      <c r="BV10" s="407">
        <v>5</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13698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91150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13615</v>
      </c>
      <c r="S13" s="492"/>
      <c r="T13" s="492"/>
      <c r="U13" s="492"/>
      <c r="V13" s="493"/>
      <c r="W13" s="423" t="s">
        <v>131</v>
      </c>
      <c r="X13" s="424"/>
      <c r="Y13" s="424"/>
      <c r="Z13" s="424"/>
      <c r="AA13" s="424"/>
      <c r="AB13" s="414"/>
      <c r="AC13" s="458">
        <v>1232</v>
      </c>
      <c r="AD13" s="459"/>
      <c r="AE13" s="459"/>
      <c r="AF13" s="459"/>
      <c r="AG13" s="501"/>
      <c r="AH13" s="458">
        <v>1387</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34758</v>
      </c>
      <c r="BO13" s="408"/>
      <c r="BP13" s="408"/>
      <c r="BQ13" s="408"/>
      <c r="BR13" s="408"/>
      <c r="BS13" s="408"/>
      <c r="BT13" s="408"/>
      <c r="BU13" s="409"/>
      <c r="BV13" s="407">
        <v>161825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12.7</v>
      </c>
      <c r="CU13" s="405"/>
      <c r="CV13" s="405"/>
      <c r="CW13" s="405"/>
      <c r="CX13" s="405"/>
      <c r="CY13" s="405"/>
      <c r="CZ13" s="405"/>
      <c r="DA13" s="406"/>
      <c r="DB13" s="404">
        <v>12.6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13971</v>
      </c>
      <c r="S14" s="492"/>
      <c r="T14" s="492"/>
      <c r="U14" s="492"/>
      <c r="V14" s="493"/>
      <c r="W14" s="397"/>
      <c r="X14" s="398"/>
      <c r="Y14" s="398"/>
      <c r="Z14" s="398"/>
      <c r="AA14" s="398"/>
      <c r="AB14" s="387"/>
      <c r="AC14" s="494">
        <v>16.399999999999999</v>
      </c>
      <c r="AD14" s="495"/>
      <c r="AE14" s="495"/>
      <c r="AF14" s="495"/>
      <c r="AG14" s="496"/>
      <c r="AH14" s="494">
        <v>17.100000000000001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130.80000000000001</v>
      </c>
      <c r="CU14" s="506"/>
      <c r="CV14" s="506"/>
      <c r="CW14" s="506"/>
      <c r="CX14" s="506"/>
      <c r="CY14" s="506"/>
      <c r="CZ14" s="506"/>
      <c r="DA14" s="507"/>
      <c r="DB14" s="505">
        <v>143.4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13894</v>
      </c>
      <c r="S15" s="492"/>
      <c r="T15" s="492"/>
      <c r="U15" s="492"/>
      <c r="V15" s="493"/>
      <c r="W15" s="423" t="s">
        <v>137</v>
      </c>
      <c r="X15" s="424"/>
      <c r="Y15" s="424"/>
      <c r="Z15" s="424"/>
      <c r="AA15" s="424"/>
      <c r="AB15" s="414"/>
      <c r="AC15" s="458">
        <v>2426</v>
      </c>
      <c r="AD15" s="459"/>
      <c r="AE15" s="459"/>
      <c r="AF15" s="459"/>
      <c r="AG15" s="501"/>
      <c r="AH15" s="458">
        <v>2714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1614393</v>
      </c>
      <c r="BO15" s="371"/>
      <c r="BP15" s="371"/>
      <c r="BQ15" s="371"/>
      <c r="BR15" s="371"/>
      <c r="BS15" s="371"/>
      <c r="BT15" s="371"/>
      <c r="BU15" s="372"/>
      <c r="BV15" s="370">
        <v>1576862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32.299999999999997</v>
      </c>
      <c r="AD16" s="495"/>
      <c r="AE16" s="495"/>
      <c r="AF16" s="495"/>
      <c r="AG16" s="496"/>
      <c r="AH16" s="494">
        <v>33.4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6306028</v>
      </c>
      <c r="BO16" s="408"/>
      <c r="BP16" s="408"/>
      <c r="BQ16" s="408"/>
      <c r="BR16" s="408"/>
      <c r="BS16" s="408"/>
      <c r="BT16" s="408"/>
      <c r="BU16" s="409"/>
      <c r="BV16" s="407">
        <v>6261994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3851</v>
      </c>
      <c r="AD17" s="459"/>
      <c r="AE17" s="459"/>
      <c r="AF17" s="459"/>
      <c r="AG17" s="501"/>
      <c r="AH17" s="458">
        <v>4024</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1991820</v>
      </c>
      <c r="BO17" s="408"/>
      <c r="BP17" s="408"/>
      <c r="BQ17" s="408"/>
      <c r="BR17" s="408"/>
      <c r="BS17" s="408"/>
      <c r="BT17" s="408"/>
      <c r="BU17" s="409"/>
      <c r="BV17" s="407">
        <v>1945724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166.6</v>
      </c>
      <c r="M18" s="531"/>
      <c r="N18" s="531"/>
      <c r="O18" s="531"/>
      <c r="P18" s="531"/>
      <c r="Q18" s="531"/>
      <c r="R18" s="532"/>
      <c r="S18" s="532"/>
      <c r="T18" s="532"/>
      <c r="U18" s="532"/>
      <c r="V18" s="533"/>
      <c r="W18" s="425"/>
      <c r="X18" s="426"/>
      <c r="Y18" s="426"/>
      <c r="Z18" s="426"/>
      <c r="AA18" s="426"/>
      <c r="AB18" s="417"/>
      <c r="AC18" s="534">
        <v>51.3</v>
      </c>
      <c r="AD18" s="535"/>
      <c r="AE18" s="535"/>
      <c r="AF18" s="535"/>
      <c r="AG18" s="536"/>
      <c r="AH18" s="534">
        <v>49.5</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6272594</v>
      </c>
      <c r="BO18" s="408"/>
      <c r="BP18" s="408"/>
      <c r="BQ18" s="408"/>
      <c r="BR18" s="408"/>
      <c r="BS18" s="408"/>
      <c r="BT18" s="408"/>
      <c r="BU18" s="409"/>
      <c r="BV18" s="407">
        <v>6372556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87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8356398</v>
      </c>
      <c r="BO19" s="408"/>
      <c r="BP19" s="408"/>
      <c r="BQ19" s="408"/>
      <c r="BR19" s="408"/>
      <c r="BS19" s="408"/>
      <c r="BT19" s="408"/>
      <c r="BU19" s="409"/>
      <c r="BV19" s="407">
        <v>8472093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4495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14967165</v>
      </c>
      <c r="BO22" s="371"/>
      <c r="BP22" s="371"/>
      <c r="BQ22" s="371"/>
      <c r="BR22" s="371"/>
      <c r="BS22" s="371"/>
      <c r="BT22" s="371"/>
      <c r="BU22" s="372"/>
      <c r="BV22" s="370">
        <v>14596038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8293892</v>
      </c>
      <c r="BO23" s="408"/>
      <c r="BP23" s="408"/>
      <c r="BQ23" s="408"/>
      <c r="BR23" s="408"/>
      <c r="BS23" s="408"/>
      <c r="BT23" s="408"/>
      <c r="BU23" s="409"/>
      <c r="BV23" s="407">
        <v>7941710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8400</v>
      </c>
      <c r="R24" s="459"/>
      <c r="S24" s="459"/>
      <c r="T24" s="459"/>
      <c r="U24" s="459"/>
      <c r="V24" s="501"/>
      <c r="W24" s="553"/>
      <c r="X24" s="554"/>
      <c r="Y24" s="555"/>
      <c r="Z24" s="457" t="s">
        <v>161</v>
      </c>
      <c r="AA24" s="437"/>
      <c r="AB24" s="437"/>
      <c r="AC24" s="437"/>
      <c r="AD24" s="437"/>
      <c r="AE24" s="437"/>
      <c r="AF24" s="437"/>
      <c r="AG24" s="438"/>
      <c r="AH24" s="458">
        <v>166</v>
      </c>
      <c r="AI24" s="459"/>
      <c r="AJ24" s="459"/>
      <c r="AK24" s="459"/>
      <c r="AL24" s="501"/>
      <c r="AM24" s="458">
        <v>531034</v>
      </c>
      <c r="AN24" s="459"/>
      <c r="AO24" s="459"/>
      <c r="AP24" s="459"/>
      <c r="AQ24" s="459"/>
      <c r="AR24" s="501"/>
      <c r="AS24" s="458">
        <v>3199</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12054240</v>
      </c>
      <c r="BO24" s="408"/>
      <c r="BP24" s="408"/>
      <c r="BQ24" s="408"/>
      <c r="BR24" s="408"/>
      <c r="BS24" s="408"/>
      <c r="BT24" s="408"/>
      <c r="BU24" s="409"/>
      <c r="BV24" s="407">
        <v>11401003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1</v>
      </c>
      <c r="M25" s="459"/>
      <c r="N25" s="459"/>
      <c r="O25" s="459"/>
      <c r="P25" s="501"/>
      <c r="Q25" s="458">
        <v>6700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3332580</v>
      </c>
      <c r="BO25" s="371"/>
      <c r="BP25" s="371"/>
      <c r="BQ25" s="371"/>
      <c r="BR25" s="371"/>
      <c r="BS25" s="371"/>
      <c r="BT25" s="371"/>
      <c r="BU25" s="372"/>
      <c r="BV25" s="370">
        <v>2078215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5850</v>
      </c>
      <c r="R26" s="459"/>
      <c r="S26" s="459"/>
      <c r="T26" s="459"/>
      <c r="U26" s="459"/>
      <c r="V26" s="501"/>
      <c r="W26" s="553"/>
      <c r="X26" s="554"/>
      <c r="Y26" s="555"/>
      <c r="Z26" s="457" t="s">
        <v>167</v>
      </c>
      <c r="AA26" s="559"/>
      <c r="AB26" s="559"/>
      <c r="AC26" s="559"/>
      <c r="AD26" s="559"/>
      <c r="AE26" s="559"/>
      <c r="AF26" s="559"/>
      <c r="AG26" s="560"/>
      <c r="AH26" s="458">
        <v>19</v>
      </c>
      <c r="AI26" s="459"/>
      <c r="AJ26" s="459"/>
      <c r="AK26" s="459"/>
      <c r="AL26" s="501"/>
      <c r="AM26" s="458">
        <v>70414</v>
      </c>
      <c r="AN26" s="459"/>
      <c r="AO26" s="459"/>
      <c r="AP26" s="459"/>
      <c r="AQ26" s="459"/>
      <c r="AR26" s="501"/>
      <c r="AS26" s="458">
        <v>3706</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3400</v>
      </c>
      <c r="R27" s="459"/>
      <c r="S27" s="459"/>
      <c r="T27" s="459"/>
      <c r="U27" s="459"/>
      <c r="V27" s="501"/>
      <c r="W27" s="553"/>
      <c r="X27" s="554"/>
      <c r="Y27" s="555"/>
      <c r="Z27" s="457" t="s">
        <v>170</v>
      </c>
      <c r="AA27" s="437"/>
      <c r="AB27" s="437"/>
      <c r="AC27" s="437"/>
      <c r="AD27" s="437"/>
      <c r="AE27" s="437"/>
      <c r="AF27" s="437"/>
      <c r="AG27" s="438"/>
      <c r="AH27" s="458">
        <v>11</v>
      </c>
      <c r="AI27" s="459"/>
      <c r="AJ27" s="459"/>
      <c r="AK27" s="459"/>
      <c r="AL27" s="501"/>
      <c r="AM27" s="458">
        <v>37215</v>
      </c>
      <c r="AN27" s="459"/>
      <c r="AO27" s="459"/>
      <c r="AP27" s="459"/>
      <c r="AQ27" s="459"/>
      <c r="AR27" s="501"/>
      <c r="AS27" s="458">
        <v>3383</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246233</v>
      </c>
      <c r="BO27" s="527"/>
      <c r="BP27" s="527"/>
      <c r="BQ27" s="527"/>
      <c r="BR27" s="527"/>
      <c r="BS27" s="527"/>
      <c r="BT27" s="527"/>
      <c r="BU27" s="528"/>
      <c r="BV27" s="526">
        <v>246233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2800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594454</v>
      </c>
      <c r="BO28" s="371"/>
      <c r="BP28" s="371"/>
      <c r="BQ28" s="371"/>
      <c r="BR28" s="371"/>
      <c r="BS28" s="371"/>
      <c r="BT28" s="371"/>
      <c r="BU28" s="372"/>
      <c r="BV28" s="370">
        <v>509827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12</v>
      </c>
      <c r="M29" s="459"/>
      <c r="N29" s="459"/>
      <c r="O29" s="459"/>
      <c r="P29" s="501"/>
      <c r="Q29" s="458">
        <v>2650</v>
      </c>
      <c r="R29" s="459"/>
      <c r="S29" s="459"/>
      <c r="T29" s="459"/>
      <c r="U29" s="459"/>
      <c r="V29" s="501"/>
      <c r="W29" s="556"/>
      <c r="X29" s="557"/>
      <c r="Y29" s="558"/>
      <c r="Z29" s="457" t="s">
        <v>176</v>
      </c>
      <c r="AA29" s="437"/>
      <c r="AB29" s="437"/>
      <c r="AC29" s="437"/>
      <c r="AD29" s="437"/>
      <c r="AE29" s="437"/>
      <c r="AF29" s="437"/>
      <c r="AG29" s="438"/>
      <c r="AH29" s="458">
        <v>177</v>
      </c>
      <c r="AI29" s="459"/>
      <c r="AJ29" s="459"/>
      <c r="AK29" s="459"/>
      <c r="AL29" s="501"/>
      <c r="AM29" s="458">
        <v>568249</v>
      </c>
      <c r="AN29" s="459"/>
      <c r="AO29" s="459"/>
      <c r="AP29" s="459"/>
      <c r="AQ29" s="459"/>
      <c r="AR29" s="501"/>
      <c r="AS29" s="458">
        <v>3210</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167427</v>
      </c>
      <c r="BO29" s="408"/>
      <c r="BP29" s="408"/>
      <c r="BQ29" s="408"/>
      <c r="BR29" s="408"/>
      <c r="BS29" s="408"/>
      <c r="BT29" s="408"/>
      <c r="BU29" s="409"/>
      <c r="BV29" s="407">
        <v>115443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97.3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183173</v>
      </c>
      <c r="BO30" s="527"/>
      <c r="BP30" s="527"/>
      <c r="BQ30" s="527"/>
      <c r="BR30" s="527"/>
      <c r="BS30" s="527"/>
      <c r="BT30" s="527"/>
      <c r="BU30" s="528"/>
      <c r="BV30" s="526">
        <v>195718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置賜広域病院企業団</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ダリヤパークサービス</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置賜広域行政事務組合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川西町土地開発公社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山形県消防補償等組合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山形鉄道</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山形県自治会館管理組合</v>
      </c>
      <c r="BZ37" s="598"/>
      <c r="CA37" s="598"/>
      <c r="CB37" s="598"/>
      <c r="CC37" s="598"/>
      <c r="CD37" s="598"/>
      <c r="CE37" s="598"/>
      <c r="CF37" s="598"/>
      <c r="CG37" s="598"/>
      <c r="CH37" s="598"/>
      <c r="CI37" s="598"/>
      <c r="CJ37" s="598"/>
      <c r="CK37" s="598"/>
      <c r="CL37" s="598"/>
      <c r="CM37" s="598"/>
      <c r="CN37" s="181"/>
      <c r="CO37" s="597">
        <f t="shared" si="3"/>
        <v>19</v>
      </c>
      <c r="CP37" s="597"/>
      <c r="CQ37" s="598" t="str">
        <f>IF('各会計、関係団体の財政状況及び健全化判断比率'!BS10="","",'各会計、関係団体の財政状況及び健全化判断比率'!BS10)</f>
        <v>かわにし森のマルシェ</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山形県市町村職員退職手当組合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松川堰組合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山形県後期高齢者医療広域連合（普通会計分）</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山形県後期高齢者医療広域連合（事業会計分）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TOeOQ1A/agfYoYKz/1fGMX39EsuDKmSw9pPiYGbBXNhxIckiZsW3ARmuvXSMAKerX/oTu8QBqTShi8GTyOUM7w==" saltValue="5MI8ZDI4XwPZ9QiUND1mz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1441258</v>
      </c>
      <c r="S5" s="613"/>
      <c r="T5" s="613"/>
      <c r="U5" s="613"/>
      <c r="V5" s="613"/>
      <c r="W5" s="613"/>
      <c r="X5" s="613"/>
      <c r="Y5" s="614"/>
      <c r="Z5" s="615">
        <v>11.1</v>
      </c>
      <c r="AA5" s="615"/>
      <c r="AB5" s="615"/>
      <c r="AC5" s="615"/>
      <c r="AD5" s="616">
        <v>1413493</v>
      </c>
      <c r="AE5" s="616"/>
      <c r="AF5" s="616"/>
      <c r="AG5" s="616"/>
      <c r="AH5" s="616"/>
      <c r="AI5" s="616"/>
      <c r="AJ5" s="616"/>
      <c r="AK5" s="616"/>
      <c r="AL5" s="617">
        <v>21.2</v>
      </c>
      <c r="AM5" s="618"/>
      <c r="AN5" s="618"/>
      <c r="AO5" s="619"/>
      <c r="AP5" s="609" t="s">
        <v>215</v>
      </c>
      <c r="AQ5" s="610"/>
      <c r="AR5" s="610"/>
      <c r="AS5" s="610"/>
      <c r="AT5" s="610"/>
      <c r="AU5" s="610"/>
      <c r="AV5" s="610"/>
      <c r="AW5" s="610"/>
      <c r="AX5" s="610"/>
      <c r="AY5" s="610"/>
      <c r="AZ5" s="610"/>
      <c r="BA5" s="610"/>
      <c r="BB5" s="610"/>
      <c r="BC5" s="610"/>
      <c r="BD5" s="610"/>
      <c r="BE5" s="610"/>
      <c r="BF5" s="611"/>
      <c r="BG5" s="623">
        <v>1409196</v>
      </c>
      <c r="BH5" s="624"/>
      <c r="BI5" s="624"/>
      <c r="BJ5" s="624"/>
      <c r="BK5" s="624"/>
      <c r="BL5" s="624"/>
      <c r="BM5" s="624"/>
      <c r="BN5" s="625"/>
      <c r="BO5" s="626">
        <v>97.8</v>
      </c>
      <c r="BP5" s="626"/>
      <c r="BQ5" s="626"/>
      <c r="BR5" s="626"/>
      <c r="BS5" s="627">
        <v>7150</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135572</v>
      </c>
      <c r="S6" s="624"/>
      <c r="T6" s="624"/>
      <c r="U6" s="624"/>
      <c r="V6" s="624"/>
      <c r="W6" s="624"/>
      <c r="X6" s="624"/>
      <c r="Y6" s="625"/>
      <c r="Z6" s="626">
        <v>1</v>
      </c>
      <c r="AA6" s="626"/>
      <c r="AB6" s="626"/>
      <c r="AC6" s="626"/>
      <c r="AD6" s="627">
        <v>135572</v>
      </c>
      <c r="AE6" s="627"/>
      <c r="AF6" s="627"/>
      <c r="AG6" s="627"/>
      <c r="AH6" s="627"/>
      <c r="AI6" s="627"/>
      <c r="AJ6" s="627"/>
      <c r="AK6" s="627"/>
      <c r="AL6" s="628">
        <v>2</v>
      </c>
      <c r="AM6" s="629"/>
      <c r="AN6" s="629"/>
      <c r="AO6" s="630"/>
      <c r="AP6" s="620" t="s">
        <v>220</v>
      </c>
      <c r="AQ6" s="621"/>
      <c r="AR6" s="621"/>
      <c r="AS6" s="621"/>
      <c r="AT6" s="621"/>
      <c r="AU6" s="621"/>
      <c r="AV6" s="621"/>
      <c r="AW6" s="621"/>
      <c r="AX6" s="621"/>
      <c r="AY6" s="621"/>
      <c r="AZ6" s="621"/>
      <c r="BA6" s="621"/>
      <c r="BB6" s="621"/>
      <c r="BC6" s="621"/>
      <c r="BD6" s="621"/>
      <c r="BE6" s="621"/>
      <c r="BF6" s="622"/>
      <c r="BG6" s="623">
        <v>1409196</v>
      </c>
      <c r="BH6" s="624"/>
      <c r="BI6" s="624"/>
      <c r="BJ6" s="624"/>
      <c r="BK6" s="624"/>
      <c r="BL6" s="624"/>
      <c r="BM6" s="624"/>
      <c r="BN6" s="625"/>
      <c r="BO6" s="626">
        <v>97.8</v>
      </c>
      <c r="BP6" s="626"/>
      <c r="BQ6" s="626"/>
      <c r="BR6" s="626"/>
      <c r="BS6" s="627">
        <v>7150</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97917</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97727</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374</v>
      </c>
      <c r="S7" s="624"/>
      <c r="T7" s="624"/>
      <c r="U7" s="624"/>
      <c r="V7" s="624"/>
      <c r="W7" s="624"/>
      <c r="X7" s="624"/>
      <c r="Y7" s="625"/>
      <c r="Z7" s="626">
        <v>0</v>
      </c>
      <c r="AA7" s="626"/>
      <c r="AB7" s="626"/>
      <c r="AC7" s="626"/>
      <c r="AD7" s="627">
        <v>374</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562339</v>
      </c>
      <c r="BH7" s="624"/>
      <c r="BI7" s="624"/>
      <c r="BJ7" s="624"/>
      <c r="BK7" s="624"/>
      <c r="BL7" s="624"/>
      <c r="BM7" s="624"/>
      <c r="BN7" s="625"/>
      <c r="BO7" s="626">
        <v>39</v>
      </c>
      <c r="BP7" s="626"/>
      <c r="BQ7" s="626"/>
      <c r="BR7" s="626"/>
      <c r="BS7" s="627">
        <v>7150</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2104181</v>
      </c>
      <c r="CS7" s="624"/>
      <c r="CT7" s="624"/>
      <c r="CU7" s="624"/>
      <c r="CV7" s="624"/>
      <c r="CW7" s="624"/>
      <c r="CX7" s="624"/>
      <c r="CY7" s="625"/>
      <c r="CZ7" s="626">
        <v>16.899999999999999</v>
      </c>
      <c r="DA7" s="626"/>
      <c r="DB7" s="626"/>
      <c r="DC7" s="626"/>
      <c r="DD7" s="632">
        <v>244978</v>
      </c>
      <c r="DE7" s="624"/>
      <c r="DF7" s="624"/>
      <c r="DG7" s="624"/>
      <c r="DH7" s="624"/>
      <c r="DI7" s="624"/>
      <c r="DJ7" s="624"/>
      <c r="DK7" s="624"/>
      <c r="DL7" s="624"/>
      <c r="DM7" s="624"/>
      <c r="DN7" s="624"/>
      <c r="DO7" s="624"/>
      <c r="DP7" s="625"/>
      <c r="DQ7" s="632">
        <v>1374618</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4530</v>
      </c>
      <c r="S8" s="624"/>
      <c r="T8" s="624"/>
      <c r="U8" s="624"/>
      <c r="V8" s="624"/>
      <c r="W8" s="624"/>
      <c r="X8" s="624"/>
      <c r="Y8" s="625"/>
      <c r="Z8" s="626">
        <v>0</v>
      </c>
      <c r="AA8" s="626"/>
      <c r="AB8" s="626"/>
      <c r="AC8" s="626"/>
      <c r="AD8" s="627">
        <v>4530</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24106</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2376978</v>
      </c>
      <c r="CS8" s="624"/>
      <c r="CT8" s="624"/>
      <c r="CU8" s="624"/>
      <c r="CV8" s="624"/>
      <c r="CW8" s="624"/>
      <c r="CX8" s="624"/>
      <c r="CY8" s="625"/>
      <c r="CZ8" s="626">
        <v>19.100000000000001</v>
      </c>
      <c r="DA8" s="626"/>
      <c r="DB8" s="626"/>
      <c r="DC8" s="626"/>
      <c r="DD8" s="632">
        <v>13233</v>
      </c>
      <c r="DE8" s="624"/>
      <c r="DF8" s="624"/>
      <c r="DG8" s="624"/>
      <c r="DH8" s="624"/>
      <c r="DI8" s="624"/>
      <c r="DJ8" s="624"/>
      <c r="DK8" s="624"/>
      <c r="DL8" s="624"/>
      <c r="DM8" s="624"/>
      <c r="DN8" s="624"/>
      <c r="DO8" s="624"/>
      <c r="DP8" s="625"/>
      <c r="DQ8" s="632">
        <v>1277279</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5448</v>
      </c>
      <c r="S9" s="624"/>
      <c r="T9" s="624"/>
      <c r="U9" s="624"/>
      <c r="V9" s="624"/>
      <c r="W9" s="624"/>
      <c r="X9" s="624"/>
      <c r="Y9" s="625"/>
      <c r="Z9" s="626">
        <v>0</v>
      </c>
      <c r="AA9" s="626"/>
      <c r="AB9" s="626"/>
      <c r="AC9" s="626"/>
      <c r="AD9" s="627">
        <v>5448</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486610</v>
      </c>
      <c r="BH9" s="624"/>
      <c r="BI9" s="624"/>
      <c r="BJ9" s="624"/>
      <c r="BK9" s="624"/>
      <c r="BL9" s="624"/>
      <c r="BM9" s="624"/>
      <c r="BN9" s="625"/>
      <c r="BO9" s="626">
        <v>33.799999999999997</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1788230</v>
      </c>
      <c r="CS9" s="624"/>
      <c r="CT9" s="624"/>
      <c r="CU9" s="624"/>
      <c r="CV9" s="624"/>
      <c r="CW9" s="624"/>
      <c r="CX9" s="624"/>
      <c r="CY9" s="625"/>
      <c r="CZ9" s="626">
        <v>14.4</v>
      </c>
      <c r="DA9" s="626"/>
      <c r="DB9" s="626"/>
      <c r="DC9" s="626"/>
      <c r="DD9" s="632">
        <v>12496</v>
      </c>
      <c r="DE9" s="624"/>
      <c r="DF9" s="624"/>
      <c r="DG9" s="624"/>
      <c r="DH9" s="624"/>
      <c r="DI9" s="624"/>
      <c r="DJ9" s="624"/>
      <c r="DK9" s="624"/>
      <c r="DL9" s="624"/>
      <c r="DM9" s="624"/>
      <c r="DN9" s="624"/>
      <c r="DO9" s="624"/>
      <c r="DP9" s="625"/>
      <c r="DQ9" s="632">
        <v>1708402</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25644</v>
      </c>
      <c r="BH10" s="624"/>
      <c r="BI10" s="624"/>
      <c r="BJ10" s="624"/>
      <c r="BK10" s="624"/>
      <c r="BL10" s="624"/>
      <c r="BM10" s="624"/>
      <c r="BN10" s="625"/>
      <c r="BO10" s="626">
        <v>1.8</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34810</v>
      </c>
      <c r="CS10" s="624"/>
      <c r="CT10" s="624"/>
      <c r="CU10" s="624"/>
      <c r="CV10" s="624"/>
      <c r="CW10" s="624"/>
      <c r="CX10" s="624"/>
      <c r="CY10" s="625"/>
      <c r="CZ10" s="626">
        <v>0.3</v>
      </c>
      <c r="DA10" s="626"/>
      <c r="DB10" s="626"/>
      <c r="DC10" s="626"/>
      <c r="DD10" s="632" t="s">
        <v>122</v>
      </c>
      <c r="DE10" s="624"/>
      <c r="DF10" s="624"/>
      <c r="DG10" s="624"/>
      <c r="DH10" s="624"/>
      <c r="DI10" s="624"/>
      <c r="DJ10" s="624"/>
      <c r="DK10" s="624"/>
      <c r="DL10" s="624"/>
      <c r="DM10" s="624"/>
      <c r="DN10" s="624"/>
      <c r="DO10" s="624"/>
      <c r="DP10" s="625"/>
      <c r="DQ10" s="632">
        <v>19810</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366135</v>
      </c>
      <c r="S11" s="624"/>
      <c r="T11" s="624"/>
      <c r="U11" s="624"/>
      <c r="V11" s="624"/>
      <c r="W11" s="624"/>
      <c r="X11" s="624"/>
      <c r="Y11" s="625"/>
      <c r="Z11" s="628">
        <v>2.8</v>
      </c>
      <c r="AA11" s="629"/>
      <c r="AB11" s="629"/>
      <c r="AC11" s="635"/>
      <c r="AD11" s="632">
        <v>366135</v>
      </c>
      <c r="AE11" s="624"/>
      <c r="AF11" s="624"/>
      <c r="AG11" s="624"/>
      <c r="AH11" s="624"/>
      <c r="AI11" s="624"/>
      <c r="AJ11" s="624"/>
      <c r="AK11" s="625"/>
      <c r="AL11" s="628">
        <v>5.5</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25979</v>
      </c>
      <c r="BH11" s="624"/>
      <c r="BI11" s="624"/>
      <c r="BJ11" s="624"/>
      <c r="BK11" s="624"/>
      <c r="BL11" s="624"/>
      <c r="BM11" s="624"/>
      <c r="BN11" s="625"/>
      <c r="BO11" s="626">
        <v>1.8</v>
      </c>
      <c r="BP11" s="626"/>
      <c r="BQ11" s="626"/>
      <c r="BR11" s="626"/>
      <c r="BS11" s="627">
        <v>7150</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820493</v>
      </c>
      <c r="CS11" s="624"/>
      <c r="CT11" s="624"/>
      <c r="CU11" s="624"/>
      <c r="CV11" s="624"/>
      <c r="CW11" s="624"/>
      <c r="CX11" s="624"/>
      <c r="CY11" s="625"/>
      <c r="CZ11" s="626">
        <v>6.6</v>
      </c>
      <c r="DA11" s="626"/>
      <c r="DB11" s="626"/>
      <c r="DC11" s="626"/>
      <c r="DD11" s="632">
        <v>122217</v>
      </c>
      <c r="DE11" s="624"/>
      <c r="DF11" s="624"/>
      <c r="DG11" s="624"/>
      <c r="DH11" s="624"/>
      <c r="DI11" s="624"/>
      <c r="DJ11" s="624"/>
      <c r="DK11" s="624"/>
      <c r="DL11" s="624"/>
      <c r="DM11" s="624"/>
      <c r="DN11" s="624"/>
      <c r="DO11" s="624"/>
      <c r="DP11" s="625"/>
      <c r="DQ11" s="632">
        <v>332256</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6982</v>
      </c>
      <c r="S12" s="624"/>
      <c r="T12" s="624"/>
      <c r="U12" s="624"/>
      <c r="V12" s="624"/>
      <c r="W12" s="624"/>
      <c r="X12" s="624"/>
      <c r="Y12" s="625"/>
      <c r="Z12" s="626">
        <v>0.1</v>
      </c>
      <c r="AA12" s="626"/>
      <c r="AB12" s="626"/>
      <c r="AC12" s="626"/>
      <c r="AD12" s="627">
        <v>6982</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645446</v>
      </c>
      <c r="BH12" s="624"/>
      <c r="BI12" s="624"/>
      <c r="BJ12" s="624"/>
      <c r="BK12" s="624"/>
      <c r="BL12" s="624"/>
      <c r="BM12" s="624"/>
      <c r="BN12" s="625"/>
      <c r="BO12" s="626">
        <v>44.8</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296828</v>
      </c>
      <c r="CS12" s="624"/>
      <c r="CT12" s="624"/>
      <c r="CU12" s="624"/>
      <c r="CV12" s="624"/>
      <c r="CW12" s="624"/>
      <c r="CX12" s="624"/>
      <c r="CY12" s="625"/>
      <c r="CZ12" s="626">
        <v>2.4</v>
      </c>
      <c r="DA12" s="626"/>
      <c r="DB12" s="626"/>
      <c r="DC12" s="626"/>
      <c r="DD12" s="632">
        <v>4438</v>
      </c>
      <c r="DE12" s="624"/>
      <c r="DF12" s="624"/>
      <c r="DG12" s="624"/>
      <c r="DH12" s="624"/>
      <c r="DI12" s="624"/>
      <c r="DJ12" s="624"/>
      <c r="DK12" s="624"/>
      <c r="DL12" s="624"/>
      <c r="DM12" s="624"/>
      <c r="DN12" s="624"/>
      <c r="DO12" s="624"/>
      <c r="DP12" s="625"/>
      <c r="DQ12" s="632">
        <v>134877</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644345</v>
      </c>
      <c r="BH13" s="624"/>
      <c r="BI13" s="624"/>
      <c r="BJ13" s="624"/>
      <c r="BK13" s="624"/>
      <c r="BL13" s="624"/>
      <c r="BM13" s="624"/>
      <c r="BN13" s="625"/>
      <c r="BO13" s="626">
        <v>44.7</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1196766</v>
      </c>
      <c r="CS13" s="624"/>
      <c r="CT13" s="624"/>
      <c r="CU13" s="624"/>
      <c r="CV13" s="624"/>
      <c r="CW13" s="624"/>
      <c r="CX13" s="624"/>
      <c r="CY13" s="625"/>
      <c r="CZ13" s="626">
        <v>9.6</v>
      </c>
      <c r="DA13" s="626"/>
      <c r="DB13" s="626"/>
      <c r="DC13" s="626"/>
      <c r="DD13" s="632">
        <v>710159</v>
      </c>
      <c r="DE13" s="624"/>
      <c r="DF13" s="624"/>
      <c r="DG13" s="624"/>
      <c r="DH13" s="624"/>
      <c r="DI13" s="624"/>
      <c r="DJ13" s="624"/>
      <c r="DK13" s="624"/>
      <c r="DL13" s="624"/>
      <c r="DM13" s="624"/>
      <c r="DN13" s="624"/>
      <c r="DO13" s="624"/>
      <c r="DP13" s="625"/>
      <c r="DQ13" s="632">
        <v>503188</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1128</v>
      </c>
      <c r="S14" s="624"/>
      <c r="T14" s="624"/>
      <c r="U14" s="624"/>
      <c r="V14" s="624"/>
      <c r="W14" s="624"/>
      <c r="X14" s="624"/>
      <c r="Y14" s="625"/>
      <c r="Z14" s="626">
        <v>0</v>
      </c>
      <c r="AA14" s="626"/>
      <c r="AB14" s="626"/>
      <c r="AC14" s="626"/>
      <c r="AD14" s="627">
        <v>1128</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69424</v>
      </c>
      <c r="BH14" s="624"/>
      <c r="BI14" s="624"/>
      <c r="BJ14" s="624"/>
      <c r="BK14" s="624"/>
      <c r="BL14" s="624"/>
      <c r="BM14" s="624"/>
      <c r="BN14" s="625"/>
      <c r="BO14" s="626">
        <v>4.8</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389362</v>
      </c>
      <c r="CS14" s="624"/>
      <c r="CT14" s="624"/>
      <c r="CU14" s="624"/>
      <c r="CV14" s="624"/>
      <c r="CW14" s="624"/>
      <c r="CX14" s="624"/>
      <c r="CY14" s="625"/>
      <c r="CZ14" s="626">
        <v>3.1</v>
      </c>
      <c r="DA14" s="626"/>
      <c r="DB14" s="626"/>
      <c r="DC14" s="626"/>
      <c r="DD14" s="632">
        <v>31879</v>
      </c>
      <c r="DE14" s="624"/>
      <c r="DF14" s="624"/>
      <c r="DG14" s="624"/>
      <c r="DH14" s="624"/>
      <c r="DI14" s="624"/>
      <c r="DJ14" s="624"/>
      <c r="DK14" s="624"/>
      <c r="DL14" s="624"/>
      <c r="DM14" s="624"/>
      <c r="DN14" s="624"/>
      <c r="DO14" s="624"/>
      <c r="DP14" s="625"/>
      <c r="DQ14" s="632">
        <v>349227</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131987</v>
      </c>
      <c r="BH15" s="624"/>
      <c r="BI15" s="624"/>
      <c r="BJ15" s="624"/>
      <c r="BK15" s="624"/>
      <c r="BL15" s="624"/>
      <c r="BM15" s="624"/>
      <c r="BN15" s="625"/>
      <c r="BO15" s="626">
        <v>9.1999999999999993</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1339637</v>
      </c>
      <c r="CS15" s="624"/>
      <c r="CT15" s="624"/>
      <c r="CU15" s="624"/>
      <c r="CV15" s="624"/>
      <c r="CW15" s="624"/>
      <c r="CX15" s="624"/>
      <c r="CY15" s="625"/>
      <c r="CZ15" s="626">
        <v>10.8</v>
      </c>
      <c r="DA15" s="626"/>
      <c r="DB15" s="626"/>
      <c r="DC15" s="626"/>
      <c r="DD15" s="632">
        <v>534111</v>
      </c>
      <c r="DE15" s="624"/>
      <c r="DF15" s="624"/>
      <c r="DG15" s="624"/>
      <c r="DH15" s="624"/>
      <c r="DI15" s="624"/>
      <c r="DJ15" s="624"/>
      <c r="DK15" s="624"/>
      <c r="DL15" s="624"/>
      <c r="DM15" s="624"/>
      <c r="DN15" s="624"/>
      <c r="DO15" s="624"/>
      <c r="DP15" s="625"/>
      <c r="DQ15" s="632">
        <v>723226</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14968</v>
      </c>
      <c r="S16" s="624"/>
      <c r="T16" s="624"/>
      <c r="U16" s="624"/>
      <c r="V16" s="624"/>
      <c r="W16" s="624"/>
      <c r="X16" s="624"/>
      <c r="Y16" s="625"/>
      <c r="Z16" s="626">
        <v>0.1</v>
      </c>
      <c r="AA16" s="626"/>
      <c r="AB16" s="626"/>
      <c r="AC16" s="626"/>
      <c r="AD16" s="627">
        <v>14968</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707075</v>
      </c>
      <c r="CS16" s="624"/>
      <c r="CT16" s="624"/>
      <c r="CU16" s="624"/>
      <c r="CV16" s="624"/>
      <c r="CW16" s="624"/>
      <c r="CX16" s="624"/>
      <c r="CY16" s="625"/>
      <c r="CZ16" s="626">
        <v>5.7</v>
      </c>
      <c r="DA16" s="626"/>
      <c r="DB16" s="626"/>
      <c r="DC16" s="626"/>
      <c r="DD16" s="632" t="s">
        <v>122</v>
      </c>
      <c r="DE16" s="624"/>
      <c r="DF16" s="624"/>
      <c r="DG16" s="624"/>
      <c r="DH16" s="624"/>
      <c r="DI16" s="624"/>
      <c r="DJ16" s="624"/>
      <c r="DK16" s="624"/>
      <c r="DL16" s="624"/>
      <c r="DM16" s="624"/>
      <c r="DN16" s="624"/>
      <c r="DO16" s="624"/>
      <c r="DP16" s="625"/>
      <c r="DQ16" s="632">
        <v>12024</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23424</v>
      </c>
      <c r="S17" s="624"/>
      <c r="T17" s="624"/>
      <c r="U17" s="624"/>
      <c r="V17" s="624"/>
      <c r="W17" s="624"/>
      <c r="X17" s="624"/>
      <c r="Y17" s="625"/>
      <c r="Z17" s="626">
        <v>0.2</v>
      </c>
      <c r="AA17" s="626"/>
      <c r="AB17" s="626"/>
      <c r="AC17" s="626"/>
      <c r="AD17" s="627">
        <v>23424</v>
      </c>
      <c r="AE17" s="627"/>
      <c r="AF17" s="627"/>
      <c r="AG17" s="627"/>
      <c r="AH17" s="627"/>
      <c r="AI17" s="627"/>
      <c r="AJ17" s="627"/>
      <c r="AK17" s="627"/>
      <c r="AL17" s="628">
        <v>0.4</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1300278</v>
      </c>
      <c r="CS17" s="624"/>
      <c r="CT17" s="624"/>
      <c r="CU17" s="624"/>
      <c r="CV17" s="624"/>
      <c r="CW17" s="624"/>
      <c r="CX17" s="624"/>
      <c r="CY17" s="625"/>
      <c r="CZ17" s="626">
        <v>10.4</v>
      </c>
      <c r="DA17" s="626"/>
      <c r="DB17" s="626"/>
      <c r="DC17" s="626"/>
      <c r="DD17" s="632" t="s">
        <v>122</v>
      </c>
      <c r="DE17" s="624"/>
      <c r="DF17" s="624"/>
      <c r="DG17" s="624"/>
      <c r="DH17" s="624"/>
      <c r="DI17" s="624"/>
      <c r="DJ17" s="624"/>
      <c r="DK17" s="624"/>
      <c r="DL17" s="624"/>
      <c r="DM17" s="624"/>
      <c r="DN17" s="624"/>
      <c r="DO17" s="624"/>
      <c r="DP17" s="625"/>
      <c r="DQ17" s="632">
        <v>1294189</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9461</v>
      </c>
      <c r="S18" s="624"/>
      <c r="T18" s="624"/>
      <c r="U18" s="624"/>
      <c r="V18" s="624"/>
      <c r="W18" s="624"/>
      <c r="X18" s="624"/>
      <c r="Y18" s="625"/>
      <c r="Z18" s="626">
        <v>0.1</v>
      </c>
      <c r="AA18" s="626"/>
      <c r="AB18" s="626"/>
      <c r="AC18" s="626"/>
      <c r="AD18" s="627">
        <v>9461</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9125</v>
      </c>
      <c r="S19" s="624"/>
      <c r="T19" s="624"/>
      <c r="U19" s="624"/>
      <c r="V19" s="624"/>
      <c r="W19" s="624"/>
      <c r="X19" s="624"/>
      <c r="Y19" s="625"/>
      <c r="Z19" s="626">
        <v>0.1</v>
      </c>
      <c r="AA19" s="626"/>
      <c r="AB19" s="626"/>
      <c r="AC19" s="626"/>
      <c r="AD19" s="627">
        <v>9125</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32062</v>
      </c>
      <c r="BH19" s="624"/>
      <c r="BI19" s="624"/>
      <c r="BJ19" s="624"/>
      <c r="BK19" s="624"/>
      <c r="BL19" s="624"/>
      <c r="BM19" s="624"/>
      <c r="BN19" s="625"/>
      <c r="BO19" s="626">
        <v>2.2000000000000002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v>336</v>
      </c>
      <c r="S20" s="624"/>
      <c r="T20" s="624"/>
      <c r="U20" s="624"/>
      <c r="V20" s="624"/>
      <c r="W20" s="624"/>
      <c r="X20" s="624"/>
      <c r="Y20" s="625"/>
      <c r="Z20" s="626">
        <v>0</v>
      </c>
      <c r="AA20" s="626"/>
      <c r="AB20" s="626"/>
      <c r="AC20" s="626"/>
      <c r="AD20" s="627">
        <v>336</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32062</v>
      </c>
      <c r="BH20" s="624"/>
      <c r="BI20" s="624"/>
      <c r="BJ20" s="624"/>
      <c r="BK20" s="624"/>
      <c r="BL20" s="624"/>
      <c r="BM20" s="624"/>
      <c r="BN20" s="625"/>
      <c r="BO20" s="626">
        <v>2.2000000000000002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12452555</v>
      </c>
      <c r="CS20" s="624"/>
      <c r="CT20" s="624"/>
      <c r="CU20" s="624"/>
      <c r="CV20" s="624"/>
      <c r="CW20" s="624"/>
      <c r="CX20" s="624"/>
      <c r="CY20" s="625"/>
      <c r="CZ20" s="626">
        <v>100</v>
      </c>
      <c r="DA20" s="626"/>
      <c r="DB20" s="626"/>
      <c r="DC20" s="626"/>
      <c r="DD20" s="632">
        <v>1673511</v>
      </c>
      <c r="DE20" s="624"/>
      <c r="DF20" s="624"/>
      <c r="DG20" s="624"/>
      <c r="DH20" s="624"/>
      <c r="DI20" s="624"/>
      <c r="DJ20" s="624"/>
      <c r="DK20" s="624"/>
      <c r="DL20" s="624"/>
      <c r="DM20" s="624"/>
      <c r="DN20" s="624"/>
      <c r="DO20" s="624"/>
      <c r="DP20" s="625"/>
      <c r="DQ20" s="632">
        <v>7826823</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5352191</v>
      </c>
      <c r="S21" s="624"/>
      <c r="T21" s="624"/>
      <c r="U21" s="624"/>
      <c r="V21" s="624"/>
      <c r="W21" s="624"/>
      <c r="X21" s="624"/>
      <c r="Y21" s="625"/>
      <c r="Z21" s="626">
        <v>41.2</v>
      </c>
      <c r="AA21" s="626"/>
      <c r="AB21" s="626"/>
      <c r="AC21" s="626"/>
      <c r="AD21" s="627">
        <v>4690148</v>
      </c>
      <c r="AE21" s="627"/>
      <c r="AF21" s="627"/>
      <c r="AG21" s="627"/>
      <c r="AH21" s="627"/>
      <c r="AI21" s="627"/>
      <c r="AJ21" s="627"/>
      <c r="AK21" s="627"/>
      <c r="AL21" s="628">
        <v>70.2</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4298</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4690148</v>
      </c>
      <c r="S22" s="624"/>
      <c r="T22" s="624"/>
      <c r="U22" s="624"/>
      <c r="V22" s="624"/>
      <c r="W22" s="624"/>
      <c r="X22" s="624"/>
      <c r="Y22" s="625"/>
      <c r="Z22" s="626">
        <v>36.1</v>
      </c>
      <c r="AA22" s="626"/>
      <c r="AB22" s="626"/>
      <c r="AC22" s="626"/>
      <c r="AD22" s="627">
        <v>4690148</v>
      </c>
      <c r="AE22" s="627"/>
      <c r="AF22" s="627"/>
      <c r="AG22" s="627"/>
      <c r="AH22" s="627"/>
      <c r="AI22" s="627"/>
      <c r="AJ22" s="627"/>
      <c r="AK22" s="627"/>
      <c r="AL22" s="628">
        <v>70.2</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662043</v>
      </c>
      <c r="S23" s="624"/>
      <c r="T23" s="624"/>
      <c r="U23" s="624"/>
      <c r="V23" s="624"/>
      <c r="W23" s="624"/>
      <c r="X23" s="624"/>
      <c r="Y23" s="625"/>
      <c r="Z23" s="626">
        <v>5.0999999999999996</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27764</v>
      </c>
      <c r="BH23" s="624"/>
      <c r="BI23" s="624"/>
      <c r="BJ23" s="624"/>
      <c r="BK23" s="624"/>
      <c r="BL23" s="624"/>
      <c r="BM23" s="624"/>
      <c r="BN23" s="625"/>
      <c r="BO23" s="626">
        <v>1.9</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4304815</v>
      </c>
      <c r="CS24" s="613"/>
      <c r="CT24" s="613"/>
      <c r="CU24" s="613"/>
      <c r="CV24" s="613"/>
      <c r="CW24" s="613"/>
      <c r="CX24" s="613"/>
      <c r="CY24" s="614"/>
      <c r="CZ24" s="617">
        <v>34.6</v>
      </c>
      <c r="DA24" s="618"/>
      <c r="DB24" s="618"/>
      <c r="DC24" s="634"/>
      <c r="DD24" s="655">
        <v>3291601</v>
      </c>
      <c r="DE24" s="613"/>
      <c r="DF24" s="613"/>
      <c r="DG24" s="613"/>
      <c r="DH24" s="613"/>
      <c r="DI24" s="613"/>
      <c r="DJ24" s="613"/>
      <c r="DK24" s="614"/>
      <c r="DL24" s="655">
        <v>3082746</v>
      </c>
      <c r="DM24" s="613"/>
      <c r="DN24" s="613"/>
      <c r="DO24" s="613"/>
      <c r="DP24" s="613"/>
      <c r="DQ24" s="613"/>
      <c r="DR24" s="613"/>
      <c r="DS24" s="613"/>
      <c r="DT24" s="613"/>
      <c r="DU24" s="613"/>
      <c r="DV24" s="614"/>
      <c r="DW24" s="617">
        <v>46</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7361471</v>
      </c>
      <c r="S25" s="624"/>
      <c r="T25" s="624"/>
      <c r="U25" s="624"/>
      <c r="V25" s="624"/>
      <c r="W25" s="624"/>
      <c r="X25" s="624"/>
      <c r="Y25" s="625"/>
      <c r="Z25" s="626">
        <v>56.7</v>
      </c>
      <c r="AA25" s="626"/>
      <c r="AB25" s="626"/>
      <c r="AC25" s="626"/>
      <c r="AD25" s="627">
        <v>6671663</v>
      </c>
      <c r="AE25" s="627"/>
      <c r="AF25" s="627"/>
      <c r="AG25" s="627"/>
      <c r="AH25" s="627"/>
      <c r="AI25" s="627"/>
      <c r="AJ25" s="627"/>
      <c r="AK25" s="627"/>
      <c r="AL25" s="628">
        <v>99.9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1703834</v>
      </c>
      <c r="CS25" s="656"/>
      <c r="CT25" s="656"/>
      <c r="CU25" s="656"/>
      <c r="CV25" s="656"/>
      <c r="CW25" s="656"/>
      <c r="CX25" s="656"/>
      <c r="CY25" s="657"/>
      <c r="CZ25" s="628">
        <v>13.7</v>
      </c>
      <c r="DA25" s="653"/>
      <c r="DB25" s="653"/>
      <c r="DC25" s="658"/>
      <c r="DD25" s="632">
        <v>1591508</v>
      </c>
      <c r="DE25" s="656"/>
      <c r="DF25" s="656"/>
      <c r="DG25" s="656"/>
      <c r="DH25" s="656"/>
      <c r="DI25" s="656"/>
      <c r="DJ25" s="656"/>
      <c r="DK25" s="657"/>
      <c r="DL25" s="632">
        <v>1562017</v>
      </c>
      <c r="DM25" s="656"/>
      <c r="DN25" s="656"/>
      <c r="DO25" s="656"/>
      <c r="DP25" s="656"/>
      <c r="DQ25" s="656"/>
      <c r="DR25" s="656"/>
      <c r="DS25" s="656"/>
      <c r="DT25" s="656"/>
      <c r="DU25" s="656"/>
      <c r="DV25" s="657"/>
      <c r="DW25" s="628">
        <v>23.3</v>
      </c>
      <c r="DX25" s="653"/>
      <c r="DY25" s="653"/>
      <c r="DZ25" s="653"/>
      <c r="EA25" s="653"/>
      <c r="EB25" s="653"/>
      <c r="EC25" s="654"/>
    </row>
    <row r="26" spans="2:133" ht="11.25" customHeight="1" x14ac:dyDescent="0.2">
      <c r="B26" s="620" t="s">
        <v>282</v>
      </c>
      <c r="C26" s="621"/>
      <c r="D26" s="621"/>
      <c r="E26" s="621"/>
      <c r="F26" s="621"/>
      <c r="G26" s="621"/>
      <c r="H26" s="621"/>
      <c r="I26" s="621"/>
      <c r="J26" s="621"/>
      <c r="K26" s="621"/>
      <c r="L26" s="621"/>
      <c r="M26" s="621"/>
      <c r="N26" s="621"/>
      <c r="O26" s="621"/>
      <c r="P26" s="621"/>
      <c r="Q26" s="622"/>
      <c r="R26" s="623">
        <v>2093</v>
      </c>
      <c r="S26" s="624"/>
      <c r="T26" s="624"/>
      <c r="U26" s="624"/>
      <c r="V26" s="624"/>
      <c r="W26" s="624"/>
      <c r="X26" s="624"/>
      <c r="Y26" s="625"/>
      <c r="Z26" s="626">
        <v>0</v>
      </c>
      <c r="AA26" s="626"/>
      <c r="AB26" s="626"/>
      <c r="AC26" s="626"/>
      <c r="AD26" s="627">
        <v>2093</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1007518</v>
      </c>
      <c r="CS26" s="624"/>
      <c r="CT26" s="624"/>
      <c r="CU26" s="624"/>
      <c r="CV26" s="624"/>
      <c r="CW26" s="624"/>
      <c r="CX26" s="624"/>
      <c r="CY26" s="625"/>
      <c r="CZ26" s="628">
        <v>8.1</v>
      </c>
      <c r="DA26" s="653"/>
      <c r="DB26" s="653"/>
      <c r="DC26" s="658"/>
      <c r="DD26" s="632">
        <v>961237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285</v>
      </c>
      <c r="C27" s="621"/>
      <c r="D27" s="621"/>
      <c r="E27" s="621"/>
      <c r="F27" s="621"/>
      <c r="G27" s="621"/>
      <c r="H27" s="621"/>
      <c r="I27" s="621"/>
      <c r="J27" s="621"/>
      <c r="K27" s="621"/>
      <c r="L27" s="621"/>
      <c r="M27" s="621"/>
      <c r="N27" s="621"/>
      <c r="O27" s="621"/>
      <c r="P27" s="621"/>
      <c r="Q27" s="622"/>
      <c r="R27" s="623">
        <v>8763</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1441258</v>
      </c>
      <c r="BH27" s="624"/>
      <c r="BI27" s="624"/>
      <c r="BJ27" s="624"/>
      <c r="BK27" s="624"/>
      <c r="BL27" s="624"/>
      <c r="BM27" s="624"/>
      <c r="BN27" s="625"/>
      <c r="BO27" s="626">
        <v>100</v>
      </c>
      <c r="BP27" s="626"/>
      <c r="BQ27" s="626"/>
      <c r="BR27" s="626"/>
      <c r="BS27" s="627">
        <v>7150</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1302571</v>
      </c>
      <c r="CS27" s="656"/>
      <c r="CT27" s="656"/>
      <c r="CU27" s="656"/>
      <c r="CV27" s="656"/>
      <c r="CW27" s="656"/>
      <c r="CX27" s="656"/>
      <c r="CY27" s="657"/>
      <c r="CZ27" s="628">
        <v>10.5</v>
      </c>
      <c r="DA27" s="653"/>
      <c r="DB27" s="653"/>
      <c r="DC27" s="658"/>
      <c r="DD27" s="632">
        <v>406012</v>
      </c>
      <c r="DE27" s="656"/>
      <c r="DF27" s="656"/>
      <c r="DG27" s="656"/>
      <c r="DH27" s="656"/>
      <c r="DI27" s="656"/>
      <c r="DJ27" s="656"/>
      <c r="DK27" s="657"/>
      <c r="DL27" s="632">
        <v>226648</v>
      </c>
      <c r="DM27" s="656"/>
      <c r="DN27" s="656"/>
      <c r="DO27" s="656"/>
      <c r="DP27" s="656"/>
      <c r="DQ27" s="656"/>
      <c r="DR27" s="656"/>
      <c r="DS27" s="656"/>
      <c r="DT27" s="656"/>
      <c r="DU27" s="656"/>
      <c r="DV27" s="657"/>
      <c r="DW27" s="628">
        <v>3.4</v>
      </c>
      <c r="DX27" s="653"/>
      <c r="DY27" s="653"/>
      <c r="DZ27" s="653"/>
      <c r="EA27" s="653"/>
      <c r="EB27" s="653"/>
      <c r="EC27" s="654"/>
    </row>
    <row r="28" spans="2:133" ht="11.25" customHeight="1" x14ac:dyDescent="0.2">
      <c r="B28" s="620" t="s">
        <v>288</v>
      </c>
      <c r="C28" s="621"/>
      <c r="D28" s="621"/>
      <c r="E28" s="621"/>
      <c r="F28" s="621"/>
      <c r="G28" s="621"/>
      <c r="H28" s="621"/>
      <c r="I28" s="621"/>
      <c r="J28" s="621"/>
      <c r="K28" s="621"/>
      <c r="L28" s="621"/>
      <c r="M28" s="621"/>
      <c r="N28" s="621"/>
      <c r="O28" s="621"/>
      <c r="P28" s="621"/>
      <c r="Q28" s="622"/>
      <c r="R28" s="623">
        <v>38484</v>
      </c>
      <c r="S28" s="624"/>
      <c r="T28" s="624"/>
      <c r="U28" s="624"/>
      <c r="V28" s="624"/>
      <c r="W28" s="624"/>
      <c r="X28" s="624"/>
      <c r="Y28" s="625"/>
      <c r="Z28" s="626">
        <v>0.3</v>
      </c>
      <c r="AA28" s="626"/>
      <c r="AB28" s="626"/>
      <c r="AC28" s="626"/>
      <c r="AD28" s="627">
        <v>3598</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1298410</v>
      </c>
      <c r="CS28" s="624"/>
      <c r="CT28" s="624"/>
      <c r="CU28" s="624"/>
      <c r="CV28" s="624"/>
      <c r="CW28" s="624"/>
      <c r="CX28" s="624"/>
      <c r="CY28" s="625"/>
      <c r="CZ28" s="628">
        <v>10.4</v>
      </c>
      <c r="DA28" s="653"/>
      <c r="DB28" s="653"/>
      <c r="DC28" s="658"/>
      <c r="DD28" s="632">
        <v>1294081</v>
      </c>
      <c r="DE28" s="624"/>
      <c r="DF28" s="624"/>
      <c r="DG28" s="624"/>
      <c r="DH28" s="624"/>
      <c r="DI28" s="624"/>
      <c r="DJ28" s="624"/>
      <c r="DK28" s="625"/>
      <c r="DL28" s="632">
        <v>1294081</v>
      </c>
      <c r="DM28" s="624"/>
      <c r="DN28" s="624"/>
      <c r="DO28" s="624"/>
      <c r="DP28" s="624"/>
      <c r="DQ28" s="624"/>
      <c r="DR28" s="624"/>
      <c r="DS28" s="624"/>
      <c r="DT28" s="624"/>
      <c r="DU28" s="624"/>
      <c r="DV28" s="625"/>
      <c r="DW28" s="628">
        <v>19.3</v>
      </c>
      <c r="DX28" s="653"/>
      <c r="DY28" s="653"/>
      <c r="DZ28" s="653"/>
      <c r="EA28" s="653"/>
      <c r="EB28" s="653"/>
      <c r="EC28" s="654"/>
    </row>
    <row r="29" spans="2:133" ht="11.25" customHeight="1" x14ac:dyDescent="0.2">
      <c r="B29" s="620" t="s">
        <v>290</v>
      </c>
      <c r="C29" s="621"/>
      <c r="D29" s="621"/>
      <c r="E29" s="621"/>
      <c r="F29" s="621"/>
      <c r="G29" s="621"/>
      <c r="H29" s="621"/>
      <c r="I29" s="621"/>
      <c r="J29" s="621"/>
      <c r="K29" s="621"/>
      <c r="L29" s="621"/>
      <c r="M29" s="621"/>
      <c r="N29" s="621"/>
      <c r="O29" s="621"/>
      <c r="P29" s="621"/>
      <c r="Q29" s="622"/>
      <c r="R29" s="623">
        <v>8897</v>
      </c>
      <c r="S29" s="624"/>
      <c r="T29" s="624"/>
      <c r="U29" s="624"/>
      <c r="V29" s="624"/>
      <c r="W29" s="624"/>
      <c r="X29" s="624"/>
      <c r="Y29" s="625"/>
      <c r="Z29" s="626">
        <v>0.1</v>
      </c>
      <c r="AA29" s="626"/>
      <c r="AB29" s="626"/>
      <c r="AC29" s="626"/>
      <c r="AD29" s="627">
        <v>16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1296616</v>
      </c>
      <c r="CS29" s="656"/>
      <c r="CT29" s="656"/>
      <c r="CU29" s="656"/>
      <c r="CV29" s="656"/>
      <c r="CW29" s="656"/>
      <c r="CX29" s="656"/>
      <c r="CY29" s="657"/>
      <c r="CZ29" s="628">
        <v>10.4</v>
      </c>
      <c r="DA29" s="653"/>
      <c r="DB29" s="653"/>
      <c r="DC29" s="658"/>
      <c r="DD29" s="632">
        <v>1292287</v>
      </c>
      <c r="DE29" s="656"/>
      <c r="DF29" s="656"/>
      <c r="DG29" s="656"/>
      <c r="DH29" s="656"/>
      <c r="DI29" s="656"/>
      <c r="DJ29" s="656"/>
      <c r="DK29" s="657"/>
      <c r="DL29" s="632">
        <v>1292287</v>
      </c>
      <c r="DM29" s="656"/>
      <c r="DN29" s="656"/>
      <c r="DO29" s="656"/>
      <c r="DP29" s="656"/>
      <c r="DQ29" s="656"/>
      <c r="DR29" s="656"/>
      <c r="DS29" s="656"/>
      <c r="DT29" s="656"/>
      <c r="DU29" s="656"/>
      <c r="DV29" s="657"/>
      <c r="DW29" s="628">
        <v>19.3</v>
      </c>
      <c r="DX29" s="653"/>
      <c r="DY29" s="653"/>
      <c r="DZ29" s="653"/>
      <c r="EA29" s="653"/>
      <c r="EB29" s="653"/>
      <c r="EC29" s="654"/>
    </row>
    <row r="30" spans="2:133" ht="11.25" customHeight="1" x14ac:dyDescent="0.2">
      <c r="B30" s="620" t="s">
        <v>292</v>
      </c>
      <c r="C30" s="621"/>
      <c r="D30" s="621"/>
      <c r="E30" s="621"/>
      <c r="F30" s="621"/>
      <c r="G30" s="621"/>
      <c r="H30" s="621"/>
      <c r="I30" s="621"/>
      <c r="J30" s="621"/>
      <c r="K30" s="621"/>
      <c r="L30" s="621"/>
      <c r="M30" s="621"/>
      <c r="N30" s="621"/>
      <c r="O30" s="621"/>
      <c r="P30" s="621"/>
      <c r="Q30" s="622"/>
      <c r="R30" s="623">
        <v>1664934</v>
      </c>
      <c r="S30" s="624"/>
      <c r="T30" s="624"/>
      <c r="U30" s="624"/>
      <c r="V30" s="624"/>
      <c r="W30" s="624"/>
      <c r="X30" s="624"/>
      <c r="Y30" s="625"/>
      <c r="Z30" s="626">
        <v>12.8</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1235197</v>
      </c>
      <c r="CS30" s="624"/>
      <c r="CT30" s="624"/>
      <c r="CU30" s="624"/>
      <c r="CV30" s="624"/>
      <c r="CW30" s="624"/>
      <c r="CX30" s="624"/>
      <c r="CY30" s="625"/>
      <c r="CZ30" s="628">
        <v>9.9</v>
      </c>
      <c r="DA30" s="653"/>
      <c r="DB30" s="653"/>
      <c r="DC30" s="658"/>
      <c r="DD30" s="632">
        <v>1230868</v>
      </c>
      <c r="DE30" s="624"/>
      <c r="DF30" s="624"/>
      <c r="DG30" s="624"/>
      <c r="DH30" s="624"/>
      <c r="DI30" s="624"/>
      <c r="DJ30" s="624"/>
      <c r="DK30" s="625"/>
      <c r="DL30" s="632">
        <v>1230868</v>
      </c>
      <c r="DM30" s="624"/>
      <c r="DN30" s="624"/>
      <c r="DO30" s="624"/>
      <c r="DP30" s="624"/>
      <c r="DQ30" s="624"/>
      <c r="DR30" s="624"/>
      <c r="DS30" s="624"/>
      <c r="DT30" s="624"/>
      <c r="DU30" s="624"/>
      <c r="DV30" s="625"/>
      <c r="DW30" s="628">
        <v>18.399999999999999</v>
      </c>
      <c r="DX30" s="653"/>
      <c r="DY30" s="653"/>
      <c r="DZ30" s="653"/>
      <c r="EA30" s="653"/>
      <c r="EB30" s="653"/>
      <c r="EC30" s="654"/>
    </row>
    <row r="31" spans="2:133" ht="11.25" customHeight="1" x14ac:dyDescent="0.2">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98.4</v>
      </c>
      <c r="BH31" s="667"/>
      <c r="BI31" s="667"/>
      <c r="BJ31" s="667"/>
      <c r="BK31" s="667"/>
      <c r="BL31" s="667"/>
      <c r="BM31" s="618">
        <v>91.5</v>
      </c>
      <c r="BN31" s="667"/>
      <c r="BO31" s="667"/>
      <c r="BP31" s="667"/>
      <c r="BQ31" s="668"/>
      <c r="BR31" s="670">
        <v>98.6</v>
      </c>
      <c r="BS31" s="667"/>
      <c r="BT31" s="667"/>
      <c r="BU31" s="667"/>
      <c r="BV31" s="667"/>
      <c r="BW31" s="667"/>
      <c r="BX31" s="618">
        <v>91.5</v>
      </c>
      <c r="BY31" s="667"/>
      <c r="BZ31" s="667"/>
      <c r="CA31" s="667"/>
      <c r="CB31" s="668"/>
      <c r="CD31" s="663"/>
      <c r="CE31" s="664"/>
      <c r="CF31" s="620" t="s">
        <v>299</v>
      </c>
      <c r="CG31" s="621"/>
      <c r="CH31" s="621"/>
      <c r="CI31" s="621"/>
      <c r="CJ31" s="621"/>
      <c r="CK31" s="621"/>
      <c r="CL31" s="621"/>
      <c r="CM31" s="621"/>
      <c r="CN31" s="621"/>
      <c r="CO31" s="621"/>
      <c r="CP31" s="621"/>
      <c r="CQ31" s="622"/>
      <c r="CR31" s="623">
        <v>61419</v>
      </c>
      <c r="CS31" s="656"/>
      <c r="CT31" s="656"/>
      <c r="CU31" s="656"/>
      <c r="CV31" s="656"/>
      <c r="CW31" s="656"/>
      <c r="CX31" s="656"/>
      <c r="CY31" s="657"/>
      <c r="CZ31" s="628">
        <v>0.5</v>
      </c>
      <c r="DA31" s="653"/>
      <c r="DB31" s="653"/>
      <c r="DC31" s="658"/>
      <c r="DD31" s="632">
        <v>61419</v>
      </c>
      <c r="DE31" s="656"/>
      <c r="DF31" s="656"/>
      <c r="DG31" s="656"/>
      <c r="DH31" s="656"/>
      <c r="DI31" s="656"/>
      <c r="DJ31" s="656"/>
      <c r="DK31" s="657"/>
      <c r="DL31" s="632">
        <v>61419</v>
      </c>
      <c r="DM31" s="656"/>
      <c r="DN31" s="656"/>
      <c r="DO31" s="656"/>
      <c r="DP31" s="656"/>
      <c r="DQ31" s="656"/>
      <c r="DR31" s="656"/>
      <c r="DS31" s="656"/>
      <c r="DT31" s="656"/>
      <c r="DU31" s="656"/>
      <c r="DV31" s="657"/>
      <c r="DW31" s="628">
        <v>0.9</v>
      </c>
      <c r="DX31" s="653"/>
      <c r="DY31" s="653"/>
      <c r="DZ31" s="653"/>
      <c r="EA31" s="653"/>
      <c r="EB31" s="653"/>
      <c r="EC31" s="654"/>
    </row>
    <row r="32" spans="2:133" ht="11.25" customHeight="1" x14ac:dyDescent="0.2">
      <c r="B32" s="620" t="s">
        <v>300</v>
      </c>
      <c r="C32" s="621"/>
      <c r="D32" s="621"/>
      <c r="E32" s="621"/>
      <c r="F32" s="621"/>
      <c r="G32" s="621"/>
      <c r="H32" s="621"/>
      <c r="I32" s="621"/>
      <c r="J32" s="621"/>
      <c r="K32" s="621"/>
      <c r="L32" s="621"/>
      <c r="M32" s="621"/>
      <c r="N32" s="621"/>
      <c r="O32" s="621"/>
      <c r="P32" s="621"/>
      <c r="Q32" s="622"/>
      <c r="R32" s="623">
        <v>809157</v>
      </c>
      <c r="S32" s="624"/>
      <c r="T32" s="624"/>
      <c r="U32" s="624"/>
      <c r="V32" s="624"/>
      <c r="W32" s="624"/>
      <c r="X32" s="624"/>
      <c r="Y32" s="625"/>
      <c r="Z32" s="626">
        <v>6.2</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98.7</v>
      </c>
      <c r="BH32" s="656"/>
      <c r="BI32" s="656"/>
      <c r="BJ32" s="656"/>
      <c r="BK32" s="656"/>
      <c r="BL32" s="656"/>
      <c r="BM32" s="629">
        <v>94.8</v>
      </c>
      <c r="BN32" s="656"/>
      <c r="BO32" s="656"/>
      <c r="BP32" s="656"/>
      <c r="BQ32" s="669"/>
      <c r="BR32" s="680">
        <v>99.4</v>
      </c>
      <c r="BS32" s="656"/>
      <c r="BT32" s="656"/>
      <c r="BU32" s="656"/>
      <c r="BV32" s="656"/>
      <c r="BW32" s="656"/>
      <c r="BX32" s="629">
        <v>95.2</v>
      </c>
      <c r="BY32" s="656"/>
      <c r="BZ32" s="656"/>
      <c r="CA32" s="656"/>
      <c r="CB32" s="669"/>
      <c r="CD32" s="665"/>
      <c r="CE32" s="666"/>
      <c r="CF32" s="620" t="s">
        <v>303</v>
      </c>
      <c r="CG32" s="621"/>
      <c r="CH32" s="621"/>
      <c r="CI32" s="621"/>
      <c r="CJ32" s="621"/>
      <c r="CK32" s="621"/>
      <c r="CL32" s="621"/>
      <c r="CM32" s="621"/>
      <c r="CN32" s="621"/>
      <c r="CO32" s="621"/>
      <c r="CP32" s="621"/>
      <c r="CQ32" s="622"/>
      <c r="CR32" s="623">
        <v>1794</v>
      </c>
      <c r="CS32" s="624"/>
      <c r="CT32" s="624"/>
      <c r="CU32" s="624"/>
      <c r="CV32" s="624"/>
      <c r="CW32" s="624"/>
      <c r="CX32" s="624"/>
      <c r="CY32" s="625"/>
      <c r="CZ32" s="628">
        <v>0</v>
      </c>
      <c r="DA32" s="653"/>
      <c r="DB32" s="653"/>
      <c r="DC32" s="658"/>
      <c r="DD32" s="632">
        <v>1794</v>
      </c>
      <c r="DE32" s="624"/>
      <c r="DF32" s="624"/>
      <c r="DG32" s="624"/>
      <c r="DH32" s="624"/>
      <c r="DI32" s="624"/>
      <c r="DJ32" s="624"/>
      <c r="DK32" s="625"/>
      <c r="DL32" s="632">
        <v>1794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304</v>
      </c>
      <c r="C33" s="621"/>
      <c r="D33" s="621"/>
      <c r="E33" s="621"/>
      <c r="F33" s="621"/>
      <c r="G33" s="621"/>
      <c r="H33" s="621"/>
      <c r="I33" s="621"/>
      <c r="J33" s="621"/>
      <c r="K33" s="621"/>
      <c r="L33" s="621"/>
      <c r="M33" s="621"/>
      <c r="N33" s="621"/>
      <c r="O33" s="621"/>
      <c r="P33" s="621"/>
      <c r="Q33" s="622"/>
      <c r="R33" s="623">
        <v>65662</v>
      </c>
      <c r="S33" s="624"/>
      <c r="T33" s="624"/>
      <c r="U33" s="624"/>
      <c r="V33" s="624"/>
      <c r="W33" s="624"/>
      <c r="X33" s="624"/>
      <c r="Y33" s="625"/>
      <c r="Z33" s="626">
        <v>0.5</v>
      </c>
      <c r="AA33" s="626"/>
      <c r="AB33" s="626"/>
      <c r="AC33" s="626"/>
      <c r="AD33" s="627">
        <v>641</v>
      </c>
      <c r="AE33" s="627"/>
      <c r="AF33" s="627"/>
      <c r="AG33" s="627"/>
      <c r="AH33" s="627"/>
      <c r="AI33" s="627"/>
      <c r="AJ33" s="627"/>
      <c r="AK33" s="627"/>
      <c r="AL33" s="628">
        <v>0</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97.8</v>
      </c>
      <c r="BH33" s="682"/>
      <c r="BI33" s="682"/>
      <c r="BJ33" s="682"/>
      <c r="BK33" s="682"/>
      <c r="BL33" s="682"/>
      <c r="BM33" s="683">
        <v>87.5</v>
      </c>
      <c r="BN33" s="682"/>
      <c r="BO33" s="682"/>
      <c r="BP33" s="682"/>
      <c r="BQ33" s="684"/>
      <c r="BR33" s="681">
        <v>97.7</v>
      </c>
      <c r="BS33" s="682"/>
      <c r="BT33" s="682"/>
      <c r="BU33" s="682"/>
      <c r="BV33" s="682"/>
      <c r="BW33" s="682"/>
      <c r="BX33" s="683">
        <v>87</v>
      </c>
      <c r="BY33" s="682"/>
      <c r="BZ33" s="682"/>
      <c r="CA33" s="682"/>
      <c r="CB33" s="684"/>
      <c r="CD33" s="620" t="s">
        <v>306</v>
      </c>
      <c r="CE33" s="621"/>
      <c r="CF33" s="621"/>
      <c r="CG33" s="621"/>
      <c r="CH33" s="621"/>
      <c r="CI33" s="621"/>
      <c r="CJ33" s="621"/>
      <c r="CK33" s="621"/>
      <c r="CL33" s="621"/>
      <c r="CM33" s="621"/>
      <c r="CN33" s="621"/>
      <c r="CO33" s="621"/>
      <c r="CP33" s="621"/>
      <c r="CQ33" s="622"/>
      <c r="CR33" s="623">
        <v>5767154</v>
      </c>
      <c r="CS33" s="656"/>
      <c r="CT33" s="656"/>
      <c r="CU33" s="656"/>
      <c r="CV33" s="656"/>
      <c r="CW33" s="656"/>
      <c r="CX33" s="656"/>
      <c r="CY33" s="657"/>
      <c r="CZ33" s="628">
        <v>46.3</v>
      </c>
      <c r="DA33" s="653"/>
      <c r="DB33" s="653"/>
      <c r="DC33" s="658"/>
      <c r="DD33" s="632">
        <v>4436790</v>
      </c>
      <c r="DE33" s="656"/>
      <c r="DF33" s="656"/>
      <c r="DG33" s="656"/>
      <c r="DH33" s="656"/>
      <c r="DI33" s="656"/>
      <c r="DJ33" s="656"/>
      <c r="DK33" s="657"/>
      <c r="DL33" s="632">
        <v>3189848</v>
      </c>
      <c r="DM33" s="656"/>
      <c r="DN33" s="656"/>
      <c r="DO33" s="656"/>
      <c r="DP33" s="656"/>
      <c r="DQ33" s="656"/>
      <c r="DR33" s="656"/>
      <c r="DS33" s="656"/>
      <c r="DT33" s="656"/>
      <c r="DU33" s="656"/>
      <c r="DV33" s="657"/>
      <c r="DW33" s="628">
        <v>47.6</v>
      </c>
      <c r="DX33" s="653"/>
      <c r="DY33" s="653"/>
      <c r="DZ33" s="653"/>
      <c r="EA33" s="653"/>
      <c r="EB33" s="653"/>
      <c r="EC33" s="654"/>
    </row>
    <row r="34" spans="2:133" ht="11.25" customHeight="1" x14ac:dyDescent="0.2">
      <c r="B34" s="620" t="s">
        <v>307</v>
      </c>
      <c r="C34" s="621"/>
      <c r="D34" s="621"/>
      <c r="E34" s="621"/>
      <c r="F34" s="621"/>
      <c r="G34" s="621"/>
      <c r="H34" s="621"/>
      <c r="I34" s="621"/>
      <c r="J34" s="621"/>
      <c r="K34" s="621"/>
      <c r="L34" s="621"/>
      <c r="M34" s="621"/>
      <c r="N34" s="621"/>
      <c r="O34" s="621"/>
      <c r="P34" s="621"/>
      <c r="Q34" s="622"/>
      <c r="R34" s="623">
        <v>221462</v>
      </c>
      <c r="S34" s="624"/>
      <c r="T34" s="624"/>
      <c r="U34" s="624"/>
      <c r="V34" s="624"/>
      <c r="W34" s="624"/>
      <c r="X34" s="624"/>
      <c r="Y34" s="625"/>
      <c r="Z34" s="626">
        <v>1.7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1153053</v>
      </c>
      <c r="CS34" s="624"/>
      <c r="CT34" s="624"/>
      <c r="CU34" s="624"/>
      <c r="CV34" s="624"/>
      <c r="CW34" s="624"/>
      <c r="CX34" s="624"/>
      <c r="CY34" s="625"/>
      <c r="CZ34" s="628">
        <v>9.3000000000000007</v>
      </c>
      <c r="DA34" s="653"/>
      <c r="DB34" s="653"/>
      <c r="DC34" s="658"/>
      <c r="DD34" s="632">
        <v>910515</v>
      </c>
      <c r="DE34" s="624"/>
      <c r="DF34" s="624"/>
      <c r="DG34" s="624"/>
      <c r="DH34" s="624"/>
      <c r="DI34" s="624"/>
      <c r="DJ34" s="624"/>
      <c r="DK34" s="625"/>
      <c r="DL34" s="632">
        <v>736536</v>
      </c>
      <c r="DM34" s="624"/>
      <c r="DN34" s="624"/>
      <c r="DO34" s="624"/>
      <c r="DP34" s="624"/>
      <c r="DQ34" s="624"/>
      <c r="DR34" s="624"/>
      <c r="DS34" s="624"/>
      <c r="DT34" s="624"/>
      <c r="DU34" s="624"/>
      <c r="DV34" s="625"/>
      <c r="DW34" s="628">
        <v>11</v>
      </c>
      <c r="DX34" s="653"/>
      <c r="DY34" s="653"/>
      <c r="DZ34" s="653"/>
      <c r="EA34" s="653"/>
      <c r="EB34" s="653"/>
      <c r="EC34" s="654"/>
    </row>
    <row r="35" spans="2:133" ht="11.25" customHeight="1" x14ac:dyDescent="0.2">
      <c r="B35" s="620" t="s">
        <v>309</v>
      </c>
      <c r="C35" s="621"/>
      <c r="D35" s="621"/>
      <c r="E35" s="621"/>
      <c r="F35" s="621"/>
      <c r="G35" s="621"/>
      <c r="H35" s="621"/>
      <c r="I35" s="621"/>
      <c r="J35" s="621"/>
      <c r="K35" s="621"/>
      <c r="L35" s="621"/>
      <c r="M35" s="621"/>
      <c r="N35" s="621"/>
      <c r="O35" s="621"/>
      <c r="P35" s="621"/>
      <c r="Q35" s="622"/>
      <c r="R35" s="623">
        <v>285983</v>
      </c>
      <c r="S35" s="624"/>
      <c r="T35" s="624"/>
      <c r="U35" s="624"/>
      <c r="V35" s="624"/>
      <c r="W35" s="624"/>
      <c r="X35" s="624"/>
      <c r="Y35" s="625"/>
      <c r="Z35" s="626">
        <v>2.2000000000000002</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185183</v>
      </c>
      <c r="CS35" s="656"/>
      <c r="CT35" s="656"/>
      <c r="CU35" s="656"/>
      <c r="CV35" s="656"/>
      <c r="CW35" s="656"/>
      <c r="CX35" s="656"/>
      <c r="CY35" s="657"/>
      <c r="CZ35" s="628">
        <v>1.5</v>
      </c>
      <c r="DA35" s="653"/>
      <c r="DB35" s="653"/>
      <c r="DC35" s="658"/>
      <c r="DD35" s="632">
        <v>155358</v>
      </c>
      <c r="DE35" s="656"/>
      <c r="DF35" s="656"/>
      <c r="DG35" s="656"/>
      <c r="DH35" s="656"/>
      <c r="DI35" s="656"/>
      <c r="DJ35" s="656"/>
      <c r="DK35" s="657"/>
      <c r="DL35" s="632">
        <v>84615</v>
      </c>
      <c r="DM35" s="656"/>
      <c r="DN35" s="656"/>
      <c r="DO35" s="656"/>
      <c r="DP35" s="656"/>
      <c r="DQ35" s="656"/>
      <c r="DR35" s="656"/>
      <c r="DS35" s="656"/>
      <c r="DT35" s="656"/>
      <c r="DU35" s="656"/>
      <c r="DV35" s="657"/>
      <c r="DW35" s="628">
        <v>1.3</v>
      </c>
      <c r="DX35" s="653"/>
      <c r="DY35" s="653"/>
      <c r="DZ35" s="653"/>
      <c r="EA35" s="653"/>
      <c r="EB35" s="653"/>
      <c r="EC35" s="654"/>
    </row>
    <row r="36" spans="2:133" ht="11.25" customHeight="1" x14ac:dyDescent="0.2">
      <c r="B36" s="620" t="s">
        <v>313</v>
      </c>
      <c r="C36" s="621"/>
      <c r="D36" s="621"/>
      <c r="E36" s="621"/>
      <c r="F36" s="621"/>
      <c r="G36" s="621"/>
      <c r="H36" s="621"/>
      <c r="I36" s="621"/>
      <c r="J36" s="621"/>
      <c r="K36" s="621"/>
      <c r="L36" s="621"/>
      <c r="M36" s="621"/>
      <c r="N36" s="621"/>
      <c r="O36" s="621"/>
      <c r="P36" s="621"/>
      <c r="Q36" s="622"/>
      <c r="R36" s="623">
        <v>696778</v>
      </c>
      <c r="S36" s="624"/>
      <c r="T36" s="624"/>
      <c r="U36" s="624"/>
      <c r="V36" s="624"/>
      <c r="W36" s="624"/>
      <c r="X36" s="624"/>
      <c r="Y36" s="625"/>
      <c r="Z36" s="626">
        <v>5.4</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2417324</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36012</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2972965</v>
      </c>
      <c r="CS36" s="624"/>
      <c r="CT36" s="624"/>
      <c r="CU36" s="624"/>
      <c r="CV36" s="624"/>
      <c r="CW36" s="624"/>
      <c r="CX36" s="624"/>
      <c r="CY36" s="625"/>
      <c r="CZ36" s="628">
        <v>23.9</v>
      </c>
      <c r="DA36" s="653"/>
      <c r="DB36" s="653"/>
      <c r="DC36" s="658"/>
      <c r="DD36" s="632">
        <v>2336668</v>
      </c>
      <c r="DE36" s="624"/>
      <c r="DF36" s="624"/>
      <c r="DG36" s="624"/>
      <c r="DH36" s="624"/>
      <c r="DI36" s="624"/>
      <c r="DJ36" s="624"/>
      <c r="DK36" s="625"/>
      <c r="DL36" s="632">
        <v>1685119</v>
      </c>
      <c r="DM36" s="624"/>
      <c r="DN36" s="624"/>
      <c r="DO36" s="624"/>
      <c r="DP36" s="624"/>
      <c r="DQ36" s="624"/>
      <c r="DR36" s="624"/>
      <c r="DS36" s="624"/>
      <c r="DT36" s="624"/>
      <c r="DU36" s="624"/>
      <c r="DV36" s="625"/>
      <c r="DW36" s="628">
        <v>25.1</v>
      </c>
      <c r="DX36" s="653"/>
      <c r="DY36" s="653"/>
      <c r="DZ36" s="653"/>
      <c r="EA36" s="653"/>
      <c r="EB36" s="653"/>
      <c r="EC36" s="654"/>
    </row>
    <row r="37" spans="2:133" ht="11.25" customHeight="1" x14ac:dyDescent="0.2">
      <c r="B37" s="620" t="s">
        <v>317</v>
      </c>
      <c r="C37" s="621"/>
      <c r="D37" s="621"/>
      <c r="E37" s="621"/>
      <c r="F37" s="621"/>
      <c r="G37" s="621"/>
      <c r="H37" s="621"/>
      <c r="I37" s="621"/>
      <c r="J37" s="621"/>
      <c r="K37" s="621"/>
      <c r="L37" s="621"/>
      <c r="M37" s="621"/>
      <c r="N37" s="621"/>
      <c r="O37" s="621"/>
      <c r="P37" s="621"/>
      <c r="Q37" s="622"/>
      <c r="R37" s="623">
        <v>212122</v>
      </c>
      <c r="S37" s="624"/>
      <c r="T37" s="624"/>
      <c r="U37" s="624"/>
      <c r="V37" s="624"/>
      <c r="W37" s="624"/>
      <c r="X37" s="624"/>
      <c r="Y37" s="625"/>
      <c r="Z37" s="626">
        <v>1.6</v>
      </c>
      <c r="AA37" s="626"/>
      <c r="AB37" s="626"/>
      <c r="AC37" s="626"/>
      <c r="AD37" s="627">
        <v>12</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1361640</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27772</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490602</v>
      </c>
      <c r="CS37" s="656"/>
      <c r="CT37" s="656"/>
      <c r="CU37" s="656"/>
      <c r="CV37" s="656"/>
      <c r="CW37" s="656"/>
      <c r="CX37" s="656"/>
      <c r="CY37" s="657"/>
      <c r="CZ37" s="628">
        <v>3.9</v>
      </c>
      <c r="DA37" s="653"/>
      <c r="DB37" s="653"/>
      <c r="DC37" s="658"/>
      <c r="DD37" s="632">
        <v>490000</v>
      </c>
      <c r="DE37" s="656"/>
      <c r="DF37" s="656"/>
      <c r="DG37" s="656"/>
      <c r="DH37" s="656"/>
      <c r="DI37" s="656"/>
      <c r="DJ37" s="656"/>
      <c r="DK37" s="657"/>
      <c r="DL37" s="632">
        <v>442497</v>
      </c>
      <c r="DM37" s="656"/>
      <c r="DN37" s="656"/>
      <c r="DO37" s="656"/>
      <c r="DP37" s="656"/>
      <c r="DQ37" s="656"/>
      <c r="DR37" s="656"/>
      <c r="DS37" s="656"/>
      <c r="DT37" s="656"/>
      <c r="DU37" s="656"/>
      <c r="DV37" s="657"/>
      <c r="DW37" s="628">
        <v>6.6</v>
      </c>
      <c r="DX37" s="653"/>
      <c r="DY37" s="653"/>
      <c r="DZ37" s="653"/>
      <c r="EA37" s="653"/>
      <c r="EB37" s="653"/>
      <c r="EC37" s="654"/>
    </row>
    <row r="38" spans="2:133" ht="11.25" customHeight="1" x14ac:dyDescent="0.2">
      <c r="B38" s="620" t="s">
        <v>321</v>
      </c>
      <c r="C38" s="621"/>
      <c r="D38" s="621"/>
      <c r="E38" s="621"/>
      <c r="F38" s="621"/>
      <c r="G38" s="621"/>
      <c r="H38" s="621"/>
      <c r="I38" s="621"/>
      <c r="J38" s="621"/>
      <c r="K38" s="621"/>
      <c r="L38" s="621"/>
      <c r="M38" s="621"/>
      <c r="N38" s="621"/>
      <c r="O38" s="621"/>
      <c r="P38" s="621"/>
      <c r="Q38" s="622"/>
      <c r="R38" s="623">
        <v>1606324</v>
      </c>
      <c r="S38" s="624"/>
      <c r="T38" s="624"/>
      <c r="U38" s="624"/>
      <c r="V38" s="624"/>
      <c r="W38" s="624"/>
      <c r="X38" s="624"/>
      <c r="Y38" s="625"/>
      <c r="Z38" s="626">
        <v>12.4</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310837</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1914</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1016355</v>
      </c>
      <c r="CS38" s="624"/>
      <c r="CT38" s="624"/>
      <c r="CU38" s="624"/>
      <c r="CV38" s="624"/>
      <c r="CW38" s="624"/>
      <c r="CX38" s="624"/>
      <c r="CY38" s="625"/>
      <c r="CZ38" s="628">
        <v>8.1999999999999993</v>
      </c>
      <c r="DA38" s="653"/>
      <c r="DB38" s="653"/>
      <c r="DC38" s="658"/>
      <c r="DD38" s="632">
        <v>892682</v>
      </c>
      <c r="DE38" s="624"/>
      <c r="DF38" s="624"/>
      <c r="DG38" s="624"/>
      <c r="DH38" s="624"/>
      <c r="DI38" s="624"/>
      <c r="DJ38" s="624"/>
      <c r="DK38" s="625"/>
      <c r="DL38" s="632">
        <v>681478</v>
      </c>
      <c r="DM38" s="624"/>
      <c r="DN38" s="624"/>
      <c r="DO38" s="624"/>
      <c r="DP38" s="624"/>
      <c r="DQ38" s="624"/>
      <c r="DR38" s="624"/>
      <c r="DS38" s="624"/>
      <c r="DT38" s="624"/>
      <c r="DU38" s="624"/>
      <c r="DV38" s="625"/>
      <c r="DW38" s="628">
        <v>10.199999999999999</v>
      </c>
      <c r="DX38" s="653"/>
      <c r="DY38" s="653"/>
      <c r="DZ38" s="653"/>
      <c r="EA38" s="653"/>
      <c r="EB38" s="653"/>
      <c r="EC38" s="654"/>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39329</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2971</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400698</v>
      </c>
      <c r="CS39" s="656"/>
      <c r="CT39" s="656"/>
      <c r="CU39" s="656"/>
      <c r="CV39" s="656"/>
      <c r="CW39" s="656"/>
      <c r="CX39" s="656"/>
      <c r="CY39" s="657"/>
      <c r="CZ39" s="628">
        <v>3.2</v>
      </c>
      <c r="DA39" s="653"/>
      <c r="DB39" s="653"/>
      <c r="DC39" s="658"/>
      <c r="DD39" s="632">
        <v>139467</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329</v>
      </c>
      <c r="C40" s="621"/>
      <c r="D40" s="621"/>
      <c r="E40" s="621"/>
      <c r="F40" s="621"/>
      <c r="G40" s="621"/>
      <c r="H40" s="621"/>
      <c r="I40" s="621"/>
      <c r="J40" s="621"/>
      <c r="K40" s="621"/>
      <c r="L40" s="621"/>
      <c r="M40" s="621"/>
      <c r="N40" s="621"/>
      <c r="O40" s="621"/>
      <c r="P40" s="621"/>
      <c r="Q40" s="622"/>
      <c r="R40" s="623">
        <v>28824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97</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38900</v>
      </c>
      <c r="CS40" s="624"/>
      <c r="CT40" s="624"/>
      <c r="CU40" s="624"/>
      <c r="CV40" s="624"/>
      <c r="CW40" s="624"/>
      <c r="CX40" s="624"/>
      <c r="CY40" s="625"/>
      <c r="CZ40" s="628">
        <v>0.3</v>
      </c>
      <c r="DA40" s="653"/>
      <c r="DB40" s="653"/>
      <c r="DC40" s="658"/>
      <c r="DD40" s="632">
        <v>2100</v>
      </c>
      <c r="DE40" s="624"/>
      <c r="DF40" s="624"/>
      <c r="DG40" s="624"/>
      <c r="DH40" s="624"/>
      <c r="DI40" s="624"/>
      <c r="DJ40" s="624"/>
      <c r="DK40" s="625"/>
      <c r="DL40" s="632">
        <v>2100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334</v>
      </c>
      <c r="C41" s="645"/>
      <c r="D41" s="645"/>
      <c r="E41" s="645"/>
      <c r="F41" s="645"/>
      <c r="G41" s="645"/>
      <c r="H41" s="645"/>
      <c r="I41" s="645"/>
      <c r="J41" s="645"/>
      <c r="K41" s="645"/>
      <c r="L41" s="645"/>
      <c r="M41" s="645"/>
      <c r="N41" s="645"/>
      <c r="O41" s="645"/>
      <c r="P41" s="645"/>
      <c r="Q41" s="646"/>
      <c r="R41" s="695">
        <v>12982130</v>
      </c>
      <c r="S41" s="696"/>
      <c r="T41" s="696"/>
      <c r="U41" s="696"/>
      <c r="V41" s="696"/>
      <c r="W41" s="696"/>
      <c r="X41" s="696"/>
      <c r="Y41" s="700"/>
      <c r="Z41" s="701">
        <v>100</v>
      </c>
      <c r="AA41" s="701"/>
      <c r="AB41" s="701"/>
      <c r="AC41" s="701"/>
      <c r="AD41" s="702">
        <v>6678023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133174</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572344</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418</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2380586</v>
      </c>
      <c r="CS42" s="656"/>
      <c r="CT42" s="656"/>
      <c r="CU42" s="656"/>
      <c r="CV42" s="656"/>
      <c r="CW42" s="656"/>
      <c r="CX42" s="656"/>
      <c r="CY42" s="657"/>
      <c r="CZ42" s="628">
        <v>19.100000000000001</v>
      </c>
      <c r="DA42" s="653"/>
      <c r="DB42" s="653"/>
      <c r="DC42" s="658"/>
      <c r="DD42" s="632">
        <v>98432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27409</v>
      </c>
      <c r="CS43" s="656"/>
      <c r="CT43" s="656"/>
      <c r="CU43" s="656"/>
      <c r="CV43" s="656"/>
      <c r="CW43" s="656"/>
      <c r="CX43" s="656"/>
      <c r="CY43" s="657"/>
      <c r="CZ43" s="628">
        <v>0.2</v>
      </c>
      <c r="DA43" s="653"/>
      <c r="DB43" s="653"/>
      <c r="DC43" s="658"/>
      <c r="DD43" s="632">
        <v>27409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1673511</v>
      </c>
      <c r="CS44" s="624"/>
      <c r="CT44" s="624"/>
      <c r="CU44" s="624"/>
      <c r="CV44" s="624"/>
      <c r="CW44" s="624"/>
      <c r="CX44" s="624"/>
      <c r="CY44" s="625"/>
      <c r="CZ44" s="628">
        <v>13.4</v>
      </c>
      <c r="DA44" s="629"/>
      <c r="DB44" s="629"/>
      <c r="DC44" s="635"/>
      <c r="DD44" s="632">
        <v>86408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564980</v>
      </c>
      <c r="CS45" s="656"/>
      <c r="CT45" s="656"/>
      <c r="CU45" s="656"/>
      <c r="CV45" s="656"/>
      <c r="CW45" s="656"/>
      <c r="CX45" s="656"/>
      <c r="CY45" s="657"/>
      <c r="CZ45" s="628">
        <v>4.5</v>
      </c>
      <c r="DA45" s="653"/>
      <c r="DB45" s="653"/>
      <c r="DC45" s="658"/>
      <c r="DD45" s="632">
        <v>31038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347</v>
      </c>
      <c r="CG46" s="621"/>
      <c r="CH46" s="621"/>
      <c r="CI46" s="621"/>
      <c r="CJ46" s="621"/>
      <c r="CK46" s="621"/>
      <c r="CL46" s="621"/>
      <c r="CM46" s="621"/>
      <c r="CN46" s="621"/>
      <c r="CO46" s="621"/>
      <c r="CP46" s="621"/>
      <c r="CQ46" s="622"/>
      <c r="CR46" s="623">
        <v>1038808</v>
      </c>
      <c r="CS46" s="624"/>
      <c r="CT46" s="624"/>
      <c r="CU46" s="624"/>
      <c r="CV46" s="624"/>
      <c r="CW46" s="624"/>
      <c r="CX46" s="624"/>
      <c r="CY46" s="625"/>
      <c r="CZ46" s="628">
        <v>8.3000000000000007</v>
      </c>
      <c r="DA46" s="629"/>
      <c r="DB46" s="629"/>
      <c r="DC46" s="635"/>
      <c r="DD46" s="632">
        <v>51147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348</v>
      </c>
      <c r="CG47" s="621"/>
      <c r="CH47" s="621"/>
      <c r="CI47" s="621"/>
      <c r="CJ47" s="621"/>
      <c r="CK47" s="621"/>
      <c r="CL47" s="621"/>
      <c r="CM47" s="621"/>
      <c r="CN47" s="621"/>
      <c r="CO47" s="621"/>
      <c r="CP47" s="621"/>
      <c r="CQ47" s="622"/>
      <c r="CR47" s="623">
        <v>707075</v>
      </c>
      <c r="CS47" s="656"/>
      <c r="CT47" s="656"/>
      <c r="CU47" s="656"/>
      <c r="CV47" s="656"/>
      <c r="CW47" s="656"/>
      <c r="CX47" s="656"/>
      <c r="CY47" s="657"/>
      <c r="CZ47" s="628">
        <v>5.7</v>
      </c>
      <c r="DA47" s="653"/>
      <c r="DB47" s="653"/>
      <c r="DC47" s="658"/>
      <c r="DD47" s="632">
        <v>12024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12452555</v>
      </c>
      <c r="CS49" s="682"/>
      <c r="CT49" s="682"/>
      <c r="CU49" s="682"/>
      <c r="CV49" s="682"/>
      <c r="CW49" s="682"/>
      <c r="CX49" s="682"/>
      <c r="CY49" s="711"/>
      <c r="CZ49" s="703">
        <v>100</v>
      </c>
      <c r="DA49" s="712"/>
      <c r="DB49" s="712"/>
      <c r="DC49" s="713"/>
      <c r="DD49" s="714">
        <v>7826823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75Fb9aubqhqAy3UBj2NpXrrVgu0Ir75leeh5VgU1O+7Ks3I3XsDsiSPzCMIMvejqMYyJA+7JFeouVSzKEOluA==" saltValue="2CpSsb8jrsqMQcUsIZE8w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12987</v>
      </c>
      <c r="R7" s="753"/>
      <c r="S7" s="753"/>
      <c r="T7" s="753"/>
      <c r="U7" s="753"/>
      <c r="V7" s="753">
        <v>12457</v>
      </c>
      <c r="W7" s="753"/>
      <c r="X7" s="753"/>
      <c r="Y7" s="753"/>
      <c r="Z7" s="753"/>
      <c r="AA7" s="753">
        <v>530</v>
      </c>
      <c r="AB7" s="753"/>
      <c r="AC7" s="753"/>
      <c r="AD7" s="753"/>
      <c r="AE7" s="754"/>
      <c r="AF7" s="755">
        <v>500</v>
      </c>
      <c r="AG7" s="756"/>
      <c r="AH7" s="756"/>
      <c r="AI7" s="756"/>
      <c r="AJ7" s="757"/>
      <c r="AK7" s="758">
        <v>286</v>
      </c>
      <c r="AL7" s="759"/>
      <c r="AM7" s="759"/>
      <c r="AN7" s="759"/>
      <c r="AO7" s="759"/>
      <c r="AP7" s="759">
        <v>14967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544</v>
      </c>
      <c r="BT7" s="747"/>
      <c r="BU7" s="747"/>
      <c r="BV7" s="747"/>
      <c r="BW7" s="747"/>
      <c r="BX7" s="747"/>
      <c r="BY7" s="747"/>
      <c r="BZ7" s="747"/>
      <c r="CA7" s="747"/>
      <c r="CB7" s="747"/>
      <c r="CC7" s="747"/>
      <c r="CD7" s="747"/>
      <c r="CE7" s="747"/>
      <c r="CF7" s="747"/>
      <c r="CG7" s="762"/>
      <c r="CH7" s="743">
        <v>5</v>
      </c>
      <c r="CI7" s="744"/>
      <c r="CJ7" s="744"/>
      <c r="CK7" s="744"/>
      <c r="CL7" s="745"/>
      <c r="CM7" s="743">
        <v>-60</v>
      </c>
      <c r="CN7" s="744"/>
      <c r="CO7" s="744"/>
      <c r="CP7" s="744"/>
      <c r="CQ7" s="745"/>
      <c r="CR7" s="743">
        <v>14</v>
      </c>
      <c r="CS7" s="744"/>
      <c r="CT7" s="744"/>
      <c r="CU7" s="744"/>
      <c r="CV7" s="745"/>
      <c r="CW7" s="743">
        <v>5</v>
      </c>
      <c r="CX7" s="744"/>
      <c r="CY7" s="744"/>
      <c r="CZ7" s="744"/>
      <c r="DA7" s="745"/>
      <c r="DB7" s="743" t="s">
        <v>486</v>
      </c>
      <c r="DC7" s="744"/>
      <c r="DD7" s="744"/>
      <c r="DE7" s="744"/>
      <c r="DF7" s="745"/>
      <c r="DG7" s="743" t="s">
        <v>486</v>
      </c>
      <c r="DH7" s="744"/>
      <c r="DI7" s="744"/>
      <c r="DJ7" s="744"/>
      <c r="DK7" s="745"/>
      <c r="DL7" s="743" t="s">
        <v>486</v>
      </c>
      <c r="DM7" s="744"/>
      <c r="DN7" s="744"/>
      <c r="DO7" s="744"/>
      <c r="DP7" s="745"/>
      <c r="DQ7" s="743" t="s">
        <v>486</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545</v>
      </c>
      <c r="BS8" s="773" t="s">
        <v>546</v>
      </c>
      <c r="BT8" s="774"/>
      <c r="BU8" s="774"/>
      <c r="BV8" s="774"/>
      <c r="BW8" s="774"/>
      <c r="BX8" s="774"/>
      <c r="BY8" s="774"/>
      <c r="BZ8" s="774"/>
      <c r="CA8" s="774"/>
      <c r="CB8" s="774"/>
      <c r="CC8" s="774"/>
      <c r="CD8" s="774"/>
      <c r="CE8" s="774"/>
      <c r="CF8" s="774"/>
      <c r="CG8" s="775"/>
      <c r="CH8" s="776">
        <v>0</v>
      </c>
      <c r="CI8" s="777"/>
      <c r="CJ8" s="777"/>
      <c r="CK8" s="777"/>
      <c r="CL8" s="778"/>
      <c r="CM8" s="776">
        <v>38</v>
      </c>
      <c r="CN8" s="777"/>
      <c r="CO8" s="777"/>
      <c r="CP8" s="777"/>
      <c r="CQ8" s="778"/>
      <c r="CR8" s="776">
        <v>5</v>
      </c>
      <c r="CS8" s="777"/>
      <c r="CT8" s="777"/>
      <c r="CU8" s="777"/>
      <c r="CV8" s="778"/>
      <c r="CW8" s="776" t="s">
        <v>486</v>
      </c>
      <c r="CX8" s="777"/>
      <c r="CY8" s="777"/>
      <c r="CZ8" s="777"/>
      <c r="DA8" s="778"/>
      <c r="DB8" s="776" t="s">
        <v>486</v>
      </c>
      <c r="DC8" s="777"/>
      <c r="DD8" s="777"/>
      <c r="DE8" s="777"/>
      <c r="DF8" s="778"/>
      <c r="DG8" s="776" t="s">
        <v>486</v>
      </c>
      <c r="DH8" s="777"/>
      <c r="DI8" s="777"/>
      <c r="DJ8" s="777"/>
      <c r="DK8" s="778"/>
      <c r="DL8" s="776" t="s">
        <v>486</v>
      </c>
      <c r="DM8" s="777"/>
      <c r="DN8" s="777"/>
      <c r="DO8" s="777"/>
      <c r="DP8" s="778"/>
      <c r="DQ8" s="776" t="s">
        <v>486</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547</v>
      </c>
      <c r="BT9" s="774"/>
      <c r="BU9" s="774"/>
      <c r="BV9" s="774"/>
      <c r="BW9" s="774"/>
      <c r="BX9" s="774"/>
      <c r="BY9" s="774"/>
      <c r="BZ9" s="774"/>
      <c r="CA9" s="774"/>
      <c r="CB9" s="774"/>
      <c r="CC9" s="774"/>
      <c r="CD9" s="774"/>
      <c r="CE9" s="774"/>
      <c r="CF9" s="774"/>
      <c r="CG9" s="775"/>
      <c r="CH9" s="776">
        <v>-105</v>
      </c>
      <c r="CI9" s="777"/>
      <c r="CJ9" s="777"/>
      <c r="CK9" s="777"/>
      <c r="CL9" s="778"/>
      <c r="CM9" s="776">
        <v>133</v>
      </c>
      <c r="CN9" s="777"/>
      <c r="CO9" s="777"/>
      <c r="CP9" s="777"/>
      <c r="CQ9" s="778"/>
      <c r="CR9" s="776">
        <v>10</v>
      </c>
      <c r="CS9" s="777"/>
      <c r="CT9" s="777"/>
      <c r="CU9" s="777"/>
      <c r="CV9" s="778"/>
      <c r="CW9" s="776">
        <v>1</v>
      </c>
      <c r="CX9" s="777"/>
      <c r="CY9" s="777"/>
      <c r="CZ9" s="777"/>
      <c r="DA9" s="778"/>
      <c r="DB9" s="776" t="s">
        <v>486</v>
      </c>
      <c r="DC9" s="777"/>
      <c r="DD9" s="777"/>
      <c r="DE9" s="777"/>
      <c r="DF9" s="778"/>
      <c r="DG9" s="776" t="s">
        <v>486</v>
      </c>
      <c r="DH9" s="777"/>
      <c r="DI9" s="777"/>
      <c r="DJ9" s="777"/>
      <c r="DK9" s="778"/>
      <c r="DL9" s="776" t="s">
        <v>486</v>
      </c>
      <c r="DM9" s="777"/>
      <c r="DN9" s="777"/>
      <c r="DO9" s="777"/>
      <c r="DP9" s="778"/>
      <c r="DQ9" s="776" t="s">
        <v>486</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548</v>
      </c>
      <c r="BT10" s="774"/>
      <c r="BU10" s="774"/>
      <c r="BV10" s="774"/>
      <c r="BW10" s="774"/>
      <c r="BX10" s="774"/>
      <c r="BY10" s="774"/>
      <c r="BZ10" s="774"/>
      <c r="CA10" s="774"/>
      <c r="CB10" s="774"/>
      <c r="CC10" s="774"/>
      <c r="CD10" s="774"/>
      <c r="CE10" s="774"/>
      <c r="CF10" s="774"/>
      <c r="CG10" s="775"/>
      <c r="CH10" s="776">
        <v>1</v>
      </c>
      <c r="CI10" s="777"/>
      <c r="CJ10" s="777"/>
      <c r="CK10" s="777"/>
      <c r="CL10" s="778"/>
      <c r="CM10" s="776">
        <v>20</v>
      </c>
      <c r="CN10" s="777"/>
      <c r="CO10" s="777"/>
      <c r="CP10" s="777"/>
      <c r="CQ10" s="778"/>
      <c r="CR10" s="776">
        <v>2</v>
      </c>
      <c r="CS10" s="777"/>
      <c r="CT10" s="777"/>
      <c r="CU10" s="777"/>
      <c r="CV10" s="778"/>
      <c r="CW10" s="776">
        <v>2</v>
      </c>
      <c r="CX10" s="777"/>
      <c r="CY10" s="777"/>
      <c r="CZ10" s="777"/>
      <c r="DA10" s="778"/>
      <c r="DB10" s="776" t="s">
        <v>486</v>
      </c>
      <c r="DC10" s="777"/>
      <c r="DD10" s="777"/>
      <c r="DE10" s="777"/>
      <c r="DF10" s="778"/>
      <c r="DG10" s="776" t="s">
        <v>486</v>
      </c>
      <c r="DH10" s="777"/>
      <c r="DI10" s="777"/>
      <c r="DJ10" s="777"/>
      <c r="DK10" s="778"/>
      <c r="DL10" s="776" t="s">
        <v>486</v>
      </c>
      <c r="DM10" s="777"/>
      <c r="DN10" s="777"/>
      <c r="DO10" s="777"/>
      <c r="DP10" s="778"/>
      <c r="DQ10" s="776" t="s">
        <v>486</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375</v>
      </c>
      <c r="B23" s="789" t="s">
        <v>376</v>
      </c>
      <c r="C23" s="790"/>
      <c r="D23" s="790"/>
      <c r="E23" s="790"/>
      <c r="F23" s="790"/>
      <c r="G23" s="790"/>
      <c r="H23" s="790"/>
      <c r="I23" s="790"/>
      <c r="J23" s="790"/>
      <c r="K23" s="790"/>
      <c r="L23" s="790"/>
      <c r="M23" s="790"/>
      <c r="N23" s="790"/>
      <c r="O23" s="790"/>
      <c r="P23" s="791"/>
      <c r="Q23" s="792">
        <v>12982</v>
      </c>
      <c r="R23" s="793"/>
      <c r="S23" s="793"/>
      <c r="T23" s="793"/>
      <c r="U23" s="793"/>
      <c r="V23" s="793">
        <v>12452</v>
      </c>
      <c r="W23" s="793"/>
      <c r="X23" s="793"/>
      <c r="Y23" s="793"/>
      <c r="Z23" s="793"/>
      <c r="AA23" s="793">
        <v>530</v>
      </c>
      <c r="AB23" s="793"/>
      <c r="AC23" s="793"/>
      <c r="AD23" s="793"/>
      <c r="AE23" s="794"/>
      <c r="AF23" s="795">
        <v>500</v>
      </c>
      <c r="AG23" s="793"/>
      <c r="AH23" s="793"/>
      <c r="AI23" s="793"/>
      <c r="AJ23" s="796"/>
      <c r="AK23" s="797"/>
      <c r="AL23" s="798"/>
      <c r="AM23" s="798"/>
      <c r="AN23" s="798"/>
      <c r="AO23" s="798"/>
      <c r="AP23" s="793">
        <v>14967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387</v>
      </c>
      <c r="C28" s="750"/>
      <c r="D28" s="750"/>
      <c r="E28" s="750"/>
      <c r="F28" s="750"/>
      <c r="G28" s="750"/>
      <c r="H28" s="750"/>
      <c r="I28" s="750"/>
      <c r="J28" s="750"/>
      <c r="K28" s="750"/>
      <c r="L28" s="750"/>
      <c r="M28" s="750"/>
      <c r="N28" s="750"/>
      <c r="O28" s="750"/>
      <c r="P28" s="751"/>
      <c r="Q28" s="822">
        <v>1739</v>
      </c>
      <c r="R28" s="823"/>
      <c r="S28" s="823"/>
      <c r="T28" s="823"/>
      <c r="U28" s="823"/>
      <c r="V28" s="823">
        <v>1703</v>
      </c>
      <c r="W28" s="823"/>
      <c r="X28" s="823"/>
      <c r="Y28" s="823"/>
      <c r="Z28" s="823"/>
      <c r="AA28" s="823">
        <v>36</v>
      </c>
      <c r="AB28" s="823"/>
      <c r="AC28" s="823"/>
      <c r="AD28" s="823"/>
      <c r="AE28" s="824"/>
      <c r="AF28" s="825">
        <v>36</v>
      </c>
      <c r="AG28" s="823"/>
      <c r="AH28" s="823"/>
      <c r="AI28" s="823"/>
      <c r="AJ28" s="826"/>
      <c r="AK28" s="827">
        <v>160</v>
      </c>
      <c r="AL28" s="828"/>
      <c r="AM28" s="828"/>
      <c r="AN28" s="828"/>
      <c r="AO28" s="828"/>
      <c r="AP28" s="828" t="s">
        <v>486</v>
      </c>
      <c r="AQ28" s="828"/>
      <c r="AR28" s="828"/>
      <c r="AS28" s="828"/>
      <c r="AT28" s="828"/>
      <c r="AU28" s="828" t="s">
        <v>486</v>
      </c>
      <c r="AV28" s="828"/>
      <c r="AW28" s="828"/>
      <c r="AX28" s="828"/>
      <c r="AY28" s="828"/>
      <c r="AZ28" s="829" t="s">
        <v>486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388</v>
      </c>
      <c r="C29" s="781"/>
      <c r="D29" s="781"/>
      <c r="E29" s="781"/>
      <c r="F29" s="781"/>
      <c r="G29" s="781"/>
      <c r="H29" s="781"/>
      <c r="I29" s="781"/>
      <c r="J29" s="781"/>
      <c r="K29" s="781"/>
      <c r="L29" s="781"/>
      <c r="M29" s="781"/>
      <c r="N29" s="781"/>
      <c r="O29" s="781"/>
      <c r="P29" s="782"/>
      <c r="Q29" s="783">
        <v>2057</v>
      </c>
      <c r="R29" s="784"/>
      <c r="S29" s="784"/>
      <c r="T29" s="784"/>
      <c r="U29" s="784"/>
      <c r="V29" s="784">
        <v>2018</v>
      </c>
      <c r="W29" s="784"/>
      <c r="X29" s="784"/>
      <c r="Y29" s="784"/>
      <c r="Z29" s="784"/>
      <c r="AA29" s="784">
        <v>39</v>
      </c>
      <c r="AB29" s="784"/>
      <c r="AC29" s="784"/>
      <c r="AD29" s="784"/>
      <c r="AE29" s="785"/>
      <c r="AF29" s="786">
        <v>39</v>
      </c>
      <c r="AG29" s="787"/>
      <c r="AH29" s="787"/>
      <c r="AI29" s="787"/>
      <c r="AJ29" s="788"/>
      <c r="AK29" s="834">
        <v>330</v>
      </c>
      <c r="AL29" s="830"/>
      <c r="AM29" s="830"/>
      <c r="AN29" s="830"/>
      <c r="AO29" s="830"/>
      <c r="AP29" s="830" t="s">
        <v>486</v>
      </c>
      <c r="AQ29" s="830"/>
      <c r="AR29" s="830"/>
      <c r="AS29" s="830"/>
      <c r="AT29" s="830"/>
      <c r="AU29" s="830" t="s">
        <v>486</v>
      </c>
      <c r="AV29" s="830"/>
      <c r="AW29" s="830"/>
      <c r="AX29" s="830"/>
      <c r="AY29" s="830"/>
      <c r="AZ29" s="831" t="s">
        <v>486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389</v>
      </c>
      <c r="C30" s="781"/>
      <c r="D30" s="781"/>
      <c r="E30" s="781"/>
      <c r="F30" s="781"/>
      <c r="G30" s="781"/>
      <c r="H30" s="781"/>
      <c r="I30" s="781"/>
      <c r="J30" s="781"/>
      <c r="K30" s="781"/>
      <c r="L30" s="781"/>
      <c r="M30" s="781"/>
      <c r="N30" s="781"/>
      <c r="O30" s="781"/>
      <c r="P30" s="782"/>
      <c r="Q30" s="783">
        <v>189</v>
      </c>
      <c r="R30" s="784"/>
      <c r="S30" s="784"/>
      <c r="T30" s="784"/>
      <c r="U30" s="784"/>
      <c r="V30" s="784">
        <v>186</v>
      </c>
      <c r="W30" s="784"/>
      <c r="X30" s="784"/>
      <c r="Y30" s="784"/>
      <c r="Z30" s="784"/>
      <c r="AA30" s="784">
        <v>3</v>
      </c>
      <c r="AB30" s="784"/>
      <c r="AC30" s="784"/>
      <c r="AD30" s="784"/>
      <c r="AE30" s="785"/>
      <c r="AF30" s="786">
        <v>3</v>
      </c>
      <c r="AG30" s="787"/>
      <c r="AH30" s="787"/>
      <c r="AI30" s="787"/>
      <c r="AJ30" s="788"/>
      <c r="AK30" s="834">
        <v>69</v>
      </c>
      <c r="AL30" s="830"/>
      <c r="AM30" s="830"/>
      <c r="AN30" s="830"/>
      <c r="AO30" s="830"/>
      <c r="AP30" s="830" t="s">
        <v>486</v>
      </c>
      <c r="AQ30" s="830"/>
      <c r="AR30" s="830"/>
      <c r="AS30" s="830"/>
      <c r="AT30" s="830"/>
      <c r="AU30" s="830" t="s">
        <v>486</v>
      </c>
      <c r="AV30" s="830"/>
      <c r="AW30" s="830"/>
      <c r="AX30" s="830"/>
      <c r="AY30" s="830"/>
      <c r="AZ30" s="831" t="s">
        <v>486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390</v>
      </c>
      <c r="C31" s="781"/>
      <c r="D31" s="781"/>
      <c r="E31" s="781"/>
      <c r="F31" s="781"/>
      <c r="G31" s="781"/>
      <c r="H31" s="781"/>
      <c r="I31" s="781"/>
      <c r="J31" s="781"/>
      <c r="K31" s="781"/>
      <c r="L31" s="781"/>
      <c r="M31" s="781"/>
      <c r="N31" s="781"/>
      <c r="O31" s="781"/>
      <c r="P31" s="782"/>
      <c r="Q31" s="783">
        <v>423</v>
      </c>
      <c r="R31" s="784"/>
      <c r="S31" s="784"/>
      <c r="T31" s="784"/>
      <c r="U31" s="784"/>
      <c r="V31" s="784">
        <v>414</v>
      </c>
      <c r="W31" s="784"/>
      <c r="X31" s="784"/>
      <c r="Y31" s="784"/>
      <c r="Z31" s="784"/>
      <c r="AA31" s="784">
        <v>9</v>
      </c>
      <c r="AB31" s="784"/>
      <c r="AC31" s="784"/>
      <c r="AD31" s="784"/>
      <c r="AE31" s="785"/>
      <c r="AF31" s="786">
        <v>202</v>
      </c>
      <c r="AG31" s="787"/>
      <c r="AH31" s="787"/>
      <c r="AI31" s="787"/>
      <c r="AJ31" s="788"/>
      <c r="AK31" s="834">
        <v>39</v>
      </c>
      <c r="AL31" s="830"/>
      <c r="AM31" s="830"/>
      <c r="AN31" s="830"/>
      <c r="AO31" s="830"/>
      <c r="AP31" s="830">
        <v>1278</v>
      </c>
      <c r="AQ31" s="830"/>
      <c r="AR31" s="830"/>
      <c r="AS31" s="830"/>
      <c r="AT31" s="830"/>
      <c r="AU31" s="830">
        <v>6</v>
      </c>
      <c r="AV31" s="830"/>
      <c r="AW31" s="830"/>
      <c r="AX31" s="830"/>
      <c r="AY31" s="830"/>
      <c r="AZ31" s="831" t="s">
        <v>486</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608</v>
      </c>
      <c r="R32" s="784"/>
      <c r="S32" s="784"/>
      <c r="T32" s="784"/>
      <c r="U32" s="784"/>
      <c r="V32" s="784">
        <v>401</v>
      </c>
      <c r="W32" s="784"/>
      <c r="X32" s="784"/>
      <c r="Y32" s="784"/>
      <c r="Z32" s="784"/>
      <c r="AA32" s="784">
        <v>207</v>
      </c>
      <c r="AB32" s="784"/>
      <c r="AC32" s="784"/>
      <c r="AD32" s="784"/>
      <c r="AE32" s="785"/>
      <c r="AF32" s="786">
        <v>207</v>
      </c>
      <c r="AG32" s="787"/>
      <c r="AH32" s="787"/>
      <c r="AI32" s="787"/>
      <c r="AJ32" s="788"/>
      <c r="AK32" s="834">
        <v>253</v>
      </c>
      <c r="AL32" s="830"/>
      <c r="AM32" s="830"/>
      <c r="AN32" s="830"/>
      <c r="AO32" s="830"/>
      <c r="AP32" s="830">
        <v>2053</v>
      </c>
      <c r="AQ32" s="830"/>
      <c r="AR32" s="830"/>
      <c r="AS32" s="830"/>
      <c r="AT32" s="830"/>
      <c r="AU32" s="830">
        <v>1866</v>
      </c>
      <c r="AV32" s="830"/>
      <c r="AW32" s="830"/>
      <c r="AX32" s="830"/>
      <c r="AY32" s="830"/>
      <c r="AZ32" s="831" t="s">
        <v>486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100</v>
      </c>
      <c r="R33" s="784"/>
      <c r="S33" s="784"/>
      <c r="T33" s="784"/>
      <c r="U33" s="784"/>
      <c r="V33" s="784">
        <v>93</v>
      </c>
      <c r="W33" s="784"/>
      <c r="X33" s="784"/>
      <c r="Y33" s="784"/>
      <c r="Z33" s="784"/>
      <c r="AA33" s="784">
        <v>7</v>
      </c>
      <c r="AB33" s="784"/>
      <c r="AC33" s="784"/>
      <c r="AD33" s="784"/>
      <c r="AE33" s="785"/>
      <c r="AF33" s="786">
        <v>7</v>
      </c>
      <c r="AG33" s="787"/>
      <c r="AH33" s="787"/>
      <c r="AI33" s="787"/>
      <c r="AJ33" s="788"/>
      <c r="AK33" s="834">
        <v>58</v>
      </c>
      <c r="AL33" s="830"/>
      <c r="AM33" s="830"/>
      <c r="AN33" s="830"/>
      <c r="AO33" s="830"/>
      <c r="AP33" s="830">
        <v>371</v>
      </c>
      <c r="AQ33" s="830"/>
      <c r="AR33" s="830"/>
      <c r="AS33" s="830"/>
      <c r="AT33" s="830"/>
      <c r="AU33" s="830">
        <v>371</v>
      </c>
      <c r="AV33" s="830"/>
      <c r="AW33" s="830"/>
      <c r="AX33" s="830"/>
      <c r="AY33" s="830"/>
      <c r="AZ33" s="831" t="s">
        <v>486</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375</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493</v>
      </c>
      <c r="AG63" s="844"/>
      <c r="AH63" s="844"/>
      <c r="AI63" s="844"/>
      <c r="AJ63" s="845"/>
      <c r="AK63" s="846"/>
      <c r="AL63" s="841"/>
      <c r="AM63" s="841"/>
      <c r="AN63" s="841"/>
      <c r="AO63" s="841"/>
      <c r="AP63" s="844">
        <v>3702</v>
      </c>
      <c r="AQ63" s="844"/>
      <c r="AR63" s="844"/>
      <c r="AS63" s="844"/>
      <c r="AT63" s="844"/>
      <c r="AU63" s="844">
        <v>2243</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399</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549</v>
      </c>
      <c r="C68" s="870"/>
      <c r="D68" s="870"/>
      <c r="E68" s="870"/>
      <c r="F68" s="870"/>
      <c r="G68" s="870"/>
      <c r="H68" s="870"/>
      <c r="I68" s="870"/>
      <c r="J68" s="870"/>
      <c r="K68" s="870"/>
      <c r="L68" s="870"/>
      <c r="M68" s="870"/>
      <c r="N68" s="870"/>
      <c r="O68" s="870"/>
      <c r="P68" s="871"/>
      <c r="Q68" s="872">
        <v>18212</v>
      </c>
      <c r="R68" s="866"/>
      <c r="S68" s="866"/>
      <c r="T68" s="866"/>
      <c r="U68" s="866"/>
      <c r="V68" s="866">
        <v>18336</v>
      </c>
      <c r="W68" s="866"/>
      <c r="X68" s="866"/>
      <c r="Y68" s="866"/>
      <c r="Z68" s="866"/>
      <c r="AA68" s="866">
        <v>-124</v>
      </c>
      <c r="AB68" s="866"/>
      <c r="AC68" s="866"/>
      <c r="AD68" s="866"/>
      <c r="AE68" s="866"/>
      <c r="AF68" s="866">
        <v>3353</v>
      </c>
      <c r="AG68" s="866"/>
      <c r="AH68" s="866"/>
      <c r="AI68" s="866"/>
      <c r="AJ68" s="866"/>
      <c r="AK68" s="866" t="s">
        <v>558</v>
      </c>
      <c r="AL68" s="866"/>
      <c r="AM68" s="866"/>
      <c r="AN68" s="866"/>
      <c r="AO68" s="866"/>
      <c r="AP68" s="866">
        <v>15380</v>
      </c>
      <c r="AQ68" s="866"/>
      <c r="AR68" s="866"/>
      <c r="AS68" s="866"/>
      <c r="AT68" s="866"/>
      <c r="AU68" s="866">
        <v>4038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550</v>
      </c>
      <c r="C69" s="874"/>
      <c r="D69" s="874"/>
      <c r="E69" s="874"/>
      <c r="F69" s="874"/>
      <c r="G69" s="874"/>
      <c r="H69" s="874"/>
      <c r="I69" s="874"/>
      <c r="J69" s="874"/>
      <c r="K69" s="874"/>
      <c r="L69" s="874"/>
      <c r="M69" s="874"/>
      <c r="N69" s="874"/>
      <c r="O69" s="874"/>
      <c r="P69" s="875"/>
      <c r="Q69" s="876">
        <v>7225</v>
      </c>
      <c r="R69" s="830"/>
      <c r="S69" s="830"/>
      <c r="T69" s="830"/>
      <c r="U69" s="830"/>
      <c r="V69" s="830">
        <v>7094</v>
      </c>
      <c r="W69" s="830"/>
      <c r="X69" s="830"/>
      <c r="Y69" s="830"/>
      <c r="Z69" s="830"/>
      <c r="AA69" s="830">
        <v>131</v>
      </c>
      <c r="AB69" s="830"/>
      <c r="AC69" s="830"/>
      <c r="AD69" s="830"/>
      <c r="AE69" s="830"/>
      <c r="AF69" s="830">
        <v>131</v>
      </c>
      <c r="AG69" s="830"/>
      <c r="AH69" s="830"/>
      <c r="AI69" s="830"/>
      <c r="AJ69" s="830"/>
      <c r="AK69" s="830">
        <v>126</v>
      </c>
      <c r="AL69" s="830"/>
      <c r="AM69" s="830"/>
      <c r="AN69" s="830"/>
      <c r="AO69" s="830"/>
      <c r="AP69" s="830">
        <v>6029</v>
      </c>
      <c r="AQ69" s="830"/>
      <c r="AR69" s="830"/>
      <c r="AS69" s="830"/>
      <c r="AT69" s="830"/>
      <c r="AU69" s="830">
        <v>227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551</v>
      </c>
      <c r="C70" s="874"/>
      <c r="D70" s="874"/>
      <c r="E70" s="874"/>
      <c r="F70" s="874"/>
      <c r="G70" s="874"/>
      <c r="H70" s="874"/>
      <c r="I70" s="874"/>
      <c r="J70" s="874"/>
      <c r="K70" s="874"/>
      <c r="L70" s="874"/>
      <c r="M70" s="874"/>
      <c r="N70" s="874"/>
      <c r="O70" s="874"/>
      <c r="P70" s="875"/>
      <c r="Q70" s="876">
        <v>1103</v>
      </c>
      <c r="R70" s="830"/>
      <c r="S70" s="830"/>
      <c r="T70" s="830"/>
      <c r="U70" s="830"/>
      <c r="V70" s="830">
        <v>1100</v>
      </c>
      <c r="W70" s="830"/>
      <c r="X70" s="830"/>
      <c r="Y70" s="830"/>
      <c r="Z70" s="830"/>
      <c r="AA70" s="830">
        <v>3</v>
      </c>
      <c r="AB70" s="830"/>
      <c r="AC70" s="830"/>
      <c r="AD70" s="830"/>
      <c r="AE70" s="830"/>
      <c r="AF70" s="830">
        <v>3</v>
      </c>
      <c r="AG70" s="830"/>
      <c r="AH70" s="830"/>
      <c r="AI70" s="830"/>
      <c r="AJ70" s="830"/>
      <c r="AK70" s="830" t="s">
        <v>558</v>
      </c>
      <c r="AL70" s="830"/>
      <c r="AM70" s="830"/>
      <c r="AN70" s="830"/>
      <c r="AO70" s="830"/>
      <c r="AP70" s="830" t="s">
        <v>486</v>
      </c>
      <c r="AQ70" s="830"/>
      <c r="AR70" s="830"/>
      <c r="AS70" s="830"/>
      <c r="AT70" s="830"/>
      <c r="AU70" s="830" t="s">
        <v>486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552</v>
      </c>
      <c r="C71" s="874"/>
      <c r="D71" s="874"/>
      <c r="E71" s="874"/>
      <c r="F71" s="874"/>
      <c r="G71" s="874"/>
      <c r="H71" s="874"/>
      <c r="I71" s="874"/>
      <c r="J71" s="874"/>
      <c r="K71" s="874"/>
      <c r="L71" s="874"/>
      <c r="M71" s="874"/>
      <c r="N71" s="874"/>
      <c r="O71" s="874"/>
      <c r="P71" s="875"/>
      <c r="Q71" s="876">
        <v>83</v>
      </c>
      <c r="R71" s="830"/>
      <c r="S71" s="830"/>
      <c r="T71" s="830"/>
      <c r="U71" s="830"/>
      <c r="V71" s="830">
        <v>69</v>
      </c>
      <c r="W71" s="830"/>
      <c r="X71" s="830"/>
      <c r="Y71" s="830"/>
      <c r="Z71" s="830"/>
      <c r="AA71" s="830">
        <v>14</v>
      </c>
      <c r="AB71" s="830"/>
      <c r="AC71" s="830"/>
      <c r="AD71" s="830"/>
      <c r="AE71" s="830"/>
      <c r="AF71" s="830">
        <v>14</v>
      </c>
      <c r="AG71" s="830"/>
      <c r="AH71" s="830"/>
      <c r="AI71" s="830"/>
      <c r="AJ71" s="830"/>
      <c r="AK71" s="830" t="s">
        <v>558</v>
      </c>
      <c r="AL71" s="830"/>
      <c r="AM71" s="830"/>
      <c r="AN71" s="830"/>
      <c r="AO71" s="830"/>
      <c r="AP71" s="830" t="s">
        <v>486</v>
      </c>
      <c r="AQ71" s="830"/>
      <c r="AR71" s="830"/>
      <c r="AS71" s="830"/>
      <c r="AT71" s="830"/>
      <c r="AU71" s="830" t="s">
        <v>486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553</v>
      </c>
      <c r="C72" s="874"/>
      <c r="D72" s="874"/>
      <c r="E72" s="874"/>
      <c r="F72" s="874"/>
      <c r="G72" s="874"/>
      <c r="H72" s="874"/>
      <c r="I72" s="874"/>
      <c r="J72" s="874"/>
      <c r="K72" s="874"/>
      <c r="L72" s="874"/>
      <c r="M72" s="874"/>
      <c r="N72" s="874"/>
      <c r="O72" s="874"/>
      <c r="P72" s="875"/>
      <c r="Q72" s="876">
        <v>6431</v>
      </c>
      <c r="R72" s="830"/>
      <c r="S72" s="830"/>
      <c r="T72" s="830"/>
      <c r="U72" s="830"/>
      <c r="V72" s="830">
        <v>6234</v>
      </c>
      <c r="W72" s="830"/>
      <c r="X72" s="830"/>
      <c r="Y72" s="830"/>
      <c r="Z72" s="830"/>
      <c r="AA72" s="830">
        <v>197</v>
      </c>
      <c r="AB72" s="830"/>
      <c r="AC72" s="830"/>
      <c r="AD72" s="830"/>
      <c r="AE72" s="830"/>
      <c r="AF72" s="830">
        <v>197</v>
      </c>
      <c r="AG72" s="830"/>
      <c r="AH72" s="830"/>
      <c r="AI72" s="830"/>
      <c r="AJ72" s="830"/>
      <c r="AK72" s="830" t="s">
        <v>558</v>
      </c>
      <c r="AL72" s="830"/>
      <c r="AM72" s="830"/>
      <c r="AN72" s="830"/>
      <c r="AO72" s="830"/>
      <c r="AP72" s="830" t="s">
        <v>486</v>
      </c>
      <c r="AQ72" s="830"/>
      <c r="AR72" s="830"/>
      <c r="AS72" s="830"/>
      <c r="AT72" s="830"/>
      <c r="AU72" s="830" t="s">
        <v>486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554</v>
      </c>
      <c r="C73" s="874"/>
      <c r="D73" s="874"/>
      <c r="E73" s="874"/>
      <c r="F73" s="874"/>
      <c r="G73" s="874"/>
      <c r="H73" s="874"/>
      <c r="I73" s="874"/>
      <c r="J73" s="874"/>
      <c r="K73" s="874"/>
      <c r="L73" s="874"/>
      <c r="M73" s="874"/>
      <c r="N73" s="874"/>
      <c r="O73" s="874"/>
      <c r="P73" s="875"/>
      <c r="Q73" s="876">
        <v>11</v>
      </c>
      <c r="R73" s="830"/>
      <c r="S73" s="830"/>
      <c r="T73" s="830"/>
      <c r="U73" s="830"/>
      <c r="V73" s="830">
        <v>9</v>
      </c>
      <c r="W73" s="830"/>
      <c r="X73" s="830"/>
      <c r="Y73" s="830"/>
      <c r="Z73" s="830"/>
      <c r="AA73" s="830">
        <v>2</v>
      </c>
      <c r="AB73" s="830"/>
      <c r="AC73" s="830"/>
      <c r="AD73" s="830"/>
      <c r="AE73" s="830"/>
      <c r="AF73" s="830">
        <v>2</v>
      </c>
      <c r="AG73" s="830"/>
      <c r="AH73" s="830"/>
      <c r="AI73" s="830"/>
      <c r="AJ73" s="830"/>
      <c r="AK73" s="830" t="s">
        <v>558</v>
      </c>
      <c r="AL73" s="830"/>
      <c r="AM73" s="830"/>
      <c r="AN73" s="830"/>
      <c r="AO73" s="830"/>
      <c r="AP73" s="830" t="s">
        <v>486</v>
      </c>
      <c r="AQ73" s="830"/>
      <c r="AR73" s="830"/>
      <c r="AS73" s="830"/>
      <c r="AT73" s="830"/>
      <c r="AU73" s="830" t="s">
        <v>486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555</v>
      </c>
      <c r="C74" s="874"/>
      <c r="D74" s="874"/>
      <c r="E74" s="874"/>
      <c r="F74" s="874"/>
      <c r="G74" s="874"/>
      <c r="H74" s="874"/>
      <c r="I74" s="874"/>
      <c r="J74" s="874"/>
      <c r="K74" s="874"/>
      <c r="L74" s="874"/>
      <c r="M74" s="874"/>
      <c r="N74" s="874"/>
      <c r="O74" s="874"/>
      <c r="P74" s="875"/>
      <c r="Q74" s="876">
        <v>406</v>
      </c>
      <c r="R74" s="830"/>
      <c r="S74" s="830"/>
      <c r="T74" s="830"/>
      <c r="U74" s="830"/>
      <c r="V74" s="830">
        <v>324</v>
      </c>
      <c r="W74" s="830"/>
      <c r="X74" s="830"/>
      <c r="Y74" s="830"/>
      <c r="Z74" s="830"/>
      <c r="AA74" s="830">
        <v>82</v>
      </c>
      <c r="AB74" s="830"/>
      <c r="AC74" s="830"/>
      <c r="AD74" s="830"/>
      <c r="AE74" s="830"/>
      <c r="AF74" s="830">
        <v>82</v>
      </c>
      <c r="AG74" s="830"/>
      <c r="AH74" s="830"/>
      <c r="AI74" s="830"/>
      <c r="AJ74" s="830"/>
      <c r="AK74" s="830" t="s">
        <v>558</v>
      </c>
      <c r="AL74" s="830"/>
      <c r="AM74" s="830"/>
      <c r="AN74" s="830"/>
      <c r="AO74" s="830"/>
      <c r="AP74" s="830" t="s">
        <v>486</v>
      </c>
      <c r="AQ74" s="830"/>
      <c r="AR74" s="830"/>
      <c r="AS74" s="830"/>
      <c r="AT74" s="830"/>
      <c r="AU74" s="830" t="s">
        <v>486</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556</v>
      </c>
      <c r="C75" s="874"/>
      <c r="D75" s="874"/>
      <c r="E75" s="874"/>
      <c r="F75" s="874"/>
      <c r="G75" s="874"/>
      <c r="H75" s="874"/>
      <c r="I75" s="874"/>
      <c r="J75" s="874"/>
      <c r="K75" s="874"/>
      <c r="L75" s="874"/>
      <c r="M75" s="874"/>
      <c r="N75" s="874"/>
      <c r="O75" s="874"/>
      <c r="P75" s="875"/>
      <c r="Q75" s="877">
        <v>161934</v>
      </c>
      <c r="R75" s="878"/>
      <c r="S75" s="878"/>
      <c r="T75" s="878"/>
      <c r="U75" s="834"/>
      <c r="V75" s="879">
        <v>158460</v>
      </c>
      <c r="W75" s="878"/>
      <c r="X75" s="878"/>
      <c r="Y75" s="878"/>
      <c r="Z75" s="834"/>
      <c r="AA75" s="879">
        <v>3473</v>
      </c>
      <c r="AB75" s="878"/>
      <c r="AC75" s="878"/>
      <c r="AD75" s="878"/>
      <c r="AE75" s="834"/>
      <c r="AF75" s="879">
        <v>3473</v>
      </c>
      <c r="AG75" s="878"/>
      <c r="AH75" s="878"/>
      <c r="AI75" s="878"/>
      <c r="AJ75" s="834"/>
      <c r="AK75" s="879">
        <v>1726</v>
      </c>
      <c r="AL75" s="878"/>
      <c r="AM75" s="878"/>
      <c r="AN75" s="878"/>
      <c r="AO75" s="834"/>
      <c r="AP75" s="879" t="s">
        <v>486</v>
      </c>
      <c r="AQ75" s="878"/>
      <c r="AR75" s="878"/>
      <c r="AS75" s="878"/>
      <c r="AT75" s="834"/>
      <c r="AU75" s="879" t="s">
        <v>486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375</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7255</v>
      </c>
      <c r="AG88" s="844"/>
      <c r="AH88" s="844"/>
      <c r="AI88" s="844"/>
      <c r="AJ88" s="844"/>
      <c r="AK88" s="841"/>
      <c r="AL88" s="841"/>
      <c r="AM88" s="841"/>
      <c r="AN88" s="841"/>
      <c r="AO88" s="841"/>
      <c r="AP88" s="844">
        <v>21409</v>
      </c>
      <c r="AQ88" s="844"/>
      <c r="AR88" s="844"/>
      <c r="AS88" s="844"/>
      <c r="AT88" s="844"/>
      <c r="AU88" s="844">
        <v>4265</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31</v>
      </c>
      <c r="CS102" s="852"/>
      <c r="CT102" s="852"/>
      <c r="CU102" s="852"/>
      <c r="CV102" s="891"/>
      <c r="CW102" s="890">
        <v>3</v>
      </c>
      <c r="CX102" s="852"/>
      <c r="CY102" s="852"/>
      <c r="CZ102" s="852"/>
      <c r="DA102" s="891"/>
      <c r="DB102" s="890" t="s">
        <v>558</v>
      </c>
      <c r="DC102" s="852"/>
      <c r="DD102" s="852"/>
      <c r="DE102" s="852"/>
      <c r="DF102" s="891"/>
      <c r="DG102" s="890" t="s">
        <v>558</v>
      </c>
      <c r="DH102" s="852"/>
      <c r="DI102" s="852"/>
      <c r="DJ102" s="852"/>
      <c r="DK102" s="891"/>
      <c r="DL102" s="890" t="s">
        <v>558</v>
      </c>
      <c r="DM102" s="852"/>
      <c r="DN102" s="852"/>
      <c r="DO102" s="852"/>
      <c r="DP102" s="891"/>
      <c r="DQ102" s="890" t="s">
        <v>558</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293</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293</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293</v>
      </c>
      <c r="DR109" s="893"/>
      <c r="DS109" s="893"/>
      <c r="DT109" s="893"/>
      <c r="DU109" s="894"/>
      <c r="DV109" s="892" t="s">
        <v>411</v>
      </c>
      <c r="DW109" s="893"/>
      <c r="DX109" s="893"/>
      <c r="DY109" s="893"/>
      <c r="DZ109" s="895"/>
    </row>
    <row r="110" spans="1:131" s="230" customFormat="1" ht="26.25" customHeight="1" x14ac:dyDescent="0.2">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1302393</v>
      </c>
      <c r="AB110" s="900"/>
      <c r="AC110" s="900"/>
      <c r="AD110" s="900"/>
      <c r="AE110" s="901"/>
      <c r="AF110" s="902">
        <v>1359800</v>
      </c>
      <c r="AG110" s="900"/>
      <c r="AH110" s="900"/>
      <c r="AI110" s="900"/>
      <c r="AJ110" s="901"/>
      <c r="AK110" s="902">
        <v>1296616</v>
      </c>
      <c r="AL110" s="900"/>
      <c r="AM110" s="900"/>
      <c r="AN110" s="900"/>
      <c r="AO110" s="901"/>
      <c r="AP110" s="903">
        <v>25.2</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14249788</v>
      </c>
      <c r="BR110" s="931"/>
      <c r="BS110" s="931"/>
      <c r="BT110" s="931"/>
      <c r="BU110" s="931"/>
      <c r="BV110" s="931">
        <v>14596038</v>
      </c>
      <c r="BW110" s="931"/>
      <c r="BX110" s="931"/>
      <c r="BY110" s="931"/>
      <c r="BZ110" s="931"/>
      <c r="CA110" s="931">
        <v>14967165</v>
      </c>
      <c r="CB110" s="931"/>
      <c r="CC110" s="931"/>
      <c r="CD110" s="931"/>
      <c r="CE110" s="931"/>
      <c r="CF110" s="944">
        <v>290.89999999999998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2993232</v>
      </c>
      <c r="BR112" s="926"/>
      <c r="BS112" s="926"/>
      <c r="BT112" s="926"/>
      <c r="BU112" s="926"/>
      <c r="BV112" s="926">
        <v>2655441</v>
      </c>
      <c r="BW112" s="926"/>
      <c r="BX112" s="926"/>
      <c r="BY112" s="926"/>
      <c r="BZ112" s="926"/>
      <c r="CA112" s="926">
        <v>2243696</v>
      </c>
      <c r="CB112" s="926"/>
      <c r="CC112" s="926"/>
      <c r="CD112" s="926"/>
      <c r="CE112" s="926"/>
      <c r="CF112" s="920">
        <v>43.6</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329425</v>
      </c>
      <c r="AB113" s="938"/>
      <c r="AC113" s="938"/>
      <c r="AD113" s="938"/>
      <c r="AE113" s="939"/>
      <c r="AF113" s="940">
        <v>326153</v>
      </c>
      <c r="AG113" s="938"/>
      <c r="AH113" s="938"/>
      <c r="AI113" s="938"/>
      <c r="AJ113" s="939"/>
      <c r="AK113" s="940">
        <v>282475</v>
      </c>
      <c r="AL113" s="938"/>
      <c r="AM113" s="938"/>
      <c r="AN113" s="938"/>
      <c r="AO113" s="939"/>
      <c r="AP113" s="941">
        <v>5.5</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4496392</v>
      </c>
      <c r="BR113" s="926"/>
      <c r="BS113" s="926"/>
      <c r="BT113" s="926"/>
      <c r="BU113" s="926"/>
      <c r="BV113" s="926">
        <v>4754410</v>
      </c>
      <c r="BW113" s="926"/>
      <c r="BX113" s="926"/>
      <c r="BY113" s="926"/>
      <c r="BZ113" s="926"/>
      <c r="CA113" s="926">
        <v>4265000</v>
      </c>
      <c r="CB113" s="926"/>
      <c r="CC113" s="926"/>
      <c r="CD113" s="926"/>
      <c r="CE113" s="926"/>
      <c r="CF113" s="920">
        <v>82.9</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588665</v>
      </c>
      <c r="AB114" s="959"/>
      <c r="AC114" s="959"/>
      <c r="AD114" s="959"/>
      <c r="AE114" s="960"/>
      <c r="AF114" s="961">
        <v>603551</v>
      </c>
      <c r="AG114" s="959"/>
      <c r="AH114" s="959"/>
      <c r="AI114" s="959"/>
      <c r="AJ114" s="960"/>
      <c r="AK114" s="961">
        <v>651478</v>
      </c>
      <c r="AL114" s="959"/>
      <c r="AM114" s="959"/>
      <c r="AN114" s="959"/>
      <c r="AO114" s="960"/>
      <c r="AP114" s="962">
        <v>12.7</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1052238</v>
      </c>
      <c r="BR114" s="926"/>
      <c r="BS114" s="926"/>
      <c r="BT114" s="926"/>
      <c r="BU114" s="926"/>
      <c r="BV114" s="926">
        <v>1017556</v>
      </c>
      <c r="BW114" s="926"/>
      <c r="BX114" s="926"/>
      <c r="BY114" s="926"/>
      <c r="BZ114" s="926"/>
      <c r="CA114" s="926">
        <v>1020441</v>
      </c>
      <c r="CB114" s="926"/>
      <c r="CC114" s="926"/>
      <c r="CD114" s="926"/>
      <c r="CE114" s="926"/>
      <c r="CF114" s="920">
        <v>19.8</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3089</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v>3267</v>
      </c>
      <c r="AG116" s="959"/>
      <c r="AH116" s="959"/>
      <c r="AI116" s="959"/>
      <c r="AJ116" s="960"/>
      <c r="AK116" s="961">
        <v>1791</v>
      </c>
      <c r="AL116" s="959"/>
      <c r="AM116" s="959"/>
      <c r="AN116" s="959"/>
      <c r="AO116" s="960"/>
      <c r="AP116" s="962">
        <v>0</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2223572</v>
      </c>
      <c r="AB117" s="979"/>
      <c r="AC117" s="979"/>
      <c r="AD117" s="979"/>
      <c r="AE117" s="980"/>
      <c r="AF117" s="981">
        <v>2292771</v>
      </c>
      <c r="AG117" s="979"/>
      <c r="AH117" s="979"/>
      <c r="AI117" s="979"/>
      <c r="AJ117" s="980"/>
      <c r="AK117" s="981">
        <v>2232360</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293</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441</v>
      </c>
      <c r="BP119" s="1005"/>
      <c r="BQ119" s="999">
        <v>22791650</v>
      </c>
      <c r="BR119" s="1000"/>
      <c r="BS119" s="1000"/>
      <c r="BT119" s="1000"/>
      <c r="BU119" s="1000"/>
      <c r="BV119" s="1000">
        <v>23023445</v>
      </c>
      <c r="BW119" s="1000"/>
      <c r="BX119" s="1000"/>
      <c r="BY119" s="1000"/>
      <c r="BZ119" s="1000"/>
      <c r="CA119" s="1000">
        <v>22496302</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1308146</v>
      </c>
      <c r="BR120" s="931"/>
      <c r="BS120" s="931"/>
      <c r="BT120" s="931"/>
      <c r="BU120" s="931"/>
      <c r="BV120" s="931">
        <v>1054732</v>
      </c>
      <c r="BW120" s="931"/>
      <c r="BX120" s="931"/>
      <c r="BY120" s="931"/>
      <c r="BZ120" s="931"/>
      <c r="CA120" s="931">
        <v>1175248</v>
      </c>
      <c r="CB120" s="931"/>
      <c r="CC120" s="931"/>
      <c r="CD120" s="931"/>
      <c r="CE120" s="931"/>
      <c r="CF120" s="944">
        <v>22.8</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2464601</v>
      </c>
      <c r="DH120" s="931"/>
      <c r="DI120" s="931"/>
      <c r="DJ120" s="931"/>
      <c r="DK120" s="931"/>
      <c r="DL120" s="931">
        <v>2240069</v>
      </c>
      <c r="DM120" s="931"/>
      <c r="DN120" s="931"/>
      <c r="DO120" s="931"/>
      <c r="DP120" s="931"/>
      <c r="DQ120" s="931">
        <v>1866396</v>
      </c>
      <c r="DR120" s="931"/>
      <c r="DS120" s="931"/>
      <c r="DT120" s="931"/>
      <c r="DU120" s="931"/>
      <c r="DV120" s="932">
        <v>36.299999999999997</v>
      </c>
      <c r="DW120" s="932"/>
      <c r="DX120" s="932"/>
      <c r="DY120" s="932"/>
      <c r="DZ120" s="933"/>
    </row>
    <row r="121" spans="1:130" s="230" customFormat="1" ht="26.25" customHeight="1" x14ac:dyDescent="0.2">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3089</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334455</v>
      </c>
      <c r="BR121" s="926"/>
      <c r="BS121" s="926"/>
      <c r="BT121" s="926"/>
      <c r="BU121" s="926"/>
      <c r="BV121" s="926">
        <v>294994</v>
      </c>
      <c r="BW121" s="926"/>
      <c r="BX121" s="926"/>
      <c r="BY121" s="926"/>
      <c r="BZ121" s="926"/>
      <c r="CA121" s="926">
        <v>252306</v>
      </c>
      <c r="CB121" s="926"/>
      <c r="CC121" s="926"/>
      <c r="CD121" s="926"/>
      <c r="CE121" s="926"/>
      <c r="CF121" s="920">
        <v>4.9000000000000004</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457975</v>
      </c>
      <c r="DH121" s="926"/>
      <c r="DI121" s="926"/>
      <c r="DJ121" s="926"/>
      <c r="DK121" s="926"/>
      <c r="DL121" s="926">
        <v>414023</v>
      </c>
      <c r="DM121" s="926"/>
      <c r="DN121" s="926"/>
      <c r="DO121" s="926"/>
      <c r="DP121" s="926"/>
      <c r="DQ121" s="926">
        <v>370909</v>
      </c>
      <c r="DR121" s="926"/>
      <c r="DS121" s="926"/>
      <c r="DT121" s="926"/>
      <c r="DU121" s="926"/>
      <c r="DV121" s="927">
        <v>7.2</v>
      </c>
      <c r="DW121" s="927"/>
      <c r="DX121" s="927"/>
      <c r="DY121" s="927"/>
      <c r="DZ121" s="928"/>
    </row>
    <row r="122" spans="1:130" s="230" customFormat="1" ht="26.25" customHeight="1" x14ac:dyDescent="0.2">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14065132</v>
      </c>
      <c r="BR122" s="1000"/>
      <c r="BS122" s="1000"/>
      <c r="BT122" s="1000"/>
      <c r="BU122" s="1000"/>
      <c r="BV122" s="1000">
        <v>14292337</v>
      </c>
      <c r="BW122" s="1000"/>
      <c r="BX122" s="1000"/>
      <c r="BY122" s="1000"/>
      <c r="BZ122" s="1000"/>
      <c r="CA122" s="1000">
        <v>14337701</v>
      </c>
      <c r="CB122" s="1000"/>
      <c r="CC122" s="1000"/>
      <c r="CD122" s="1000"/>
      <c r="CE122" s="1000"/>
      <c r="CF122" s="1017">
        <v>278.7</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v>70656</v>
      </c>
      <c r="DH122" s="926"/>
      <c r="DI122" s="926"/>
      <c r="DJ122" s="926"/>
      <c r="DK122" s="926"/>
      <c r="DL122" s="926">
        <v>1349</v>
      </c>
      <c r="DM122" s="926"/>
      <c r="DN122" s="926"/>
      <c r="DO122" s="926"/>
      <c r="DP122" s="926"/>
      <c r="DQ122" s="926">
        <v>6391</v>
      </c>
      <c r="DR122" s="926"/>
      <c r="DS122" s="926"/>
      <c r="DT122" s="926"/>
      <c r="DU122" s="926"/>
      <c r="DV122" s="927">
        <v>0.1</v>
      </c>
      <c r="DW122" s="927"/>
      <c r="DX122" s="927"/>
      <c r="DY122" s="927"/>
      <c r="DZ122" s="928"/>
    </row>
    <row r="123" spans="1:130" s="230" customFormat="1" ht="26.25" customHeight="1" x14ac:dyDescent="0.2">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449</v>
      </c>
      <c r="BP123" s="1005"/>
      <c r="BQ123" s="1063">
        <v>15707733</v>
      </c>
      <c r="BR123" s="1064"/>
      <c r="BS123" s="1064"/>
      <c r="BT123" s="1064"/>
      <c r="BU123" s="1064"/>
      <c r="BV123" s="1064">
        <v>15642063</v>
      </c>
      <c r="BW123" s="1064"/>
      <c r="BX123" s="1064"/>
      <c r="BY123" s="1064"/>
      <c r="BZ123" s="1064"/>
      <c r="CA123" s="1064">
        <v>15765255</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132.6</v>
      </c>
      <c r="BR124" s="1027"/>
      <c r="BS124" s="1027"/>
      <c r="BT124" s="1027"/>
      <c r="BU124" s="1027"/>
      <c r="BV124" s="1027">
        <v>143.4</v>
      </c>
      <c r="BW124" s="1027"/>
      <c r="BX124" s="1027"/>
      <c r="BY124" s="1027"/>
      <c r="BZ124" s="1027"/>
      <c r="CA124" s="1027">
        <v>130.80000000000001</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32018</v>
      </c>
      <c r="AB128" s="1046"/>
      <c r="AC128" s="1046"/>
      <c r="AD128" s="1046"/>
      <c r="AE128" s="1047"/>
      <c r="AF128" s="1048">
        <v>28809</v>
      </c>
      <c r="AG128" s="1046"/>
      <c r="AH128" s="1046"/>
      <c r="AI128" s="1046"/>
      <c r="AJ128" s="1047"/>
      <c r="AK128" s="1048">
        <v>29897</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14.15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6892795</v>
      </c>
      <c r="AB129" s="959"/>
      <c r="AC129" s="959"/>
      <c r="AD129" s="959"/>
      <c r="AE129" s="960"/>
      <c r="AF129" s="961">
        <v>6694720</v>
      </c>
      <c r="AG129" s="959"/>
      <c r="AH129" s="959"/>
      <c r="AI129" s="959"/>
      <c r="AJ129" s="960"/>
      <c r="AK129" s="961">
        <v>6710792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19.149999999999999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1550825</v>
      </c>
      <c r="AB130" s="959"/>
      <c r="AC130" s="959"/>
      <c r="AD130" s="959"/>
      <c r="AE130" s="960"/>
      <c r="AF130" s="961">
        <v>1549446</v>
      </c>
      <c r="AG130" s="959"/>
      <c r="AH130" s="959"/>
      <c r="AI130" s="959"/>
      <c r="AJ130" s="960"/>
      <c r="AK130" s="961">
        <v>1566100</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12.7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5341970</v>
      </c>
      <c r="AB131" s="986"/>
      <c r="AC131" s="986"/>
      <c r="AD131" s="986"/>
      <c r="AE131" s="987"/>
      <c r="AF131" s="985">
        <v>5145274</v>
      </c>
      <c r="AG131" s="986"/>
      <c r="AH131" s="986"/>
      <c r="AI131" s="986"/>
      <c r="AJ131" s="987"/>
      <c r="AK131" s="985">
        <v>5144692</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v>130.80000000000001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11.99424557</v>
      </c>
      <c r="AB132" s="1097"/>
      <c r="AC132" s="1097"/>
      <c r="AD132" s="1097"/>
      <c r="AE132" s="1098"/>
      <c r="AF132" s="1099">
        <v>13.886840619999999</v>
      </c>
      <c r="AG132" s="1097"/>
      <c r="AH132" s="1097"/>
      <c r="AI132" s="1097"/>
      <c r="AJ132" s="1098"/>
      <c r="AK132" s="1099">
        <v>12.3693119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12</v>
      </c>
      <c r="AB133" s="1080"/>
      <c r="AC133" s="1080"/>
      <c r="AD133" s="1080"/>
      <c r="AE133" s="1081"/>
      <c r="AF133" s="1079">
        <v>12.6</v>
      </c>
      <c r="AG133" s="1080"/>
      <c r="AH133" s="1080"/>
      <c r="AI133" s="1080"/>
      <c r="AJ133" s="1081"/>
      <c r="AK133" s="1079">
        <v>12.7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bPONfQ+DsVwOC4XpBkJ/8T/nqc0AdLqj1OQQ5Ey9C9fthyIYJx+eWXFSLdBhICelkd/ccamZnKMf9QxTLkTCw==" saltValue="Ke5UqrxFnkixDh/1sST+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eUpHa4nyC+TGXVxaGy0cReuUv8SOUDTKzmBGkRxNv9yZnYg1XRIjSsuYi5XgknAGBGXe7o2os4hv4ceCN+H9Zg==" saltValue="mxELfmRrIx6f7V7iOg3+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PkFvocXjwaN0VnsUeme1P86fM9TccV95mg8PnECDSWi/81ZmIBV7jz0kc1eLCTnPM+ZACJ6kxjwdEaOXS0vQmw==" saltValue="ZNiRz3HFSKf6eBdpChCw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1703834</v>
      </c>
      <c r="AP9" s="281">
        <v>124386</v>
      </c>
      <c r="AQ9" s="282">
        <v>109056</v>
      </c>
      <c r="AR9" s="283">
        <v>14.1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200233</v>
      </c>
      <c r="AP10" s="284">
        <v>14618</v>
      </c>
      <c r="AQ10" s="285">
        <v>18467</v>
      </c>
      <c r="AR10" s="286">
        <v>-20.8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875</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54936</v>
      </c>
      <c r="AP13" s="284">
        <v>4011</v>
      </c>
      <c r="AQ13" s="285">
        <v>4658</v>
      </c>
      <c r="AR13" s="286">
        <v>-13.9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27409</v>
      </c>
      <c r="AP14" s="284">
        <v>2001</v>
      </c>
      <c r="AQ14" s="285">
        <v>1950</v>
      </c>
      <c r="AR14" s="286">
        <v>2.6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-117939</v>
      </c>
      <c r="AP15" s="284">
        <v>-8610</v>
      </c>
      <c r="AQ15" s="285">
        <v>-7086</v>
      </c>
      <c r="AR15" s="286">
        <v>21.5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1868473</v>
      </c>
      <c r="AP16" s="284">
        <v>136405</v>
      </c>
      <c r="AQ16" s="285">
        <v>127919</v>
      </c>
      <c r="AR16" s="286">
        <v>6.6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12.92</v>
      </c>
      <c r="AP21" s="298">
        <v>10.82</v>
      </c>
      <c r="AQ21" s="299">
        <v>2.1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97.3</v>
      </c>
      <c r="AP22" s="303">
        <v>96.9</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1296616</v>
      </c>
      <c r="AP32" s="312">
        <v>94657</v>
      </c>
      <c r="AQ32" s="313">
        <v>61308</v>
      </c>
      <c r="AR32" s="314">
        <v>54.4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282475</v>
      </c>
      <c r="AP35" s="312">
        <v>20622</v>
      </c>
      <c r="AQ35" s="313">
        <v>22520</v>
      </c>
      <c r="AR35" s="314">
        <v>-8.4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651478</v>
      </c>
      <c r="AP36" s="312">
        <v>47560</v>
      </c>
      <c r="AQ36" s="313">
        <v>5045</v>
      </c>
      <c r="AR36" s="314">
        <v>842.7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526</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v>1791</v>
      </c>
      <c r="AP38" s="315">
        <v>131</v>
      </c>
      <c r="AQ38" s="316">
        <v>11</v>
      </c>
      <c r="AR38" s="304">
        <v>1090.9000000000001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-29897</v>
      </c>
      <c r="AP39" s="312">
        <v>-2183</v>
      </c>
      <c r="AQ39" s="313">
        <v>-1559</v>
      </c>
      <c r="AR39" s="314">
        <v>40</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-1566100</v>
      </c>
      <c r="AP40" s="312">
        <v>-114331</v>
      </c>
      <c r="AQ40" s="313">
        <v>-58872</v>
      </c>
      <c r="AR40" s="314">
        <v>94.2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636363</v>
      </c>
      <c r="AP41" s="312">
        <v>46457</v>
      </c>
      <c r="AQ41" s="313">
        <v>28979</v>
      </c>
      <c r="AR41" s="314">
        <v>60.3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1587025</v>
      </c>
      <c r="AN51" s="334">
        <v>105689</v>
      </c>
      <c r="AO51" s="335">
        <v>49.8</v>
      </c>
      <c r="AP51" s="336">
        <v>83103</v>
      </c>
      <c r="AQ51" s="337">
        <v>-13.8</v>
      </c>
      <c r="AR51" s="338">
        <v>63.6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1129416</v>
      </c>
      <c r="AN52" s="342">
        <v>75214</v>
      </c>
      <c r="AO52" s="343">
        <v>156.9</v>
      </c>
      <c r="AP52" s="344">
        <v>41378</v>
      </c>
      <c r="AQ52" s="345">
        <v>3.7</v>
      </c>
      <c r="AR52" s="346">
        <v>153.19999999999999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2767848</v>
      </c>
      <c r="AN53" s="334">
        <v>188199</v>
      </c>
      <c r="AO53" s="335">
        <v>78.099999999999994</v>
      </c>
      <c r="AP53" s="336">
        <v>94796</v>
      </c>
      <c r="AQ53" s="337">
        <v>14.1</v>
      </c>
      <c r="AR53" s="338">
        <v>64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2285478</v>
      </c>
      <c r="AN54" s="342">
        <v>155401</v>
      </c>
      <c r="AO54" s="343">
        <v>106.6</v>
      </c>
      <c r="AP54" s="344">
        <v>55781</v>
      </c>
      <c r="AQ54" s="345">
        <v>34.799999999999997</v>
      </c>
      <c r="AR54" s="346">
        <v>71.8</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1307182</v>
      </c>
      <c r="AN55" s="334">
        <v>91029</v>
      </c>
      <c r="AO55" s="335">
        <v>-51.6</v>
      </c>
      <c r="AP55" s="336">
        <v>85942</v>
      </c>
      <c r="AQ55" s="337">
        <v>-9.3000000000000007</v>
      </c>
      <c r="AR55" s="338">
        <v>-42.3</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1015920</v>
      </c>
      <c r="AN56" s="342">
        <v>70747</v>
      </c>
      <c r="AO56" s="343">
        <v>-54.5</v>
      </c>
      <c r="AP56" s="344">
        <v>48630</v>
      </c>
      <c r="AQ56" s="345">
        <v>-12.8</v>
      </c>
      <c r="AR56" s="346">
        <v>-41.7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1618012</v>
      </c>
      <c r="AN57" s="334">
        <v>115812</v>
      </c>
      <c r="AO57" s="335">
        <v>27.2</v>
      </c>
      <c r="AP57" s="336">
        <v>95007</v>
      </c>
      <c r="AQ57" s="337">
        <v>10.5</v>
      </c>
      <c r="AR57" s="338">
        <v>16.7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894234</v>
      </c>
      <c r="AN58" s="342">
        <v>64006</v>
      </c>
      <c r="AO58" s="343">
        <v>-9.5</v>
      </c>
      <c r="AP58" s="344">
        <v>48509</v>
      </c>
      <c r="AQ58" s="345">
        <v>-0.2</v>
      </c>
      <c r="AR58" s="346">
        <v>-9.3000000000000007</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1673511</v>
      </c>
      <c r="AN59" s="334">
        <v>122172</v>
      </c>
      <c r="AO59" s="335">
        <v>5.5</v>
      </c>
      <c r="AP59" s="336">
        <v>98176</v>
      </c>
      <c r="AQ59" s="337">
        <v>3.3</v>
      </c>
      <c r="AR59" s="338">
        <v>2.2000000000000002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1038808</v>
      </c>
      <c r="AN60" s="342">
        <v>75836</v>
      </c>
      <c r="AO60" s="343">
        <v>18.5</v>
      </c>
      <c r="AP60" s="344">
        <v>58489</v>
      </c>
      <c r="AQ60" s="345">
        <v>20.6</v>
      </c>
      <c r="AR60" s="346">
        <v>-2.1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1790716</v>
      </c>
      <c r="AN61" s="349">
        <v>124580</v>
      </c>
      <c r="AO61" s="350">
        <v>21.8</v>
      </c>
      <c r="AP61" s="351">
        <v>91405</v>
      </c>
      <c r="AQ61" s="352">
        <v>1</v>
      </c>
      <c r="AR61" s="338">
        <v>20.8</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1272771</v>
      </c>
      <c r="AN62" s="342">
        <v>88241</v>
      </c>
      <c r="AO62" s="343">
        <v>43.6</v>
      </c>
      <c r="AP62" s="344">
        <v>50557</v>
      </c>
      <c r="AQ62" s="345">
        <v>9.1999999999999993</v>
      </c>
      <c r="AR62" s="346">
        <v>34.4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KWuKGUy7ZEGIDMeP2Cp7kiB5mxTGcf4sMLDKwgkpmj2KAKAA5a2cwoQ5sY0egsixTMJelp3+kQeP+yu9qFlEYQ==" saltValue="chWxCGIChyzSPMW5cASJ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pPz5liZfhUm4+rYwHH8Mg1ljRO/j7lBZm5+jbQpR96PRAFwQ2iEBT3nU769Xt4JCm1fHdawe+U7PtNlAj6f6GQ==" saltValue="uXx2yGUUdHh6u2QlIWtP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0ISOrNaqafm0Xwgomn/J/ykfe0HhnxSL/RhlD4ZEl8CTSE08jW/E+/0HZ0mwhGQDm4je5gqOawNxqn2bTq5uhQ==" saltValue="FOOgPAvIwcGcj4QqY01Y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3.44</v>
      </c>
      <c r="G47" s="12">
        <v>6.13</v>
      </c>
      <c r="H47" s="12">
        <v>8.7200000000000006</v>
      </c>
      <c r="I47" s="12">
        <v>7.62</v>
      </c>
      <c r="J47" s="13">
        <v>8.86</v>
      </c>
    </row>
    <row r="48" spans="2:10" ht="57.75" customHeight="1" x14ac:dyDescent="0.2">
      <c r="B48" s="14"/>
      <c r="C48" s="1141" t="s">
        <v>4</v>
      </c>
      <c r="D48" s="1141"/>
      <c r="E48" s="1142"/>
      <c r="F48" s="15">
        <v>4.13</v>
      </c>
      <c r="G48" s="16">
        <v>2.44</v>
      </c>
      <c r="H48" s="16">
        <v>4.3099999999999996</v>
      </c>
      <c r="I48" s="16">
        <v>8.2100000000000009</v>
      </c>
      <c r="J48" s="17">
        <v>7.45</v>
      </c>
    </row>
    <row r="49" spans="2:10" ht="57.75" customHeight="1" thickBot="1" x14ac:dyDescent="0.25">
      <c r="B49" s="18"/>
      <c r="C49" s="1143" t="s">
        <v>5</v>
      </c>
      <c r="D49" s="1143"/>
      <c r="E49" s="1144"/>
      <c r="F49" s="19">
        <v>0.28000000000000003</v>
      </c>
      <c r="G49" s="20">
        <v>1.19</v>
      </c>
      <c r="H49" s="20">
        <v>4.8</v>
      </c>
      <c r="I49" s="20">
        <v>2.42</v>
      </c>
      <c r="J49" s="21">
        <v>0.52</v>
      </c>
    </row>
    <row r="50" spans="2:10" ht="13.2" x14ac:dyDescent="0.2"/>
  </sheetData>
  <sheetProtection algorithmName="SHA-512" hashValue="MBk3cZvKjSd40WFShfXpZ4IQvzfoJXR2jEIbtuDIeKVkVpYGQhFkSWjni6LehdmwIHJ0dl882UYQ9Gy2Ujjmzg==" saltValue="RezHuPSHGmEuscGG/KBD9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530</v>
      </c>
      <c r="D34" s="1151"/>
      <c r="E34" s="1152"/>
      <c r="F34" s="32">
        <v>4.13</v>
      </c>
      <c r="G34" s="33">
        <v>2.44</v>
      </c>
      <c r="H34" s="33">
        <v>4.3</v>
      </c>
      <c r="I34" s="33">
        <v>8.2100000000000009</v>
      </c>
      <c r="J34" s="34">
        <v>7.45</v>
      </c>
      <c r="K34" s="22"/>
      <c r="L34" s="22"/>
      <c r="M34" s="22"/>
      <c r="N34" s="22"/>
      <c r="O34" s="22"/>
      <c r="P34" s="22"/>
    </row>
    <row r="35" spans="1:16" ht="39" customHeight="1" x14ac:dyDescent="0.2">
      <c r="A35" s="22"/>
      <c r="B35" s="35"/>
      <c r="C35" s="1145" t="s">
        <v>531</v>
      </c>
      <c r="D35" s="1146"/>
      <c r="E35" s="1147"/>
      <c r="F35" s="36">
        <v>0.16</v>
      </c>
      <c r="G35" s="37">
        <v>0.28999999999999998</v>
      </c>
      <c r="H35" s="37">
        <v>0.15</v>
      </c>
      <c r="I35" s="37">
        <v>0.05</v>
      </c>
      <c r="J35" s="38">
        <v>3.08</v>
      </c>
      <c r="K35" s="22"/>
      <c r="L35" s="22"/>
      <c r="M35" s="22"/>
      <c r="N35" s="22"/>
      <c r="O35" s="22"/>
      <c r="P35" s="22"/>
    </row>
    <row r="36" spans="1:16" ht="39" customHeight="1" x14ac:dyDescent="0.2">
      <c r="A36" s="22"/>
      <c r="B36" s="35"/>
      <c r="C36" s="1145" t="s">
        <v>532</v>
      </c>
      <c r="D36" s="1146"/>
      <c r="E36" s="1147"/>
      <c r="F36" s="36">
        <v>3.39</v>
      </c>
      <c r="G36" s="37">
        <v>3.54</v>
      </c>
      <c r="H36" s="37">
        <v>3.49</v>
      </c>
      <c r="I36" s="37">
        <v>3.28</v>
      </c>
      <c r="J36" s="38">
        <v>3</v>
      </c>
      <c r="K36" s="22"/>
      <c r="L36" s="22"/>
      <c r="M36" s="22"/>
      <c r="N36" s="22"/>
      <c r="O36" s="22"/>
      <c r="P36" s="22"/>
    </row>
    <row r="37" spans="1:16" ht="39" customHeight="1" x14ac:dyDescent="0.2">
      <c r="A37" s="22"/>
      <c r="B37" s="35"/>
      <c r="C37" s="1145" t="s">
        <v>533</v>
      </c>
      <c r="D37" s="1146"/>
      <c r="E37" s="1147"/>
      <c r="F37" s="36">
        <v>0.42</v>
      </c>
      <c r="G37" s="37">
        <v>0.39</v>
      </c>
      <c r="H37" s="37">
        <v>0.6</v>
      </c>
      <c r="I37" s="37">
        <v>0.69</v>
      </c>
      <c r="J37" s="38">
        <v>0.57999999999999996</v>
      </c>
      <c r="K37" s="22"/>
      <c r="L37" s="22"/>
      <c r="M37" s="22"/>
      <c r="N37" s="22"/>
      <c r="O37" s="22"/>
      <c r="P37" s="22"/>
    </row>
    <row r="38" spans="1:16" ht="39" customHeight="1" x14ac:dyDescent="0.2">
      <c r="A38" s="22"/>
      <c r="B38" s="35"/>
      <c r="C38" s="1145" t="s">
        <v>534</v>
      </c>
      <c r="D38" s="1146"/>
      <c r="E38" s="1147"/>
      <c r="F38" s="36">
        <v>0.18</v>
      </c>
      <c r="G38" s="37">
        <v>0.27</v>
      </c>
      <c r="H38" s="37">
        <v>0.49</v>
      </c>
      <c r="I38" s="37">
        <v>0.11</v>
      </c>
      <c r="J38" s="38">
        <v>0.53</v>
      </c>
      <c r="K38" s="22"/>
      <c r="L38" s="22"/>
      <c r="M38" s="22"/>
      <c r="N38" s="22"/>
      <c r="O38" s="22"/>
      <c r="P38" s="22"/>
    </row>
    <row r="39" spans="1:16" ht="39" customHeight="1" x14ac:dyDescent="0.2">
      <c r="A39" s="22"/>
      <c r="B39" s="35"/>
      <c r="C39" s="1145" t="s">
        <v>535</v>
      </c>
      <c r="D39" s="1146"/>
      <c r="E39" s="1147"/>
      <c r="F39" s="36">
        <v>0.01</v>
      </c>
      <c r="G39" s="37">
        <v>0</v>
      </c>
      <c r="H39" s="37">
        <v>0.03</v>
      </c>
      <c r="I39" s="37">
        <v>0.06</v>
      </c>
      <c r="J39" s="38">
        <v>0.1</v>
      </c>
      <c r="K39" s="22"/>
      <c r="L39" s="22"/>
      <c r="M39" s="22"/>
      <c r="N39" s="22"/>
      <c r="O39" s="22"/>
      <c r="P39" s="22"/>
    </row>
    <row r="40" spans="1:16" ht="39" customHeight="1" x14ac:dyDescent="0.2">
      <c r="A40" s="22"/>
      <c r="B40" s="35"/>
      <c r="C40" s="1145" t="s">
        <v>536</v>
      </c>
      <c r="D40" s="1146"/>
      <c r="E40" s="1147"/>
      <c r="F40" s="36">
        <v>0.02</v>
      </c>
      <c r="G40" s="37">
        <v>0.05</v>
      </c>
      <c r="H40" s="37">
        <v>0.01</v>
      </c>
      <c r="I40" s="37">
        <v>0.03</v>
      </c>
      <c r="J40" s="38">
        <v>0.04</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ikbywAZ+bCA4G0S4f0i4f2aitbyT4YBDn5VfMPA5+jAf+1Ci0o9d87UqKdgMji8P1ZJOGlgVvi6mlbDNKEMzA==" saltValue="p+0H4nhzeyZXOT7Gb3Yr8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1301</v>
      </c>
      <c r="L45" s="60">
        <v>1233</v>
      </c>
      <c r="M45" s="60">
        <v>1302</v>
      </c>
      <c r="N45" s="60">
        <v>1360</v>
      </c>
      <c r="O45" s="61">
        <v>1297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x14ac:dyDescent="0.2">
      <c r="A48" s="48"/>
      <c r="B48" s="1155"/>
      <c r="C48" s="1156"/>
      <c r="D48" s="62"/>
      <c r="E48" s="1161" t="s">
        <v>13</v>
      </c>
      <c r="F48" s="1161"/>
      <c r="G48" s="1161"/>
      <c r="H48" s="1161"/>
      <c r="I48" s="1161"/>
      <c r="J48" s="1162"/>
      <c r="K48" s="63">
        <v>343</v>
      </c>
      <c r="L48" s="64">
        <v>322</v>
      </c>
      <c r="M48" s="64">
        <v>329</v>
      </c>
      <c r="N48" s="64">
        <v>326</v>
      </c>
      <c r="O48" s="65">
        <v>282</v>
      </c>
      <c r="P48" s="48"/>
      <c r="Q48" s="48"/>
      <c r="R48" s="48"/>
      <c r="S48" s="48"/>
      <c r="T48" s="48"/>
      <c r="U48" s="48"/>
    </row>
    <row r="49" spans="1:21" ht="30.75" customHeight="1" x14ac:dyDescent="0.2">
      <c r="A49" s="48"/>
      <c r="B49" s="1155"/>
      <c r="C49" s="1156"/>
      <c r="D49" s="62"/>
      <c r="E49" s="1161" t="s">
        <v>14</v>
      </c>
      <c r="F49" s="1161"/>
      <c r="G49" s="1161"/>
      <c r="H49" s="1161"/>
      <c r="I49" s="1161"/>
      <c r="J49" s="1162"/>
      <c r="K49" s="63">
        <v>671</v>
      </c>
      <c r="L49" s="64">
        <v>595</v>
      </c>
      <c r="M49" s="64">
        <v>589</v>
      </c>
      <c r="N49" s="64">
        <v>604</v>
      </c>
      <c r="O49" s="65">
        <v>651</v>
      </c>
      <c r="P49" s="48"/>
      <c r="Q49" s="48"/>
      <c r="R49" s="48"/>
      <c r="S49" s="48"/>
      <c r="T49" s="48"/>
      <c r="U49" s="48"/>
    </row>
    <row r="50" spans="1:21" ht="30.75" customHeight="1" x14ac:dyDescent="0.2">
      <c r="A50" s="48"/>
      <c r="B50" s="1155"/>
      <c r="C50" s="1156"/>
      <c r="D50" s="62"/>
      <c r="E50" s="1161" t="s">
        <v>15</v>
      </c>
      <c r="F50" s="1161"/>
      <c r="G50" s="1161"/>
      <c r="H50" s="1161"/>
      <c r="I50" s="1161"/>
      <c r="J50" s="1162"/>
      <c r="K50" s="63">
        <v>3</v>
      </c>
      <c r="L50" s="64">
        <v>3</v>
      </c>
      <c r="M50" s="64">
        <v>3</v>
      </c>
      <c r="N50" s="64" t="s">
        <v>486</v>
      </c>
      <c r="O50" s="65" t="s">
        <v>486</v>
      </c>
      <c r="P50" s="48"/>
      <c r="Q50" s="48"/>
      <c r="R50" s="48"/>
      <c r="S50" s="48"/>
      <c r="T50" s="48"/>
      <c r="U50" s="48"/>
    </row>
    <row r="51" spans="1:21" ht="30.75" customHeight="1" x14ac:dyDescent="0.2">
      <c r="A51" s="48"/>
      <c r="B51" s="1157"/>
      <c r="C51" s="1158"/>
      <c r="D51" s="66"/>
      <c r="E51" s="1161" t="s">
        <v>16</v>
      </c>
      <c r="F51" s="1161"/>
      <c r="G51" s="1161"/>
      <c r="H51" s="1161"/>
      <c r="I51" s="1161"/>
      <c r="J51" s="1162"/>
      <c r="K51" s="63">
        <v>2</v>
      </c>
      <c r="L51" s="64">
        <v>2</v>
      </c>
      <c r="M51" s="64" t="s">
        <v>486</v>
      </c>
      <c r="N51" s="64">
        <v>3</v>
      </c>
      <c r="O51" s="65">
        <v>2</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1737</v>
      </c>
      <c r="L52" s="64">
        <v>1538</v>
      </c>
      <c r="M52" s="64">
        <v>1582</v>
      </c>
      <c r="N52" s="64">
        <v>1578</v>
      </c>
      <c r="O52" s="65">
        <v>1596</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583</v>
      </c>
      <c r="L53" s="69">
        <v>617</v>
      </c>
      <c r="M53" s="69">
        <v>641</v>
      </c>
      <c r="N53" s="69">
        <v>715</v>
      </c>
      <c r="O53" s="70">
        <v>636</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557</v>
      </c>
      <c r="L58" s="84" t="s">
        <v>557</v>
      </c>
      <c r="M58" s="84" t="s">
        <v>557</v>
      </c>
      <c r="N58" s="84" t="s">
        <v>557</v>
      </c>
      <c r="O58" s="85" t="s">
        <v>557</v>
      </c>
    </row>
    <row r="59" spans="1:21" ht="31.5" customHeight="1" x14ac:dyDescent="0.2">
      <c r="B59" s="1171"/>
      <c r="C59" s="1172"/>
      <c r="D59" s="1178" t="s">
        <v>26</v>
      </c>
      <c r="E59" s="1179"/>
      <c r="F59" s="1179"/>
      <c r="G59" s="1179"/>
      <c r="H59" s="1179"/>
      <c r="I59" s="1179"/>
      <c r="J59" s="1180"/>
      <c r="K59" s="86" t="s">
        <v>557</v>
      </c>
      <c r="L59" s="87" t="s">
        <v>557</v>
      </c>
      <c r="M59" s="87" t="s">
        <v>557</v>
      </c>
      <c r="N59" s="87" t="s">
        <v>557</v>
      </c>
      <c r="O59" s="88" t="s">
        <v>557</v>
      </c>
    </row>
    <row r="60" spans="1:21" ht="31.5" customHeight="1" thickBot="1" x14ac:dyDescent="0.25">
      <c r="B60" s="1173"/>
      <c r="C60" s="1174"/>
      <c r="D60" s="1181" t="s">
        <v>27</v>
      </c>
      <c r="E60" s="1182"/>
      <c r="F60" s="1182"/>
      <c r="G60" s="1182"/>
      <c r="H60" s="1182"/>
      <c r="I60" s="1182"/>
      <c r="J60" s="1183"/>
      <c r="K60" s="89" t="s">
        <v>557</v>
      </c>
      <c r="L60" s="90" t="s">
        <v>557</v>
      </c>
      <c r="M60" s="90" t="s">
        <v>557</v>
      </c>
      <c r="N60" s="90" t="s">
        <v>557</v>
      </c>
      <c r="O60" s="91" t="s">
        <v>557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e+DKEa0gSxaSImfxfy7ygf9h2zV+l8THrNe0KPAPy6fyiqy7f49KiNAMsfqM6JM3A1ukIMTJ15xlfyGuhrvdA==" saltValue="5aUjG3JoGqYpbYancUGwE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4" t="s">
        <v>30</v>
      </c>
      <c r="C41" s="1185"/>
      <c r="D41" s="105"/>
      <c r="E41" s="1190" t="s">
        <v>31</v>
      </c>
      <c r="F41" s="1190"/>
      <c r="G41" s="1190"/>
      <c r="H41" s="1191"/>
      <c r="I41" s="355">
        <v>13092</v>
      </c>
      <c r="J41" s="356">
        <v>14277</v>
      </c>
      <c r="K41" s="356">
        <v>14250</v>
      </c>
      <c r="L41" s="356">
        <v>14596</v>
      </c>
      <c r="M41" s="357">
        <v>14967</v>
      </c>
    </row>
    <row r="42" spans="2:13" ht="27.75" customHeight="1" x14ac:dyDescent="0.2">
      <c r="B42" s="1186"/>
      <c r="C42" s="1187"/>
      <c r="D42" s="106"/>
      <c r="E42" s="1192" t="s">
        <v>32</v>
      </c>
      <c r="F42" s="1192"/>
      <c r="G42" s="1192"/>
      <c r="H42" s="1193"/>
      <c r="I42" s="358">
        <v>3</v>
      </c>
      <c r="J42" s="359">
        <v>3</v>
      </c>
      <c r="K42" s="359" t="s">
        <v>486</v>
      </c>
      <c r="L42" s="359" t="s">
        <v>486</v>
      </c>
      <c r="M42" s="360" t="s">
        <v>486</v>
      </c>
    </row>
    <row r="43" spans="2:13" ht="27.75" customHeight="1" x14ac:dyDescent="0.2">
      <c r="B43" s="1186"/>
      <c r="C43" s="1187"/>
      <c r="D43" s="106"/>
      <c r="E43" s="1192" t="s">
        <v>33</v>
      </c>
      <c r="F43" s="1192"/>
      <c r="G43" s="1192"/>
      <c r="H43" s="1193"/>
      <c r="I43" s="358">
        <v>3537</v>
      </c>
      <c r="J43" s="359">
        <v>3351</v>
      </c>
      <c r="K43" s="359">
        <v>2993</v>
      </c>
      <c r="L43" s="359">
        <v>2655</v>
      </c>
      <c r="M43" s="360">
        <v>2244</v>
      </c>
    </row>
    <row r="44" spans="2:13" ht="27.75" customHeight="1" x14ac:dyDescent="0.2">
      <c r="B44" s="1186"/>
      <c r="C44" s="1187"/>
      <c r="D44" s="106"/>
      <c r="E44" s="1192" t="s">
        <v>34</v>
      </c>
      <c r="F44" s="1192"/>
      <c r="G44" s="1192"/>
      <c r="H44" s="1193"/>
      <c r="I44" s="358">
        <v>5008</v>
      </c>
      <c r="J44" s="359">
        <v>4560</v>
      </c>
      <c r="K44" s="359">
        <v>4496</v>
      </c>
      <c r="L44" s="359">
        <v>4754</v>
      </c>
      <c r="M44" s="360">
        <v>4265</v>
      </c>
    </row>
    <row r="45" spans="2:13" ht="27.75" customHeight="1" x14ac:dyDescent="0.2">
      <c r="B45" s="1186"/>
      <c r="C45" s="1187"/>
      <c r="D45" s="106"/>
      <c r="E45" s="1192" t="s">
        <v>35</v>
      </c>
      <c r="F45" s="1192"/>
      <c r="G45" s="1192"/>
      <c r="H45" s="1193"/>
      <c r="I45" s="358">
        <v>988</v>
      </c>
      <c r="J45" s="359">
        <v>1057</v>
      </c>
      <c r="K45" s="359">
        <v>1052</v>
      </c>
      <c r="L45" s="359">
        <v>1018</v>
      </c>
      <c r="M45" s="360">
        <v>1020</v>
      </c>
    </row>
    <row r="46" spans="2:13" ht="27.75" customHeight="1" x14ac:dyDescent="0.2">
      <c r="B46" s="1186"/>
      <c r="C46" s="1187"/>
      <c r="D46" s="107"/>
      <c r="E46" s="1192" t="s">
        <v>36</v>
      </c>
      <c r="F46" s="1192"/>
      <c r="G46" s="1192"/>
      <c r="H46" s="1193"/>
      <c r="I46" s="358" t="s">
        <v>486</v>
      </c>
      <c r="J46" s="359" t="s">
        <v>486</v>
      </c>
      <c r="K46" s="359" t="s">
        <v>486</v>
      </c>
      <c r="L46" s="359" t="s">
        <v>486</v>
      </c>
      <c r="M46" s="360" t="s">
        <v>486</v>
      </c>
    </row>
    <row r="47" spans="2:13" ht="27.75" customHeight="1" x14ac:dyDescent="0.2">
      <c r="B47" s="1186"/>
      <c r="C47" s="1187"/>
      <c r="D47" s="108"/>
      <c r="E47" s="1194" t="s">
        <v>37</v>
      </c>
      <c r="F47" s="1195"/>
      <c r="G47" s="1195"/>
      <c r="H47" s="1196"/>
      <c r="I47" s="358" t="s">
        <v>486</v>
      </c>
      <c r="J47" s="359" t="s">
        <v>486</v>
      </c>
      <c r="K47" s="359" t="s">
        <v>486</v>
      </c>
      <c r="L47" s="359" t="s">
        <v>486</v>
      </c>
      <c r="M47" s="360" t="s">
        <v>486</v>
      </c>
    </row>
    <row r="48" spans="2:13" ht="27.75" customHeight="1" x14ac:dyDescent="0.2">
      <c r="B48" s="1186"/>
      <c r="C48" s="1187"/>
      <c r="D48" s="106"/>
      <c r="E48" s="1192" t="s">
        <v>38</v>
      </c>
      <c r="F48" s="1192"/>
      <c r="G48" s="1192"/>
      <c r="H48" s="1193"/>
      <c r="I48" s="358" t="s">
        <v>486</v>
      </c>
      <c r="J48" s="359" t="s">
        <v>486</v>
      </c>
      <c r="K48" s="359" t="s">
        <v>486</v>
      </c>
      <c r="L48" s="359" t="s">
        <v>486</v>
      </c>
      <c r="M48" s="360" t="s">
        <v>486</v>
      </c>
    </row>
    <row r="49" spans="2:13" ht="27.75" customHeight="1" x14ac:dyDescent="0.2">
      <c r="B49" s="1188"/>
      <c r="C49" s="1189"/>
      <c r="D49" s="106"/>
      <c r="E49" s="1192" t="s">
        <v>39</v>
      </c>
      <c r="F49" s="1192"/>
      <c r="G49" s="1192"/>
      <c r="H49" s="1193"/>
      <c r="I49" s="358" t="s">
        <v>486</v>
      </c>
      <c r="J49" s="359" t="s">
        <v>486</v>
      </c>
      <c r="K49" s="359" t="s">
        <v>486</v>
      </c>
      <c r="L49" s="359" t="s">
        <v>486</v>
      </c>
      <c r="M49" s="360" t="s">
        <v>486</v>
      </c>
    </row>
    <row r="50" spans="2:13" ht="27.75" customHeight="1" x14ac:dyDescent="0.2">
      <c r="B50" s="1197" t="s">
        <v>40</v>
      </c>
      <c r="C50" s="1198"/>
      <c r="D50" s="109"/>
      <c r="E50" s="1192" t="s">
        <v>41</v>
      </c>
      <c r="F50" s="1192"/>
      <c r="G50" s="1192"/>
      <c r="H50" s="1193"/>
      <c r="I50" s="358">
        <v>1125</v>
      </c>
      <c r="J50" s="359">
        <v>1104</v>
      </c>
      <c r="K50" s="359">
        <v>1308</v>
      </c>
      <c r="L50" s="359">
        <v>1055</v>
      </c>
      <c r="M50" s="360">
        <v>1175</v>
      </c>
    </row>
    <row r="51" spans="2:13" ht="27.75" customHeight="1" x14ac:dyDescent="0.2">
      <c r="B51" s="1186"/>
      <c r="C51" s="1187"/>
      <c r="D51" s="106"/>
      <c r="E51" s="1192" t="s">
        <v>42</v>
      </c>
      <c r="F51" s="1192"/>
      <c r="G51" s="1192"/>
      <c r="H51" s="1193"/>
      <c r="I51" s="358">
        <v>349</v>
      </c>
      <c r="J51" s="359">
        <v>337</v>
      </c>
      <c r="K51" s="359">
        <v>334</v>
      </c>
      <c r="L51" s="359">
        <v>295</v>
      </c>
      <c r="M51" s="360">
        <v>252</v>
      </c>
    </row>
    <row r="52" spans="2:13" ht="27.75" customHeight="1" x14ac:dyDescent="0.2">
      <c r="B52" s="1188"/>
      <c r="C52" s="1189"/>
      <c r="D52" s="106"/>
      <c r="E52" s="1192" t="s">
        <v>43</v>
      </c>
      <c r="F52" s="1192"/>
      <c r="G52" s="1192"/>
      <c r="H52" s="1193"/>
      <c r="I52" s="358">
        <v>14625</v>
      </c>
      <c r="J52" s="359">
        <v>14374</v>
      </c>
      <c r="K52" s="359">
        <v>14065</v>
      </c>
      <c r="L52" s="359">
        <v>14292</v>
      </c>
      <c r="M52" s="360">
        <v>14338</v>
      </c>
    </row>
    <row r="53" spans="2:13" ht="27.75" customHeight="1" thickBot="1" x14ac:dyDescent="0.25">
      <c r="B53" s="1199" t="s">
        <v>19</v>
      </c>
      <c r="C53" s="1200"/>
      <c r="D53" s="110"/>
      <c r="E53" s="1201" t="s">
        <v>44</v>
      </c>
      <c r="F53" s="1201"/>
      <c r="G53" s="1201"/>
      <c r="H53" s="1202"/>
      <c r="I53" s="361">
        <v>6529</v>
      </c>
      <c r="J53" s="362">
        <v>7433</v>
      </c>
      <c r="K53" s="362">
        <v>7084</v>
      </c>
      <c r="L53" s="362">
        <v>7381</v>
      </c>
      <c r="M53" s="363">
        <v>6731</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twTpLrBHSlQtsmTlQdqPuMenYe3H4V2VVlAyQieJdvR3MSneKsDndedDLP148Pg0ZuIUKDCZklsmBrEemZhONw==" saltValue="TOvE00YAvEygaW3nWzaq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601</v>
      </c>
      <c r="G55" s="122">
        <v>510</v>
      </c>
      <c r="H55" s="123">
        <v>594</v>
      </c>
    </row>
    <row r="56" spans="2:8" ht="52.5" customHeight="1" x14ac:dyDescent="0.2">
      <c r="B56" s="124"/>
      <c r="C56" s="1213" t="s">
        <v>47</v>
      </c>
      <c r="D56" s="1213"/>
      <c r="E56" s="1214"/>
      <c r="F56" s="125">
        <v>182</v>
      </c>
      <c r="G56" s="125">
        <v>115</v>
      </c>
      <c r="H56" s="126">
        <v>167</v>
      </c>
    </row>
    <row r="57" spans="2:8" ht="53.25" customHeight="1" x14ac:dyDescent="0.2">
      <c r="B57" s="124"/>
      <c r="C57" s="1215" t="s">
        <v>48</v>
      </c>
      <c r="D57" s="1215"/>
      <c r="E57" s="1216"/>
      <c r="F57" s="127">
        <v>268</v>
      </c>
      <c r="G57" s="127">
        <v>196</v>
      </c>
      <c r="H57" s="128">
        <v>183</v>
      </c>
    </row>
    <row r="58" spans="2:8" ht="45.75" customHeight="1" x14ac:dyDescent="0.2">
      <c r="B58" s="129"/>
      <c r="C58" s="1203" t="s">
        <v>559</v>
      </c>
      <c r="D58" s="1204"/>
      <c r="E58" s="1205"/>
      <c r="F58" s="130">
        <v>73</v>
      </c>
      <c r="G58" s="130">
        <v>21</v>
      </c>
      <c r="H58" s="131">
        <v>47</v>
      </c>
    </row>
    <row r="59" spans="2:8" ht="45.75" customHeight="1" x14ac:dyDescent="0.2">
      <c r="B59" s="129"/>
      <c r="C59" s="1203" t="s">
        <v>560</v>
      </c>
      <c r="D59" s="1204"/>
      <c r="E59" s="1205"/>
      <c r="F59" s="130">
        <v>56</v>
      </c>
      <c r="G59" s="130">
        <v>48</v>
      </c>
      <c r="H59" s="131">
        <v>45</v>
      </c>
    </row>
    <row r="60" spans="2:8" ht="45.75" customHeight="1" x14ac:dyDescent="0.2">
      <c r="B60" s="129"/>
      <c r="C60" s="1203" t="s">
        <v>561</v>
      </c>
      <c r="D60" s="1204"/>
      <c r="E60" s="1205"/>
      <c r="F60" s="130">
        <v>44</v>
      </c>
      <c r="G60" s="130">
        <v>41</v>
      </c>
      <c r="H60" s="131">
        <v>39</v>
      </c>
    </row>
    <row r="61" spans="2:8" ht="45.75" customHeight="1" x14ac:dyDescent="0.2">
      <c r="B61" s="129"/>
      <c r="C61" s="1203" t="s">
        <v>562</v>
      </c>
      <c r="D61" s="1204"/>
      <c r="E61" s="1205"/>
      <c r="F61" s="130">
        <v>33</v>
      </c>
      <c r="G61" s="130">
        <v>23</v>
      </c>
      <c r="H61" s="131">
        <v>14</v>
      </c>
    </row>
    <row r="62" spans="2:8" ht="45.75" customHeight="1" thickBot="1" x14ac:dyDescent="0.25">
      <c r="B62" s="132"/>
      <c r="C62" s="1206" t="s">
        <v>563</v>
      </c>
      <c r="D62" s="1207"/>
      <c r="E62" s="1208"/>
      <c r="F62" s="133">
        <v>13</v>
      </c>
      <c r="G62" s="133">
        <v>10</v>
      </c>
      <c r="H62" s="134">
        <v>7</v>
      </c>
    </row>
    <row r="63" spans="2:8" ht="52.5" customHeight="1" thickBot="1" x14ac:dyDescent="0.25">
      <c r="B63" s="135"/>
      <c r="C63" s="1209" t="s">
        <v>49</v>
      </c>
      <c r="D63" s="1209"/>
      <c r="E63" s="1210"/>
      <c r="F63" s="136">
        <v>1051</v>
      </c>
      <c r="G63" s="136">
        <v>821</v>
      </c>
      <c r="H63" s="137">
        <v>945</v>
      </c>
    </row>
    <row r="64" spans="2:8" ht="13.2" x14ac:dyDescent="0.2"/>
  </sheetData>
  <sheetProtection algorithmName="SHA-512" hashValue="17ixPmcaAf0a7xu0JJClh3MUm18+8IO2vI0BE6/sIU10Z+S1e292U4psYPOF/8aLVx/Y2g+CncsGQb8Gup9Dfw==" saltValue="mNtGwMt24QOtiwgorMGV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105689</v>
      </c>
      <c r="E3" s="156"/>
      <c r="F3" s="157">
        <v>83103</v>
      </c>
      <c r="G3" s="158"/>
      <c r="H3" s="159"/>
    </row>
    <row r="4" spans="1:8" x14ac:dyDescent="0.2">
      <c r="A4" s="160"/>
      <c r="B4" s="161"/>
      <c r="C4" s="162"/>
      <c r="D4" s="163">
        <v>75214</v>
      </c>
      <c r="E4" s="164"/>
      <c r="F4" s="165">
        <v>41378</v>
      </c>
      <c r="G4" s="166"/>
      <c r="H4" s="167"/>
    </row>
    <row r="5" spans="1:8" x14ac:dyDescent="0.2">
      <c r="A5" s="148" t="s">
        <v>519</v>
      </c>
      <c r="B5" s="153"/>
      <c r="C5" s="154"/>
      <c r="D5" s="155">
        <v>188199</v>
      </c>
      <c r="E5" s="156"/>
      <c r="F5" s="157">
        <v>94796</v>
      </c>
      <c r="G5" s="158"/>
      <c r="H5" s="159"/>
    </row>
    <row r="6" spans="1:8" x14ac:dyDescent="0.2">
      <c r="A6" s="160"/>
      <c r="B6" s="161"/>
      <c r="C6" s="162"/>
      <c r="D6" s="163">
        <v>155401</v>
      </c>
      <c r="E6" s="164"/>
      <c r="F6" s="165">
        <v>55781</v>
      </c>
      <c r="G6" s="166"/>
      <c r="H6" s="167"/>
    </row>
    <row r="7" spans="1:8" x14ac:dyDescent="0.2">
      <c r="A7" s="148" t="s">
        <v>520</v>
      </c>
      <c r="B7" s="153"/>
      <c r="C7" s="154"/>
      <c r="D7" s="155">
        <v>91029</v>
      </c>
      <c r="E7" s="156"/>
      <c r="F7" s="157">
        <v>85942</v>
      </c>
      <c r="G7" s="158"/>
      <c r="H7" s="159"/>
    </row>
    <row r="8" spans="1:8" x14ac:dyDescent="0.2">
      <c r="A8" s="160"/>
      <c r="B8" s="161"/>
      <c r="C8" s="162"/>
      <c r="D8" s="163">
        <v>70747</v>
      </c>
      <c r="E8" s="164"/>
      <c r="F8" s="165">
        <v>48630</v>
      </c>
      <c r="G8" s="166"/>
      <c r="H8" s="167"/>
    </row>
    <row r="9" spans="1:8" x14ac:dyDescent="0.2">
      <c r="A9" s="148" t="s">
        <v>521</v>
      </c>
      <c r="B9" s="153"/>
      <c r="C9" s="154"/>
      <c r="D9" s="155">
        <v>115812</v>
      </c>
      <c r="E9" s="156"/>
      <c r="F9" s="157">
        <v>95007</v>
      </c>
      <c r="G9" s="158"/>
      <c r="H9" s="159"/>
    </row>
    <row r="10" spans="1:8" x14ac:dyDescent="0.2">
      <c r="A10" s="160"/>
      <c r="B10" s="161"/>
      <c r="C10" s="162"/>
      <c r="D10" s="163">
        <v>64006</v>
      </c>
      <c r="E10" s="164"/>
      <c r="F10" s="165">
        <v>48509</v>
      </c>
      <c r="G10" s="166"/>
      <c r="H10" s="167"/>
    </row>
    <row r="11" spans="1:8" x14ac:dyDescent="0.2">
      <c r="A11" s="148" t="s">
        <v>522</v>
      </c>
      <c r="B11" s="153"/>
      <c r="C11" s="154"/>
      <c r="D11" s="155">
        <v>122172</v>
      </c>
      <c r="E11" s="156"/>
      <c r="F11" s="157">
        <v>98176</v>
      </c>
      <c r="G11" s="158"/>
      <c r="H11" s="159"/>
    </row>
    <row r="12" spans="1:8" x14ac:dyDescent="0.2">
      <c r="A12" s="160"/>
      <c r="B12" s="161"/>
      <c r="C12" s="168"/>
      <c r="D12" s="163">
        <v>75836</v>
      </c>
      <c r="E12" s="164"/>
      <c r="F12" s="165">
        <v>58489</v>
      </c>
      <c r="G12" s="166"/>
      <c r="H12" s="167"/>
    </row>
    <row r="13" spans="1:8" x14ac:dyDescent="0.2">
      <c r="A13" s="148"/>
      <c r="B13" s="153"/>
      <c r="C13" s="169"/>
      <c r="D13" s="170">
        <v>124580</v>
      </c>
      <c r="E13" s="171"/>
      <c r="F13" s="172">
        <v>91405</v>
      </c>
      <c r="G13" s="173"/>
      <c r="H13" s="159"/>
    </row>
    <row r="14" spans="1:8" x14ac:dyDescent="0.2">
      <c r="A14" s="160"/>
      <c r="B14" s="161"/>
      <c r="C14" s="162"/>
      <c r="D14" s="163">
        <v>88241</v>
      </c>
      <c r="E14" s="164"/>
      <c r="F14" s="165">
        <v>50557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4.13</v>
      </c>
      <c r="C19" s="174">
        <f>ROUND(VALUE(SUBSTITUTE(実質収支比率等に係る経年分析!G$48,"▲","-")),2)</f>
        <v>2.44</v>
      </c>
      <c r="D19" s="174">
        <f>ROUND(VALUE(SUBSTITUTE(実質収支比率等に係る経年分析!H$48,"▲","-")),2)</f>
        <v>4.3099999999999996</v>
      </c>
      <c r="E19" s="174">
        <f>ROUND(VALUE(SUBSTITUTE(実質収支比率等に係る経年分析!I$48,"▲","-")),2)</f>
        <v>8.2100000000000009</v>
      </c>
      <c r="F19" s="174">
        <f>ROUND(VALUE(SUBSTITUTE(実質収支比率等に係る経年分析!J$48,"▲","-")),2)</f>
        <v>7.45</v>
      </c>
    </row>
    <row r="20" spans="1:11" x14ac:dyDescent="0.2">
      <c r="A20" s="174" t="s">
        <v>53</v>
      </c>
      <c r="B20" s="174">
        <f>ROUND(VALUE(SUBSTITUTE(実質収支比率等に係る経年分析!F$47,"▲","-")),2)</f>
        <v>3.44</v>
      </c>
      <c r="C20" s="174">
        <f>ROUND(VALUE(SUBSTITUTE(実質収支比率等に係る経年分析!G$47,"▲","-")),2)</f>
        <v>6.13</v>
      </c>
      <c r="D20" s="174">
        <f>ROUND(VALUE(SUBSTITUTE(実質収支比率等に係る経年分析!H$47,"▲","-")),2)</f>
        <v>8.7200000000000006</v>
      </c>
      <c r="E20" s="174">
        <f>ROUND(VALUE(SUBSTITUTE(実質収支比率等に係る経年分析!I$47,"▲","-")),2)</f>
        <v>7.62</v>
      </c>
      <c r="F20" s="174">
        <f>ROUND(VALUE(SUBSTITUTE(実質収支比率等に係る経年分析!J$47,"▲","-")),2)</f>
        <v>8.86</v>
      </c>
    </row>
    <row r="21" spans="1:11" x14ac:dyDescent="0.2">
      <c r="A21" s="174" t="s">
        <v>54</v>
      </c>
      <c r="B21" s="174">
        <f>IF(ISNUMBER(VALUE(SUBSTITUTE(実質収支比率等に係る経年分析!F$49,"▲","-"))),ROUND(VALUE(SUBSTITUTE(実質収支比率等に係る経年分析!F$49,"▲","-")),2),NA())</f>
        <v>0.28000000000000003</v>
      </c>
      <c r="C21" s="174">
        <f>IF(ISNUMBER(VALUE(SUBSTITUTE(実質収支比率等に係る経年分析!G$49,"▲","-"))),ROUND(VALUE(SUBSTITUTE(実質収支比率等に係る経年分析!G$49,"▲","-")),2),NA())</f>
        <v>1.19</v>
      </c>
      <c r="D21" s="174">
        <f>IF(ISNUMBER(VALUE(SUBSTITUTE(実質収支比率等に係る経年分析!H$49,"▲","-"))),ROUND(VALUE(SUBSTITUTE(実質収支比率等に係る経年分析!H$49,"▲","-")),2),NA())</f>
        <v>4.8</v>
      </c>
      <c r="E21" s="174">
        <f>IF(ISNUMBER(VALUE(SUBSTITUTE(実質収支比率等に係る経年分析!I$49,"▲","-"))),ROUND(VALUE(SUBSTITUTE(実質収支比率等に係る経年分析!I$49,"▲","-")),2),NA())</f>
        <v>2.42</v>
      </c>
      <c r="F21" s="174">
        <f>IF(ISNUMBER(VALUE(SUBSTITUTE(実質収支比率等に係る経年分析!J$49,"▲","-"))),ROUND(VALUE(SUBSTITUTE(実質収支比率等に係る経年分析!J$49,"▲","-")),2),NA())</f>
        <v>0.52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v>
      </c>
    </row>
    <row r="32" spans="1:11" x14ac:dyDescent="0.2">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0.53</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v>
      </c>
    </row>
    <row r="35" spans="1:16" x14ac:dyDescent="0.2">
      <c r="A35" s="175" t="str">
        <f>IF(連結実質赤字比率に係る赤字・黒字の構成分析!C$35="",NA(),連結実質赤字比率に係る赤字・黒字の構成分析!C$35)</f>
        <v>下水道事業特別会計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0.28999999999999998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7.45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1737</v>
      </c>
      <c r="E42" s="176"/>
      <c r="F42" s="176"/>
      <c r="G42" s="176">
        <f>'実質公債費比率（分子）の構造'!L$52</f>
        <v>1538</v>
      </c>
      <c r="H42" s="176"/>
      <c r="I42" s="176"/>
      <c r="J42" s="176">
        <f>'実質公債費比率（分子）の構造'!M$52</f>
        <v>1582</v>
      </c>
      <c r="K42" s="176"/>
      <c r="L42" s="176"/>
      <c r="M42" s="176">
        <f>'実質公債費比率（分子）の構造'!N$52</f>
        <v>1578</v>
      </c>
      <c r="N42" s="176"/>
      <c r="O42" s="176"/>
      <c r="P42" s="176">
        <f>'実質公債費比率（分子）の構造'!O$52</f>
        <v>1596</v>
      </c>
    </row>
    <row r="43" spans="1:16" x14ac:dyDescent="0.2">
      <c r="A43" s="176" t="s">
        <v>16</v>
      </c>
      <c r="B43" s="176">
        <f>'実質公債費比率（分子）の構造'!K$51</f>
        <v>2</v>
      </c>
      <c r="C43" s="176"/>
      <c r="D43" s="176"/>
      <c r="E43" s="176">
        <f>'実質公債費比率（分子）の構造'!L$51</f>
        <v>2</v>
      </c>
      <c r="F43" s="176"/>
      <c r="G43" s="176"/>
      <c r="H43" s="176" t="str">
        <f>'実質公債費比率（分子）の構造'!M$51</f>
        <v>-</v>
      </c>
      <c r="I43" s="176"/>
      <c r="J43" s="176"/>
      <c r="K43" s="176">
        <f>'実質公債費比率（分子）の構造'!N$51</f>
        <v>3</v>
      </c>
      <c r="L43" s="176"/>
      <c r="M43" s="176"/>
      <c r="N43" s="176">
        <f>'実質公債費比率（分子）の構造'!O$51</f>
        <v>2</v>
      </c>
      <c r="O43" s="176"/>
      <c r="P43" s="176"/>
    </row>
    <row r="44" spans="1:16" x14ac:dyDescent="0.2">
      <c r="A44" s="176" t="s">
        <v>62</v>
      </c>
      <c r="B44" s="176">
        <f>'実質公債費比率（分子）の構造'!K$50</f>
        <v>3</v>
      </c>
      <c r="C44" s="176"/>
      <c r="D44" s="176"/>
      <c r="E44" s="176">
        <f>'実質公債費比率（分子）の構造'!L$50</f>
        <v>3</v>
      </c>
      <c r="F44" s="176"/>
      <c r="G44" s="176"/>
      <c r="H44" s="176">
        <f>'実質公債費比率（分子）の構造'!M$50</f>
        <v>3</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671</v>
      </c>
      <c r="C45" s="176"/>
      <c r="D45" s="176"/>
      <c r="E45" s="176">
        <f>'実質公債費比率（分子）の構造'!L$49</f>
        <v>595</v>
      </c>
      <c r="F45" s="176"/>
      <c r="G45" s="176"/>
      <c r="H45" s="176">
        <f>'実質公債費比率（分子）の構造'!M$49</f>
        <v>589</v>
      </c>
      <c r="I45" s="176"/>
      <c r="J45" s="176"/>
      <c r="K45" s="176">
        <f>'実質公債費比率（分子）の構造'!N$49</f>
        <v>604</v>
      </c>
      <c r="L45" s="176"/>
      <c r="M45" s="176"/>
      <c r="N45" s="176">
        <f>'実質公債費比率（分子）の構造'!O$49</f>
        <v>651</v>
      </c>
      <c r="O45" s="176"/>
      <c r="P45" s="176"/>
    </row>
    <row r="46" spans="1:16" x14ac:dyDescent="0.2">
      <c r="A46" s="176" t="s">
        <v>64</v>
      </c>
      <c r="B46" s="176">
        <f>'実質公債費比率（分子）の構造'!K$48</f>
        <v>343</v>
      </c>
      <c r="C46" s="176"/>
      <c r="D46" s="176"/>
      <c r="E46" s="176">
        <f>'実質公債費比率（分子）の構造'!L$48</f>
        <v>322</v>
      </c>
      <c r="F46" s="176"/>
      <c r="G46" s="176"/>
      <c r="H46" s="176">
        <f>'実質公債費比率（分子）の構造'!M$48</f>
        <v>329</v>
      </c>
      <c r="I46" s="176"/>
      <c r="J46" s="176"/>
      <c r="K46" s="176">
        <f>'実質公債費比率（分子）の構造'!N$48</f>
        <v>326</v>
      </c>
      <c r="L46" s="176"/>
      <c r="M46" s="176"/>
      <c r="N46" s="176">
        <f>'実質公債費比率（分子）の構造'!O$48</f>
        <v>282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1301</v>
      </c>
      <c r="C49" s="176"/>
      <c r="D49" s="176"/>
      <c r="E49" s="176">
        <f>'実質公債費比率（分子）の構造'!L$45</f>
        <v>1233</v>
      </c>
      <c r="F49" s="176"/>
      <c r="G49" s="176"/>
      <c r="H49" s="176">
        <f>'実質公債費比率（分子）の構造'!M$45</f>
        <v>1302</v>
      </c>
      <c r="I49" s="176"/>
      <c r="J49" s="176"/>
      <c r="K49" s="176">
        <f>'実質公債費比率（分子）の構造'!N$45</f>
        <v>1360</v>
      </c>
      <c r="L49" s="176"/>
      <c r="M49" s="176"/>
      <c r="N49" s="176">
        <f>'実質公債費比率（分子）の構造'!O$45</f>
        <v>1297</v>
      </c>
      <c r="O49" s="176"/>
      <c r="P49" s="176"/>
    </row>
    <row r="50" spans="1:16" x14ac:dyDescent="0.2">
      <c r="A50" s="176" t="s">
        <v>67</v>
      </c>
      <c r="B50" s="176" t="e">
        <f>NA()</f>
        <v>#N/A</v>
      </c>
      <c r="C50" s="176">
        <f>IF(ISNUMBER('実質公債費比率（分子）の構造'!K$53),'実質公債費比率（分子）の構造'!K$53,NA())</f>
        <v>583</v>
      </c>
      <c r="D50" s="176" t="e">
        <f>NA()</f>
        <v>#N/A</v>
      </c>
      <c r="E50" s="176" t="e">
        <f>NA()</f>
        <v>#N/A</v>
      </c>
      <c r="F50" s="176">
        <f>IF(ISNUMBER('実質公債費比率（分子）の構造'!L$53),'実質公債費比率（分子）の構造'!L$53,NA())</f>
        <v>617</v>
      </c>
      <c r="G50" s="176" t="e">
        <f>NA()</f>
        <v>#N/A</v>
      </c>
      <c r="H50" s="176" t="e">
        <f>NA()</f>
        <v>#N/A</v>
      </c>
      <c r="I50" s="176">
        <f>IF(ISNUMBER('実質公債費比率（分子）の構造'!M$53),'実質公債費比率（分子）の構造'!M$53,NA())</f>
        <v>641</v>
      </c>
      <c r="J50" s="176" t="e">
        <f>NA()</f>
        <v>#N/A</v>
      </c>
      <c r="K50" s="176" t="e">
        <f>NA()</f>
        <v>#N/A</v>
      </c>
      <c r="L50" s="176">
        <f>IF(ISNUMBER('実質公債費比率（分子）の構造'!N$53),'実質公債費比率（分子）の構造'!N$53,NA())</f>
        <v>715</v>
      </c>
      <c r="M50" s="176" t="e">
        <f>NA()</f>
        <v>#N/A</v>
      </c>
      <c r="N50" s="176" t="e">
        <f>NA()</f>
        <v>#N/A</v>
      </c>
      <c r="O50" s="176">
        <f>IF(ISNUMBER('実質公債費比率（分子）の構造'!O$53),'実質公債費比率（分子）の構造'!O$53,NA())</f>
        <v>636</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14625</v>
      </c>
      <c r="E56" s="175"/>
      <c r="F56" s="175"/>
      <c r="G56" s="175">
        <f>'将来負担比率（分子）の構造'!J$52</f>
        <v>14374</v>
      </c>
      <c r="H56" s="175"/>
      <c r="I56" s="175"/>
      <c r="J56" s="175">
        <f>'将来負担比率（分子）の構造'!K$52</f>
        <v>14065</v>
      </c>
      <c r="K56" s="175"/>
      <c r="L56" s="175"/>
      <c r="M56" s="175">
        <f>'将来負担比率（分子）の構造'!L$52</f>
        <v>14292</v>
      </c>
      <c r="N56" s="175"/>
      <c r="O56" s="175"/>
      <c r="P56" s="175">
        <f>'将来負担比率（分子）の構造'!M$52</f>
        <v>14338</v>
      </c>
    </row>
    <row r="57" spans="1:16" x14ac:dyDescent="0.2">
      <c r="A57" s="175" t="s">
        <v>42</v>
      </c>
      <c r="B57" s="175"/>
      <c r="C57" s="175"/>
      <c r="D57" s="175">
        <f>'将来負担比率（分子）の構造'!I$51</f>
        <v>349</v>
      </c>
      <c r="E57" s="175"/>
      <c r="F57" s="175"/>
      <c r="G57" s="175">
        <f>'将来負担比率（分子）の構造'!J$51</f>
        <v>337</v>
      </c>
      <c r="H57" s="175"/>
      <c r="I57" s="175"/>
      <c r="J57" s="175">
        <f>'将来負担比率（分子）の構造'!K$51</f>
        <v>334</v>
      </c>
      <c r="K57" s="175"/>
      <c r="L57" s="175"/>
      <c r="M57" s="175">
        <f>'将来負担比率（分子）の構造'!L$51</f>
        <v>295</v>
      </c>
      <c r="N57" s="175"/>
      <c r="O57" s="175"/>
      <c r="P57" s="175">
        <f>'将来負担比率（分子）の構造'!M$51</f>
        <v>252</v>
      </c>
    </row>
    <row r="58" spans="1:16" x14ac:dyDescent="0.2">
      <c r="A58" s="175" t="s">
        <v>41</v>
      </c>
      <c r="B58" s="175"/>
      <c r="C58" s="175"/>
      <c r="D58" s="175">
        <f>'将来負担比率（分子）の構造'!I$50</f>
        <v>1125</v>
      </c>
      <c r="E58" s="175"/>
      <c r="F58" s="175"/>
      <c r="G58" s="175">
        <f>'将来負担比率（分子）の構造'!J$50</f>
        <v>1104</v>
      </c>
      <c r="H58" s="175"/>
      <c r="I58" s="175"/>
      <c r="J58" s="175">
        <f>'将来負担比率（分子）の構造'!K$50</f>
        <v>1308</v>
      </c>
      <c r="K58" s="175"/>
      <c r="L58" s="175"/>
      <c r="M58" s="175">
        <f>'将来負担比率（分子）の構造'!L$50</f>
        <v>1055</v>
      </c>
      <c r="N58" s="175"/>
      <c r="O58" s="175"/>
      <c r="P58" s="175">
        <f>'将来負担比率（分子）の構造'!M$50</f>
        <v>1175</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988</v>
      </c>
      <c r="C62" s="175"/>
      <c r="D62" s="175"/>
      <c r="E62" s="175">
        <f>'将来負担比率（分子）の構造'!J$45</f>
        <v>1057</v>
      </c>
      <c r="F62" s="175"/>
      <c r="G62" s="175"/>
      <c r="H62" s="175">
        <f>'将来負担比率（分子）の構造'!K$45</f>
        <v>1052</v>
      </c>
      <c r="I62" s="175"/>
      <c r="J62" s="175"/>
      <c r="K62" s="175">
        <f>'将来負担比率（分子）の構造'!L$45</f>
        <v>1018</v>
      </c>
      <c r="L62" s="175"/>
      <c r="M62" s="175"/>
      <c r="N62" s="175">
        <f>'将来負担比率（分子）の構造'!M$45</f>
        <v>1020</v>
      </c>
      <c r="O62" s="175"/>
      <c r="P62" s="175"/>
    </row>
    <row r="63" spans="1:16" x14ac:dyDescent="0.2">
      <c r="A63" s="175" t="s">
        <v>34</v>
      </c>
      <c r="B63" s="175">
        <f>'将来負担比率（分子）の構造'!I$44</f>
        <v>5008</v>
      </c>
      <c r="C63" s="175"/>
      <c r="D63" s="175"/>
      <c r="E63" s="175">
        <f>'将来負担比率（分子）の構造'!J$44</f>
        <v>4560</v>
      </c>
      <c r="F63" s="175"/>
      <c r="G63" s="175"/>
      <c r="H63" s="175">
        <f>'将来負担比率（分子）の構造'!K$44</f>
        <v>4496</v>
      </c>
      <c r="I63" s="175"/>
      <c r="J63" s="175"/>
      <c r="K63" s="175">
        <f>'将来負担比率（分子）の構造'!L$44</f>
        <v>4754</v>
      </c>
      <c r="L63" s="175"/>
      <c r="M63" s="175"/>
      <c r="N63" s="175">
        <f>'将来負担比率（分子）の構造'!M$44</f>
        <v>4265</v>
      </c>
      <c r="O63" s="175"/>
      <c r="P63" s="175"/>
    </row>
    <row r="64" spans="1:16" x14ac:dyDescent="0.2">
      <c r="A64" s="175" t="s">
        <v>33</v>
      </c>
      <c r="B64" s="175">
        <f>'将来負担比率（分子）の構造'!I$43</f>
        <v>3537</v>
      </c>
      <c r="C64" s="175"/>
      <c r="D64" s="175"/>
      <c r="E64" s="175">
        <f>'将来負担比率（分子）の構造'!J$43</f>
        <v>3351</v>
      </c>
      <c r="F64" s="175"/>
      <c r="G64" s="175"/>
      <c r="H64" s="175">
        <f>'将来負担比率（分子）の構造'!K$43</f>
        <v>2993</v>
      </c>
      <c r="I64" s="175"/>
      <c r="J64" s="175"/>
      <c r="K64" s="175">
        <f>'将来負担比率（分子）の構造'!L$43</f>
        <v>2655</v>
      </c>
      <c r="L64" s="175"/>
      <c r="M64" s="175"/>
      <c r="N64" s="175">
        <f>'将来負担比率（分子）の構造'!M$43</f>
        <v>2244</v>
      </c>
      <c r="O64" s="175"/>
      <c r="P64" s="175"/>
    </row>
    <row r="65" spans="1:16" x14ac:dyDescent="0.2">
      <c r="A65" s="175" t="s">
        <v>32</v>
      </c>
      <c r="B65" s="175">
        <f>'将来負担比率（分子）の構造'!I$42</f>
        <v>3</v>
      </c>
      <c r="C65" s="175"/>
      <c r="D65" s="175"/>
      <c r="E65" s="175">
        <f>'将来負担比率（分子）の構造'!J$42</f>
        <v>3</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13092</v>
      </c>
      <c r="C66" s="175"/>
      <c r="D66" s="175"/>
      <c r="E66" s="175">
        <f>'将来負担比率（分子）の構造'!J$41</f>
        <v>14277</v>
      </c>
      <c r="F66" s="175"/>
      <c r="G66" s="175"/>
      <c r="H66" s="175">
        <f>'将来負担比率（分子）の構造'!K$41</f>
        <v>14250</v>
      </c>
      <c r="I66" s="175"/>
      <c r="J66" s="175"/>
      <c r="K66" s="175">
        <f>'将来負担比率（分子）の構造'!L$41</f>
        <v>14596</v>
      </c>
      <c r="L66" s="175"/>
      <c r="M66" s="175"/>
      <c r="N66" s="175">
        <f>'将来負担比率（分子）の構造'!M$41</f>
        <v>14967</v>
      </c>
      <c r="O66" s="175"/>
      <c r="P66" s="175"/>
    </row>
    <row r="67" spans="1:16" x14ac:dyDescent="0.2">
      <c r="A67" s="175" t="s">
        <v>71</v>
      </c>
      <c r="B67" s="175" t="e">
        <f>NA()</f>
        <v>#N/A</v>
      </c>
      <c r="C67" s="175">
        <f>IF(ISNUMBER('将来負担比率（分子）の構造'!I$53), IF('将来負担比率（分子）の構造'!I$53 &lt; 0, 0, '将来負担比率（分子）の構造'!I$53), NA())</f>
        <v>6529</v>
      </c>
      <c r="D67" s="175" t="e">
        <f>NA()</f>
        <v>#N/A</v>
      </c>
      <c r="E67" s="175" t="e">
        <f>NA()</f>
        <v>#N/A</v>
      </c>
      <c r="F67" s="175">
        <f>IF(ISNUMBER('将来負担比率（分子）の構造'!J$53), IF('将来負担比率（分子）の構造'!J$53 &lt; 0, 0, '将来負担比率（分子）の構造'!J$53), NA())</f>
        <v>7433</v>
      </c>
      <c r="G67" s="175" t="e">
        <f>NA()</f>
        <v>#N/A</v>
      </c>
      <c r="H67" s="175" t="e">
        <f>NA()</f>
        <v>#N/A</v>
      </c>
      <c r="I67" s="175">
        <f>IF(ISNUMBER('将来負担比率（分子）の構造'!K$53), IF('将来負担比率（分子）の構造'!K$53 &lt; 0, 0, '将来負担比率（分子）の構造'!K$53), NA())</f>
        <v>7084</v>
      </c>
      <c r="J67" s="175" t="e">
        <f>NA()</f>
        <v>#N/A</v>
      </c>
      <c r="K67" s="175" t="e">
        <f>NA()</f>
        <v>#N/A</v>
      </c>
      <c r="L67" s="175">
        <f>IF(ISNUMBER('将来負担比率（分子）の構造'!L$53), IF('将来負担比率（分子）の構造'!L$53 &lt; 0, 0, '将来負担比率（分子）の構造'!L$53), NA())</f>
        <v>7381</v>
      </c>
      <c r="M67" s="175" t="e">
        <f>NA()</f>
        <v>#N/A</v>
      </c>
      <c r="N67" s="175" t="e">
        <f>NA()</f>
        <v>#N/A</v>
      </c>
      <c r="O67" s="175">
        <f>IF(ISNUMBER('将来負担比率（分子）の構造'!M$53), IF('将来負担比率（分子）の構造'!M$53 &lt; 0, 0, '将来負担比率（分子）の構造'!M$53), NA())</f>
        <v>6731</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601</v>
      </c>
      <c r="C72" s="179">
        <f>基金残高に係る経年分析!G55</f>
        <v>510</v>
      </c>
      <c r="D72" s="179">
        <f>基金残高に係る経年分析!H55</f>
        <v>594</v>
      </c>
    </row>
    <row r="73" spans="1:16" x14ac:dyDescent="0.2">
      <c r="A73" s="178" t="s">
        <v>74</v>
      </c>
      <c r="B73" s="179">
        <f>基金残高に係る経年分析!F56</f>
        <v>182</v>
      </c>
      <c r="C73" s="179">
        <f>基金残高に係る経年分析!G56</f>
        <v>115</v>
      </c>
      <c r="D73" s="179">
        <f>基金残高に係る経年分析!H56</f>
        <v>167</v>
      </c>
    </row>
    <row r="74" spans="1:16" x14ac:dyDescent="0.2">
      <c r="A74" s="178" t="s">
        <v>75</v>
      </c>
      <c r="B74" s="179">
        <f>基金残高に係る経年分析!F57</f>
        <v>268</v>
      </c>
      <c r="C74" s="179">
        <f>基金残高に係る経年分析!G57</f>
        <v>196</v>
      </c>
      <c r="D74" s="179">
        <f>基金残高に係る経年分析!H57</f>
        <v>183</v>
      </c>
    </row>
  </sheetData>
  <sheetProtection algorithmName="SHA-512" hashValue="2bZM3/C4caLbpnsdV3P9DErteHMiVgUk9iF01E2QmKnKttThZeSRPd1UmEuEs+M8bFZl9Zf27f4l6icKAjJ1Hg==" saltValue="12YCmvP5amWntwro0RV9N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2025-03-12T06:38:22Z</cp:lastPrinted>
  <dcterms:created xsi:type="dcterms:W3CDTF">2025-02-19T00:53:09Z</dcterms:created>
  <dcterms:modified xsi:type="dcterms:W3CDTF">2025-03-17T05:18:59Z</dcterms:modified>
  <cp:category/>
</cp:coreProperties>
</file>