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0" yWindow="0" windowWidth="20496" windowHeight="88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CO34" i="10"/>
  <c r="CO35" i="10" s="1"/>
  <c r="BW34" i="10"/>
  <c r="BW35" i="10" s="1"/>
  <c r="BW36" i="10" s="1"/>
  <c r="BW37" i="10" s="1"/>
  <c r="BW38" i="10" s="1"/>
  <c r="BW39" i="10" s="1"/>
  <c r="BW40" i="10" s="1"/>
  <c r="BW41" i="10" s="1"/>
  <c r="BW42"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<sst xmlns="http://schemas.openxmlformats.org/spreadsheetml/2006/main" count="1112" uniqueCount="563">
  <si>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</si>
  <si>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</si>
  <si>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</si>
  <si>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</si>
  <si>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</si>
  <si>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</si>
  <si>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</si>
  <si>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</si>
  <si>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</si>
  <si>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</si>
  <si>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</si>
  <si>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</si>
  <si>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</si>
  <si>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</si>
  <si>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</si>
  <si>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</si>
  <si>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</si>
  <si>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</si>
  <si>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</si>
  <si>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</si>
  <si>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</si>
  <si>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</si>
  <si>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</si>
  <si>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</si>
  <si>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</si>
  <si>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</si>
  <si>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</si>
  <si>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</si>
  <si>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</si>
  <si>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</si>
  <si>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</si>
  <si>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</si>
  <si>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</si>
  <si>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</si>
  <si>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</si>
  <si>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</si>
  <si>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</si>
  <si>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</si>
  <si>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</si>
  <si>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</si>
  <si>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</si>
  <si>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</si>
  <si>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</si>
  <si>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</si>
  <si>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</si>
  <si>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</si>
  <si>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</si>
  <si>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</si>
  <si>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</si>
  <si>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</si>
  <si>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</si>
  <si>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</si>
  <si>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</si>
  <si>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</si>
  <si>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</si>
  <si>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</si>
  <si>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</si>
  <si>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</si>
  <si>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</si>
  <si>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</si>
  <si>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</si>
  <si>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</si>
  <si>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</si>
  <si>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</si>
  <si>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</si>
  <si>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</si>
  <si>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</si>
  <si>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</si>
  <si>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</si>
  <si>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</si>
  <si>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</si>
  <si>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</si>
  <si>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</si>
  <si>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</si>
  <si>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</si>
  <si>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</si>
  <si>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</si>
  <si>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</si>
  <si>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</si>
  <si>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</si>
  <si>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</si>
  <si>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</si>
  <si>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</si>
  <si>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</si>
  <si>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</si>
  <si>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</si>
  <si>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</si>
  <si>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</si>
  <si>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</si>
  <si>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</si>
  <si>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</si>
  <si>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</si>
  <si>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</si>
  <si>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</si>
  <si>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</si>
  <si>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</si>
  <si>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</si>
  <si>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</si>
  <si>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</si>
  <si>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</si>
  <si>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</si>
  <si>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</si>
  <si>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</si>
  <si>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</si>
  <si>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</si>
  <si>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</si>
  <si>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</si>
  <si>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</si>
  <si>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</si>
  <si>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</si>
  <si>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</si>
  <si>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</si>
  <si>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</si>
  <si>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</si>
  <si>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</si>
  <si>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</si>
  <si>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</si>
  <si>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</si>
  <si>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</si>
  <si>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</si>
  <si>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</si>
  <si>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</si>
  <si>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</si>
  <si>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</si>
  <si>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</si>
  <si>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</si>
  <si>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</si>
  <si>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</si>
  <si>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</si>
  <si>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</si>
  <si>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</si>
  <si>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</si>
  <si>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</si>
  <si>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</si>
  <si>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</si>
  <si>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</si>
  <si>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</si>
  <si>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</si>
  <si>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</si>
  <si>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</si>
  <si>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</si>
  <si>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</si>
  <si>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</si>
  <si>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</si>
  <si>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</si>
  <si>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</si>
  <si>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</si>
  <si>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</si>
  <si>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</si>
  <si>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</si>
  <si>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</si>
  <si>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</si>
  <si>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</si>
  <si>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</si>
  <si>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</si>
  <si>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</si>
  <si>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</si>
  <si>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</si>
  <si>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</si>
  <si>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</si>
  <si>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</si>
  <si>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</si>
  <si>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</si>
  <si>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</si>
  <si>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</si>
  <si>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</si>
  <si>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</si>
  <si>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</si>
  <si>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</si>
  <si>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</si>
  <si>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</si>
  <si>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</si>
  <si>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</si>
  <si>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</si>
  <si>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</si>
  <si>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</si>
  <si>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</si>
  <si>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</si>
  <si>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</si>
  <si>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</si>
  <si>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</si>
  <si>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</si>
  <si>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</si>
  <si>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</si>
  <si>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</si>
  <si>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</si>
  <si>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</si>
  <si>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</si>
  <si>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</si>
  <si>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</si>
  <si>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</si>
  <si>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</si>
  <si>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</si>
  <si>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</si>
  <si>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</si>
  <si>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</si>
  <si>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</si>
  <si>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</si>
  <si>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</si>
  <si>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</si>
  <si>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</si>
  <si>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</si>
  <si>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</si>
  <si>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山形県三川町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</si>
  <si>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</si>
  <si>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</si>
  <si>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</si>
  <si>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</si>
  <si>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</si>
  <si>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</si>
  <si>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</si>
  <si>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</si>
  <si>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</si>
  <si>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</si>
  <si>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</si>
  <si>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</si>
  <si>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</si>
  <si>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</si>
  <si>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</si>
  <si>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</si>
  <si>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</si>
  <si>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</si>
  <si>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</si>
  <si>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</si>
  <si>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</si>
  <si>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</si>
  <si>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</si>
  <si>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</si>
  <si>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</si>
  <si>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</si>
  <si>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</si>
  <si>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</si>
  <si>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</si>
  <si>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</si>
  <si>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</si>
  <si>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</si>
  <si>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</si>
  <si>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</si>
  <si>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</si>
  <si>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</si>
  <si>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</si>
  <si>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</si>
  <si>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</si>
  <si>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</si>
  <si>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</si>
  <si>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</si>
  <si>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</si>
  <si>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</si>
  <si>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</si>
  <si>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</si>
  <si>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</si>
  <si>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</si>
  <si>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</si>
  <si>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</si>
  <si>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</si>
  <si>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</si>
  <si>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</si>
  <si>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</si>
  <si>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</si>
  <si>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</si>
  <si>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</si>
  <si>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</si>
  <si>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</si>
  <si>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</si>
  <si>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</si>
  <si>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</si>
  <si>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</si>
  <si>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</si>
  <si>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</si>
  <si>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</si>
  <si>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</si>
  <si>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</si>
  <si>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</si>
  <si>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</si>
  <si>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</si>
  <si>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</si>
  <si>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</si>
  <si>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</si>
  <si>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</si>
  <si>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</si>
  <si>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</si>
  <si>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</si>
  <si>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</si>
  <si>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</si>
  <si>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</si>
  <si>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</si>
  <si>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</si>
  <si>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</si>
  <si>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</si>
  <si>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</si>
  <si>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</si>
  <si>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</si>
  <si>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</si>
  <si>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</si>
  <si>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</si>
  <si>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</si>
  <si>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</si>
  <si>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</si>
  <si>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</si>
  <si>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</si>
  <si>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</si>
  <si>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</si>
  <si>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</si>
  <si>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</si>
  <si>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</si>
  <si>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</si>
  <si>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</si>
  <si>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</si>
  <si>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</si>
  <si>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</si>
  <si>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</si>
  <si>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</si>
  <si>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</si>
  <si>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</si>
  <si>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</si>
  <si>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</si>
  <si>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</si>
  <si>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</si>
  <si>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</si>
  <si>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</si>
  <si>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</si>
  <si>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</si>
  <si>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</si>
  <si>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と畜場</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</si>
  <si>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</si>
  <si>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</si>
  <si>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</si>
  <si>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</si>
  <si>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</si>
  <si>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</si>
  <si>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</si>
  <si>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</si>
  <si>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</si>
  <si>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</si>
  <si>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</si>
  <si>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</si>
  <si>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</si>
  <si>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</si>
  <si>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</si>
  <si>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</si>
  <si>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</si>
  <si>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</si>
  <si>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</si>
  <si>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</si>
  <si>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</si>
  <si>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</si>
  <si>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</si>
  <si>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</si>
  <si>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</si>
  <si>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</si>
  <si>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</si>
  <si>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</si>
  <si>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</si>
  <si>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</si>
  <si>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山形県三川町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</si>
  <si>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</si>
  <si>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</si>
  <si>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</si>
  <si>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</si>
  <si>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</si>
  <si>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</si>
  <si>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</si>
  <si>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</si>
  <si>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</si>
  <si>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</si>
  <si>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</si>
  <si>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</si>
  <si>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</si>
  <si>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</si>
  <si>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</si>
  <si>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</si>
  <si>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</si>
  <si>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</si>
  <si>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</si>
  <si>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</si>
  <si>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</si>
  <si>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</si>
  <si>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</si>
  <si>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</si>
  <si>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</si>
  <si>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</si>
  <si>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</si>
  <si>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</si>
  <si>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</si>
  <si>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</si>
  <si>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</si>
  <si>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</si>
  <si>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</si>
  <si>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三川町国民健康保険特別会計</t>
    <phoneticPr fontId="5"/>
  </si>
  <si>
    <t>三川町後期高齢者医療特別会計</t>
    <phoneticPr fontId="5"/>
  </si>
  <si>
    <t>三川町介護保険特別会計</t>
    <phoneticPr fontId="5"/>
  </si>
  <si>
    <t>三川町農業集落排水事業特別会計</t>
    <phoneticPr fontId="5"/>
  </si>
  <si>
    <t>法非適用企業</t>
    <phoneticPr fontId="5"/>
  </si>
  <si>
    <t>三川町下水道事業特別会計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</si>
  <si>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</si>
  <si>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</si>
  <si>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</si>
  <si>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</si>
  <si>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</si>
  <si>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</si>
  <si>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</si>
  <si>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</si>
  <si>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</si>
  <si>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</si>
  <si>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</si>
  <si>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</si>
  <si>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</si>
  <si>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</si>
  <si>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</si>
  <si>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</si>
  <si>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</si>
  <si>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</si>
  <si>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</si>
  <si>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</si>
  <si>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</si>
  <si>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</si>
  <si>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</si>
  <si>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</si>
  <si>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</si>
  <si>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</si>
  <si>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</si>
  <si>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</si>
  <si>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</si>
  <si>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</si>
  <si>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</si>
  <si>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</si>
  <si>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</si>
  <si>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</si>
  <si>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</si>
  <si>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</si>
  <si>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</si>
  <si>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</si>
  <si>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</si>
  <si>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</si>
  <si>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</si>
  <si>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</si>
  <si>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</si>
  <si>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</si>
  <si>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</si>
  <si>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</si>
  <si>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</si>
  <si>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</si>
  <si>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</si>
  <si>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</si>
  <si>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</si>
  <si>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</si>
  <si>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</si>
  <si>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</si>
  <si>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</si>
  <si>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</si>
  <si>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</si>
  <si>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</si>
  <si>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</si>
  <si>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</si>
  <si>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</si>
  <si>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</si>
  <si>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</si>
  <si>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</si>
  <si>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</si>
  <si>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</si>
  <si>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</si>
  <si>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</si>
  <si>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</si>
  <si>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</si>
  <si>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</si>
  <si>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</si>
  <si>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</si>
  <si>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</si>
  <si>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</si>
  <si>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</si>
  <si>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</si>
  <si>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</si>
  <si>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</si>
  <si>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</si>
  <si>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</si>
  <si>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</si>
  <si>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</si>
  <si>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</si>
  <si>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</si>
  <si>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</si>
  <si>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</si>
  <si>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</si>
  <si>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</si>
  <si>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</si>
  <si>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</si>
  <si>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</si>
  <si>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</si>
  <si>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</si>
  <si>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</si>
  <si>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</si>
  <si>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</si>
  <si>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</si>
  <si>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</si>
  <si>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</si>
  <si>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</si>
  <si>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</si>
  <si>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</si>
  <si>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</si>
  <si>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</si>
  <si>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</si>
  <si>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</si>
  <si>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</si>
  <si>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</si>
  <si>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</si>
  <si>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</si>
  <si>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</si>
  <si>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</si>
  <si>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</si>
  <si>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</si>
  <si>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</si>
  <si>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</si>
  <si>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</si>
  <si>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</si>
  <si>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</si>
  <si>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</si>
  <si>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</si>
  <si>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</si>
  <si>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</si>
  <si>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</si>
  <si>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</si>
  <si>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</si>
  <si>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</si>
  <si>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</si>
  <si>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</si>
  <si>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</si>
  <si>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</si>
  <si>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</si>
  <si>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</si>
  <si>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</si>
  <si>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0.54</t>
  </si>
  <si>
    <t>一般会計</t>
  </si>
  <si>
    <t>三川町国民健康保険特別会計</t>
  </si>
  <si>
    <t>三川町介護保険特別会計</t>
  </si>
  <si>
    <t>三川町下水道事業特別会計</t>
  </si>
  <si>
    <t>三川町農業集落排水事業特別会計</t>
  </si>
  <si>
    <t>三川町後期高齢者医療特別会計</t>
  </si>
  <si>
    <t>その他会計（赤字）</t>
  </si>
  <si>
    <t>その他会計（黒字）</t>
  </si>
  <si>
    <t>R01</t>
    <phoneticPr fontId="5"/>
  </si>
  <si>
    <t>R02</t>
    <phoneticPr fontId="5"/>
  </si>
  <si>
    <t>R03</t>
    <phoneticPr fontId="5"/>
  </si>
  <si>
    <t>R04</t>
    <phoneticPr fontId="5"/>
  </si>
  <si>
    <t>R05</t>
    <phoneticPr fontId="5"/>
  </si>
  <si>
    <t>山形県後期高齢者医療広域連合（普通会計）</t>
    <rPh sb="0" eb="3">
      <t>ヤマガタケン</t>
    </rPh>
    <rPh sb="3" eb="5">
      <t>コウキ</t>
    </rPh>
    <rPh sb="5" eb="8">
      <t>コウレイシャ</t>
    </rPh>
    <rPh sb="8" eb="10">
      <t>イリョウ</t>
    </rPh>
    <rPh sb="10" eb="12">
      <t>コウイキ</t>
    </rPh>
    <rPh sb="12" eb="14">
      <t>レンゴウ</t>
    </rPh>
    <rPh sb="15" eb="17">
      <t>フツウ</t>
    </rPh>
    <rPh sb="17" eb="19">
      <t>カイケイ</t>
    </rPh>
    <phoneticPr fontId="2"/>
  </si>
  <si>
    <t>山形県後期高齢者医療広域連合（事業会計）</t>
    <rPh sb="15" eb="17">
      <t>ジギョウ</t>
    </rPh>
    <rPh sb="17" eb="19">
      <t>カイケイ</t>
    </rPh>
    <phoneticPr fontId="2"/>
  </si>
  <si>
    <t>庄内広域行政組合（普通会計）</t>
    <rPh sb="9" eb="11">
      <t>フツウ</t>
    </rPh>
    <rPh sb="11" eb="13">
      <t>カイケイ</t>
    </rPh>
    <phoneticPr fontId="2"/>
  </si>
  <si>
    <t>庄内広域行政組合（青果市場事業特別会計）</t>
    <rPh sb="9" eb="11">
      <t>セイカ</t>
    </rPh>
    <rPh sb="11" eb="13">
      <t>シジョウ</t>
    </rPh>
    <rPh sb="13" eb="15">
      <t>ジギョウ</t>
    </rPh>
    <rPh sb="15" eb="17">
      <t>トクベツ</t>
    </rPh>
    <rPh sb="17" eb="19">
      <t>カイケイ</t>
    </rPh>
    <phoneticPr fontId="2"/>
  </si>
  <si>
    <t>庄内広域行政組合（庄内食肉流通センター事業特別会計）</t>
    <rPh sb="9" eb="11">
      <t>ショウナイ</t>
    </rPh>
    <rPh sb="11" eb="13">
      <t>ショクニク</t>
    </rPh>
    <rPh sb="13" eb="15">
      <t>リュウツウ</t>
    </rPh>
    <rPh sb="19" eb="21">
      <t>ジギョウ</t>
    </rPh>
    <rPh sb="21" eb="23">
      <t>トクベツ</t>
    </rPh>
    <phoneticPr fontId="2"/>
  </si>
  <si>
    <t>山形県消防補償等組合（普通会計）</t>
    <rPh sb="11" eb="13">
      <t>フツウ</t>
    </rPh>
    <rPh sb="13" eb="15">
      <t>カイケイ</t>
    </rPh>
    <phoneticPr fontId="2"/>
  </si>
  <si>
    <t>山形県自治会館管理組合</t>
  </si>
  <si>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</si>
  <si>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</si>
  <si>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みかわ振興公社</t>
    <rPh sb="3" eb="7">
      <t>シンコウコウシャ</t>
    </rPh>
    <phoneticPr fontId="2"/>
  </si>
  <si>
    <t>山形県東田川郡三川町土地開発公社</t>
    <rPh sb="0" eb="3">
      <t>ヤマガタケン</t>
    </rPh>
    <rPh sb="3" eb="7">
      <t>ヒガシタガワグン</t>
    </rPh>
    <rPh sb="7" eb="10">
      <t>ミカワマチ</t>
    </rPh>
    <rPh sb="10" eb="16">
      <t>トチカイハツコウシャ</t>
    </rPh>
    <phoneticPr fontId="2"/>
  </si>
  <si>
    <t>〇</t>
    <phoneticPr fontId="2"/>
  </si>
  <si>
    <t>-</t>
    <phoneticPr fontId="2"/>
  </si>
  <si>
    <t>ふるさと基金</t>
    <rPh sb="4" eb="6">
      <t>キキン</t>
    </rPh>
    <phoneticPr fontId="5"/>
  </si>
  <si>
    <t>教育施設整備基金</t>
    <rPh sb="0" eb="2">
      <t>キョウイク</t>
    </rPh>
    <rPh sb="2" eb="4">
      <t>シセツ</t>
    </rPh>
    <rPh sb="4" eb="6">
      <t>セイビ</t>
    </rPh>
    <rPh sb="6" eb="8">
      <t>キキン</t>
    </rPh>
    <phoneticPr fontId="5"/>
  </si>
  <si>
    <t>温泉施設基金</t>
    <rPh sb="0" eb="2">
      <t>オンセン</t>
    </rPh>
    <rPh sb="2" eb="4">
      <t>シセツ</t>
    </rPh>
    <rPh sb="4" eb="6">
      <t>キキン</t>
    </rPh>
    <phoneticPr fontId="5"/>
  </si>
  <si>
    <t>国際交流基金</t>
    <rPh sb="0" eb="2">
      <t>コクサイ</t>
    </rPh>
    <rPh sb="2" eb="4">
      <t>コウリュウ</t>
    </rPh>
    <rPh sb="4" eb="6">
      <t>キキン</t>
    </rPh>
    <phoneticPr fontId="5"/>
  </si>
  <si>
    <t>-</t>
    <phoneticPr fontId="2"/>
  </si>
  <si>
    <t>森林環境贈与税基金</t>
    <rPh sb="0" eb="2">
      <t>シンリン</t>
    </rPh>
    <rPh sb="2" eb="4">
      <t>カンキョウ</t>
    </rPh>
    <rPh sb="4" eb="7">
      <t>ゾウヨゼイ</t>
    </rPh>
    <rPh sb="7" eb="9">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</si>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</sst>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DC5C-437C-875B-63CCE2D629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217622</c:v>
                </c:pt>
                <c:pt idx="1">
                  <c:v>284833</c:v>
                </c:pt>
                <c:pt idx="2">
                  <c:v>144035</c:v>
                </c:pt>
                <c:pt idx="3">
                  <c:v>43548</c:v>
                </c:pt>
                <c:pt idx="4">
                  <c:v>82286</c:v>
                </c:pt>
              </c:numCache>
            </c:numRef>
          </c:val>
          <c:smooth val="0"/>
          <c:extLst>
            <c:ext xmlns:c16="http://schemas.microsoft.com/office/drawing/2014/chart" uri="{C3380CC4-5D6E-409C-BE32-E72D297353CC}">
              <c16:uniqueId val="{00000001-DC5C-437C-875B-63CCE2D629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9.6199999999999992</c:v>
                </c:pt>
                <c:pt idx="1">
                  <c:v>8.48</c:v>
                </c:pt>
                <c:pt idx="2">
                  <c:v>10.34</c:v>
                </c:pt>
                <c:pt idx="3">
                  <c:v>11.69</c:v>
                </c:pt>
                <c:pt idx="4">
                  <c:v>10.41</c:v>
                </c:pt>
              </c:numCache>
            </c:numRef>
          </c:val>
          <c:extLst>
            <c:ext xmlns:c16="http://schemas.microsoft.com/office/drawing/2014/chart" uri="{C3380CC4-5D6E-409C-BE32-E72D297353CC}">
              <c16:uniqueId val="{00000000-BFA9-4F69-B9BD-A668415C84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20.03</c:v>
                </c:pt>
                <c:pt idx="1">
                  <c:v>20.07</c:v>
                </c:pt>
                <c:pt idx="2">
                  <c:v>16.690000000000001</c:v>
                </c:pt>
                <c:pt idx="3">
                  <c:v>19.18</c:v>
                </c:pt>
                <c:pt idx="4">
                  <c:v>21.21</c:v>
                </c:pt>
              </c:numCache>
            </c:numRef>
          </c:val>
          <c:extLst>
            <c:ext xmlns:c16="http://schemas.microsoft.com/office/drawing/2014/chart" uri="{C3380CC4-5D6E-409C-BE32-E72D297353CC}">
              <c16:uniqueId val="{00000001-BFA9-4F69-B9BD-A668415C84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-0.54</c:v>
                </c:pt>
                <c:pt idx="1">
                  <c:v>0.57999999999999996</c:v>
                </c:pt>
                <c:pt idx="2">
                  <c:v>0.13</c:v>
                </c:pt>
                <c:pt idx="3">
                  <c:v>3.44</c:v>
                </c:pt>
                <c:pt idx="4">
                  <c:v>1.54</c:v>
                </c:pt>
              </c:numCache>
            </c:numRef>
          </c:val>
          <c:smooth val="0"/>
          <c:extLst>
            <c:ext xmlns:c16="http://schemas.microsoft.com/office/drawing/2014/chart" uri="{C3380CC4-5D6E-409C-BE32-E72D297353CC}">
              <c16:uniqueId val="{00000002-BFA9-4F69-B9BD-A668415C84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A3-4FC6-B529-C0D82BDC57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A3-4FC6-B529-C0D82BDC57E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DA3-4FC6-B529-C0D82BDC57E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DA3-4FC6-B529-C0D82BDC57EE}"/>
            </c:ext>
          </c:extLst>
        </c:ser>
        <c:ser>
          <c:idx val="4"/>
          <c:order val="4"/>
          <c:tx>
            <c:strRef>
              <c:f>データシート!$A$31</c:f>
              <c:strCache>
                <c:ptCount val="1"/>
                <c:pt idx="0">
                  <c:v>三川町後期高齢者医療特別会計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0.43</c:v>
                </c:pt>
                <c:pt idx="2">
                  <c:v>#N/A</c:v>
                </c:pt>
                <c:pt idx="3">
                  <c:v>0.09</c:v>
                </c:pt>
                <c:pt idx="4">
                  <c:v>#N/A</c:v>
                </c:pt>
                <c:pt idx="5">
                  <c:v>0.08</c:v>
                </c:pt>
                <c:pt idx="6">
                  <c:v>#N/A</c:v>
                </c:pt>
                <c:pt idx="7">
                  <c:v>0.09</c:v>
                </c:pt>
                <c:pt idx="8">
                  <c:v>#N/A</c:v>
                </c:pt>
                <c:pt idx="9">
                  <c:v>0.21</c:v>
                </c:pt>
              </c:numCache>
            </c:numRef>
          </c:val>
          <c:extLst>
            <c:ext xmlns:c16="http://schemas.microsoft.com/office/drawing/2014/chart" uri="{C3380CC4-5D6E-409C-BE32-E72D297353CC}">
              <c16:uniqueId val="{00000004-FDA3-4FC6-B529-C0D82BDC57EE}"/>
            </c:ext>
          </c:extLst>
        </c:ser>
        <c:ser>
          <c:idx val="5"/>
          <c:order val="5"/>
          <c:tx>
            <c:strRef>
              <c:f>データシート!$A$32</c:f>
              <c:strCache>
                <c:ptCount val="1"/>
                <c:pt idx="0">
                  <c:v>三川町農業集落排水事業特別会計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0.21</c:v>
                </c:pt>
              </c:numCache>
            </c:numRef>
          </c:val>
          <c:extLst>
            <c:ext xmlns:c16="http://schemas.microsoft.com/office/drawing/2014/chart" uri="{C3380CC4-5D6E-409C-BE32-E72D297353CC}">
              <c16:uniqueId val="{00000005-FDA3-4FC6-B529-C0D82BDC57EE}"/>
            </c:ext>
          </c:extLst>
        </c:ser>
        <c:ser>
          <c:idx val="6"/>
          <c:order val="6"/>
          <c:tx>
            <c:strRef>
              <c:f>データシート!$A$33</c:f>
              <c:strCache>
                <c:ptCount val="1"/>
                <c:pt idx="0">
                  <c:v>三川町下水道事業特別会計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0.21</c:v>
                </c:pt>
              </c:numCache>
            </c:numRef>
          </c:val>
          <c:extLst>
            <c:ext xmlns:c16="http://schemas.microsoft.com/office/drawing/2014/chart" uri="{C3380CC4-5D6E-409C-BE32-E72D297353CC}">
              <c16:uniqueId val="{00000006-FDA3-4FC6-B529-C0D82BDC57EE}"/>
            </c:ext>
          </c:extLst>
        </c:ser>
        <c:ser>
          <c:idx val="7"/>
          <c:order val="7"/>
          <c:tx>
            <c:strRef>
              <c:f>データシート!$A$34</c:f>
              <c:strCache>
                <c:ptCount val="1"/>
                <c:pt idx="0">
                  <c:v>三川町介護保険特別会計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7.0000000000000007E-2</c:v>
                </c:pt>
                <c:pt idx="2">
                  <c:v>#N/A</c:v>
                </c:pt>
                <c:pt idx="3">
                  <c:v>0.55000000000000004</c:v>
                </c:pt>
                <c:pt idx="4">
                  <c:v>#N/A</c:v>
                </c:pt>
                <c:pt idx="5">
                  <c:v>1.08</c:v>
                </c:pt>
                <c:pt idx="6">
                  <c:v>#N/A</c:v>
                </c:pt>
                <c:pt idx="7">
                  <c:v>1.1499999999999999</c:v>
                </c:pt>
                <c:pt idx="8">
                  <c:v>#N/A</c:v>
                </c:pt>
                <c:pt idx="9">
                  <c:v>0.42</c:v>
                </c:pt>
              </c:numCache>
            </c:numRef>
          </c:val>
          <c:extLst>
            <c:ext xmlns:c16="http://schemas.microsoft.com/office/drawing/2014/chart" uri="{C3380CC4-5D6E-409C-BE32-E72D297353CC}">
              <c16:uniqueId val="{00000007-FDA3-4FC6-B529-C0D82BDC57EE}"/>
            </c:ext>
          </c:extLst>
        </c:ser>
        <c:ser>
          <c:idx val="8"/>
          <c:order val="8"/>
          <c:tx>
            <c:strRef>
              <c:f>データシート!$A$35</c:f>
              <c:strCache>
                <c:ptCount val="1"/>
                <c:pt idx="0">
                  <c:v>三川町国民健康保険特別会計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1.1100000000000001</c:v>
                </c:pt>
                <c:pt idx="2">
                  <c:v>#N/A</c:v>
                </c:pt>
                <c:pt idx="3">
                  <c:v>1.19</c:v>
                </c:pt>
                <c:pt idx="4">
                  <c:v>#N/A</c:v>
                </c:pt>
                <c:pt idx="5">
                  <c:v>0.72</c:v>
                </c:pt>
                <c:pt idx="6">
                  <c:v>#N/A</c:v>
                </c:pt>
                <c:pt idx="7">
                  <c:v>0.47</c:v>
                </c:pt>
                <c:pt idx="8">
                  <c:v>#N/A</c:v>
                </c:pt>
                <c:pt idx="9">
                  <c:v>1.17</c:v>
                </c:pt>
              </c:numCache>
            </c:numRef>
          </c:val>
          <c:extLst>
            <c:ext xmlns:c16="http://schemas.microsoft.com/office/drawing/2014/chart" uri="{C3380CC4-5D6E-409C-BE32-E72D297353CC}">
              <c16:uniqueId val="{00000008-FDA3-4FC6-B529-C0D82BDC57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9.6199999999999992</c:v>
                </c:pt>
                <c:pt idx="2">
                  <c:v>#N/A</c:v>
                </c:pt>
                <c:pt idx="3">
                  <c:v>8.4700000000000006</c:v>
                </c:pt>
                <c:pt idx="4">
                  <c:v>#N/A</c:v>
                </c:pt>
                <c:pt idx="5">
                  <c:v>10.33</c:v>
                </c:pt>
                <c:pt idx="6">
                  <c:v>#N/A</c:v>
                </c:pt>
                <c:pt idx="7">
                  <c:v>11.69</c:v>
                </c:pt>
                <c:pt idx="8">
                  <c:v>#N/A</c:v>
                </c:pt>
                <c:pt idx="9">
                  <c:v>10.41</c:v>
                </c:pt>
              </c:numCache>
            </c:numRef>
          </c:val>
          <c:extLst>
            <c:ext xmlns:c16="http://schemas.microsoft.com/office/drawing/2014/chart" uri="{C3380CC4-5D6E-409C-BE32-E72D297353CC}">
              <c16:uniqueId val="{00000009-FDA3-4FC6-B529-C0D82BDC57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411</c:v>
                </c:pt>
                <c:pt idx="5">
                  <c:v>407</c:v>
                </c:pt>
                <c:pt idx="8">
                  <c:v>391</c:v>
                </c:pt>
                <c:pt idx="11">
                  <c:v>388</c:v>
                </c:pt>
                <c:pt idx="14">
                  <c:v>405</c:v>
                </c:pt>
              </c:numCache>
            </c:numRef>
          </c:val>
          <c:extLst>
            <c:ext xmlns:c16="http://schemas.microsoft.com/office/drawing/2014/chart" uri="{C3380CC4-5D6E-409C-BE32-E72D297353CC}">
              <c16:uniqueId val="{00000000-558E-46F7-A533-BA9677FF9D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8E-46F7-A533-BA9677FF9D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4</c:v>
                </c:pt>
                <c:pt idx="6">
                  <c:v>4</c:v>
                </c:pt>
                <c:pt idx="9">
                  <c:v>0</c:v>
                </c:pt>
                <c:pt idx="12">
                  <c:v>0</c:v>
                </c:pt>
              </c:numCache>
            </c:numRef>
          </c:val>
          <c:extLst>
            <c:ext xmlns:c16="http://schemas.microsoft.com/office/drawing/2014/chart" uri="{C3380CC4-5D6E-409C-BE32-E72D297353CC}">
              <c16:uniqueId val="{00000002-558E-46F7-A533-BA9677FF9D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558E-46F7-A533-BA9677FF9D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216</c:v>
                </c:pt>
                <c:pt idx="3">
                  <c:v>204</c:v>
                </c:pt>
                <c:pt idx="6">
                  <c:v>205</c:v>
                </c:pt>
                <c:pt idx="9">
                  <c:v>219</c:v>
                </c:pt>
                <c:pt idx="12">
                  <c:v>238</c:v>
                </c:pt>
              </c:numCache>
            </c:numRef>
          </c:val>
          <c:extLst>
            <c:ext xmlns:c16="http://schemas.microsoft.com/office/drawing/2014/chart" uri="{C3380CC4-5D6E-409C-BE32-E72D297353CC}">
              <c16:uniqueId val="{00000004-558E-46F7-A533-BA9677FF9D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8E-46F7-A533-BA9677FF9D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8E-46F7-A533-BA9677FF9D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478</c:v>
                </c:pt>
                <c:pt idx="3">
                  <c:v>440</c:v>
                </c:pt>
                <c:pt idx="6">
                  <c:v>432</c:v>
                </c:pt>
                <c:pt idx="9">
                  <c:v>432</c:v>
                </c:pt>
                <c:pt idx="12">
                  <c:v>471</c:v>
                </c:pt>
              </c:numCache>
            </c:numRef>
          </c:val>
          <c:extLst>
            <c:ext xmlns:c16="http://schemas.microsoft.com/office/drawing/2014/chart" uri="{C3380CC4-5D6E-409C-BE32-E72D297353CC}">
              <c16:uniqueId val="{00000007-558E-46F7-A533-BA9677FF9D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288</c:v>
                </c:pt>
                <c:pt idx="2">
                  <c:v>#N/A</c:v>
                </c:pt>
                <c:pt idx="3">
                  <c:v>#N/A</c:v>
                </c:pt>
                <c:pt idx="4">
                  <c:v>241</c:v>
                </c:pt>
                <c:pt idx="5">
                  <c:v>#N/A</c:v>
                </c:pt>
                <c:pt idx="6">
                  <c:v>#N/A</c:v>
                </c:pt>
                <c:pt idx="7">
                  <c:v>250</c:v>
                </c:pt>
                <c:pt idx="8">
                  <c:v>#N/A</c:v>
                </c:pt>
                <c:pt idx="9">
                  <c:v>#N/A</c:v>
                </c:pt>
                <c:pt idx="10">
                  <c:v>263</c:v>
                </c:pt>
                <c:pt idx="11">
                  <c:v>#N/A</c:v>
                </c:pt>
                <c:pt idx="12">
                  <c:v>#N/A</c:v>
                </c:pt>
                <c:pt idx="13">
                  <c:v>304</c:v>
                </c:pt>
                <c:pt idx="14">
                  <c:v>#N/A</c:v>
                </c:pt>
              </c:numCache>
            </c:numRef>
          </c:val>
          <c:smooth val="0"/>
          <c:extLst>
            <c:ext xmlns:c16="http://schemas.microsoft.com/office/drawing/2014/chart" uri="{C3380CC4-5D6E-409C-BE32-E72D297353CC}">
              <c16:uniqueId val="{00000008-558E-46F7-A533-BA9677FF9D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4815</c:v>
                </c:pt>
                <c:pt idx="5">
                  <c:v>5024</c:v>
                </c:pt>
                <c:pt idx="8">
                  <c:v>4922</c:v>
                </c:pt>
                <c:pt idx="11">
                  <c:v>4733</c:v>
                </c:pt>
                <c:pt idx="14">
                  <c:v>4453</c:v>
                </c:pt>
              </c:numCache>
            </c:numRef>
          </c:val>
          <c:extLst>
            <c:ext xmlns:c16="http://schemas.microsoft.com/office/drawing/2014/chart" uri="{C3380CC4-5D6E-409C-BE32-E72D297353CC}">
              <c16:uniqueId val="{00000000-97E4-4E8A-9B43-5DCD520DC4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c:v>
                </c:pt>
                <c:pt idx="5">
                  <c:v>35</c:v>
                </c:pt>
                <c:pt idx="8">
                  <c:v>28</c:v>
                </c:pt>
                <c:pt idx="11">
                  <c:v>21</c:v>
                </c:pt>
                <c:pt idx="14">
                  <c:v>14</c:v>
                </c:pt>
              </c:numCache>
            </c:numRef>
          </c:val>
          <c:extLst>
            <c:ext xmlns:c16="http://schemas.microsoft.com/office/drawing/2014/chart" uri="{C3380CC4-5D6E-409C-BE32-E72D297353CC}">
              <c16:uniqueId val="{00000001-97E4-4E8A-9B43-5DCD520DC4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1639</c:v>
                </c:pt>
                <c:pt idx="5">
                  <c:v>1446</c:v>
                </c:pt>
                <c:pt idx="8">
                  <c:v>1495</c:v>
                </c:pt>
                <c:pt idx="11">
                  <c:v>1704</c:v>
                </c:pt>
                <c:pt idx="14">
                  <c:v>1695</c:v>
                </c:pt>
              </c:numCache>
            </c:numRef>
          </c:val>
          <c:extLst>
            <c:ext xmlns:c16="http://schemas.microsoft.com/office/drawing/2014/chart" uri="{C3380CC4-5D6E-409C-BE32-E72D297353CC}">
              <c16:uniqueId val="{00000002-97E4-4E8A-9B43-5DCD520DC4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E4-4E8A-9B43-5DCD520DC4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E4-4E8A-9B43-5DCD520DC4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E4-4E8A-9B43-5DCD520DC4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597</c:v>
                </c:pt>
                <c:pt idx="3">
                  <c:v>612</c:v>
                </c:pt>
                <c:pt idx="6">
                  <c:v>603</c:v>
                </c:pt>
                <c:pt idx="9">
                  <c:v>585</c:v>
                </c:pt>
                <c:pt idx="12">
                  <c:v>550</c:v>
                </c:pt>
              </c:numCache>
            </c:numRef>
          </c:val>
          <c:extLst>
            <c:ext xmlns:c16="http://schemas.microsoft.com/office/drawing/2014/chart" uri="{C3380CC4-5D6E-409C-BE32-E72D297353CC}">
              <c16:uniqueId val="{00000006-97E4-4E8A-9B43-5DCD520DC4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1</c:v>
                </c:pt>
                <c:pt idx="6">
                  <c:v>1</c:v>
                </c:pt>
                <c:pt idx="9">
                  <c:v>2</c:v>
                </c:pt>
                <c:pt idx="12">
                  <c:v>2</c:v>
                </c:pt>
              </c:numCache>
            </c:numRef>
          </c:val>
          <c:extLst>
            <c:ext xmlns:c16="http://schemas.microsoft.com/office/drawing/2014/chart" uri="{C3380CC4-5D6E-409C-BE32-E72D297353CC}">
              <c16:uniqueId val="{00000007-97E4-4E8A-9B43-5DCD520DC4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2946</c:v>
                </c:pt>
                <c:pt idx="3">
                  <c:v>2804</c:v>
                </c:pt>
                <c:pt idx="6">
                  <c:v>2674</c:v>
                </c:pt>
                <c:pt idx="9">
                  <c:v>2555</c:v>
                </c:pt>
                <c:pt idx="12">
                  <c:v>2449</c:v>
                </c:pt>
              </c:numCache>
            </c:numRef>
          </c:val>
          <c:extLst>
            <c:ext xmlns:c16="http://schemas.microsoft.com/office/drawing/2014/chart" uri="{C3380CC4-5D6E-409C-BE32-E72D297353CC}">
              <c16:uniqueId val="{00000008-97E4-4E8A-9B43-5DCD520DC4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c:v>
                </c:pt>
                <c:pt idx="3">
                  <c:v>4</c:v>
                </c:pt>
                <c:pt idx="6">
                  <c:v>0</c:v>
                </c:pt>
                <c:pt idx="9">
                  <c:v>0</c:v>
                </c:pt>
                <c:pt idx="12">
                  <c:v>0</c:v>
                </c:pt>
              </c:numCache>
            </c:numRef>
          </c:val>
          <c:extLst>
            <c:ext xmlns:c16="http://schemas.microsoft.com/office/drawing/2014/chart" uri="{C3380CC4-5D6E-409C-BE32-E72D297353CC}">
              <c16:uniqueId val="{00000009-97E4-4E8A-9B43-5DCD520DC4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5225</c:v>
                </c:pt>
                <c:pt idx="3">
                  <c:v>5953</c:v>
                </c:pt>
                <c:pt idx="6">
                  <c:v>6096</c:v>
                </c:pt>
                <c:pt idx="9">
                  <c:v>6056</c:v>
                </c:pt>
                <c:pt idx="12">
                  <c:v>5773</c:v>
                </c:pt>
              </c:numCache>
            </c:numRef>
          </c:val>
          <c:extLst>
            <c:ext xmlns:c16="http://schemas.microsoft.com/office/drawing/2014/chart" uri="{C3380CC4-5D6E-409C-BE32-E72D297353CC}">
              <c16:uniqueId val="{0000000A-97E4-4E8A-9B43-5DCD520DC4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2281</c:v>
                </c:pt>
                <c:pt idx="2">
                  <c:v>#N/A</c:v>
                </c:pt>
                <c:pt idx="3">
                  <c:v>#N/A</c:v>
                </c:pt>
                <c:pt idx="4">
                  <c:v>2869</c:v>
                </c:pt>
                <c:pt idx="5">
                  <c:v>#N/A</c:v>
                </c:pt>
                <c:pt idx="6">
                  <c:v>#N/A</c:v>
                </c:pt>
                <c:pt idx="7">
                  <c:v>2928</c:v>
                </c:pt>
                <c:pt idx="8">
                  <c:v>#N/A</c:v>
                </c:pt>
                <c:pt idx="9">
                  <c:v>#N/A</c:v>
                </c:pt>
                <c:pt idx="10">
                  <c:v>2738</c:v>
                </c:pt>
                <c:pt idx="11">
                  <c:v>#N/A</c:v>
                </c:pt>
                <c:pt idx="12">
                  <c:v>#N/A</c:v>
                </c:pt>
                <c:pt idx="13">
                  <c:v>2611</c:v>
                </c:pt>
                <c:pt idx="14">
                  <c:v>#N/A</c:v>
                </c:pt>
              </c:numCache>
            </c:numRef>
          </c:val>
          <c:smooth val="0"/>
          <c:extLst>
            <c:ext xmlns:c16="http://schemas.microsoft.com/office/drawing/2014/chart" uri="{C3380CC4-5D6E-409C-BE32-E72D297353CC}">
              <c16:uniqueId val="{0000000B-97E4-4E8A-9B43-5DCD520DC4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502</c:v>
                </c:pt>
                <c:pt idx="1">
                  <c:v>569</c:v>
                </c:pt>
                <c:pt idx="2">
                  <c:v>645</c:v>
                </c:pt>
              </c:numCache>
            </c:numRef>
          </c:val>
          <c:extLst>
            <c:ext xmlns:c16="http://schemas.microsoft.com/office/drawing/2014/chart" uri="{C3380CC4-5D6E-409C-BE32-E72D297353CC}">
              <c16:uniqueId val="{00000000-C32D-487B-8D72-B4DDE46949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68</c:v>
                </c:pt>
                <c:pt idx="1">
                  <c:v>68</c:v>
                </c:pt>
                <c:pt idx="2">
                  <c:v>68</c:v>
                </c:pt>
              </c:numCache>
            </c:numRef>
          </c:val>
          <c:extLst>
            <c:ext xmlns:c16="http://schemas.microsoft.com/office/drawing/2014/chart" uri="{C3380CC4-5D6E-409C-BE32-E72D297353CC}">
              <c16:uniqueId val="{00000001-C32D-487B-8D72-B4DDE46949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778</c:v>
                </c:pt>
                <c:pt idx="1">
                  <c:v>917</c:v>
                </c:pt>
                <c:pt idx="2">
                  <c:v>821</c:v>
                </c:pt>
              </c:numCache>
            </c:numRef>
          </c:val>
          <c:extLst>
            <c:ext xmlns:c16="http://schemas.microsoft.com/office/drawing/2014/chart" uri="{C3380CC4-5D6E-409C-BE32-E72D297353CC}">
              <c16:uniqueId val="{00000002-C32D-487B-8D72-B4DDE469493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山形県三川町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
7,033
33.22
5,640,032
5,319,292
316,953
3,043,294
5,773,015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財政力指数は、近年はほぼ横ばいで推移している。今後も引き続き税収の徴収率向上に努め、人件費の抑制や歳出削減の徹底により財政の健全化を図っていく。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9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756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3326</xdr:rowOff>
    </xdr:from>
    <xdr:to>
      <xdr:col>11</xdr:col>
      <xdr:colOff>31750</xdr:colOff>
      <xdr:row>43</xdr:row>
      <xdr:rowOff>3326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15015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123976</xdr:rowOff>
    </xdr:from>
    <xdr:to>
      <xdr:col>11</xdr:col>
      <xdr:colOff>82550</xdr:colOff>
      <xdr:row>43</xdr:row>
      <xdr:rowOff>54126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64303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公債費の増加や、農業集落排水事業特別会計、下水道事業特別会計への繰出金が増加</a:t>
          </a:r>
          <a:r>
            <a:rPr kumimoji="1" lang="ja-JP" altLang="ja-JP" sz="1100">
              <a:solidFill>
                <a:schemeClr val="dk1"/>
              </a:solidFill>
              <a:effectLst/>
              <a:latin typeface="+mn-lt"/>
              <a:ea typeface="+mn-ea"/>
              <a:cs typeface="+mn-cs"/>
            </a:rPr>
            <a:t>したことが要因となり、</a:t>
          </a:r>
          <a:r>
            <a:rPr kumimoji="1" lang="ja-JP" altLang="en-US" sz="1100">
              <a:solidFill>
                <a:schemeClr val="dk1"/>
              </a:solidFill>
              <a:effectLst/>
              <a:latin typeface="+mn-lt"/>
              <a:ea typeface="+mn-ea"/>
              <a:cs typeface="+mn-cs"/>
            </a:rPr>
            <a:t>前年度よりも</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ポイント増加した。</a:t>
          </a:r>
          <a:r>
            <a:rPr kumimoji="1" lang="ja-JP" altLang="en-US" sz="1100">
              <a:solidFill>
                <a:schemeClr val="dk1"/>
              </a:solidFill>
              <a:effectLst/>
              <a:latin typeface="+mn-lt"/>
              <a:ea typeface="+mn-ea"/>
              <a:cs typeface="+mn-cs"/>
            </a:rPr>
            <a:t>その結果</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。新規地方債の発行抑制等の方針を今後も継続し、公債費の適正化に努めていくとともに、人件費についても、定員適正化計画に基づき、更なる経費節減に努める必要がある。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32914</xdr:rowOff>
    </xdr:from>
    <xdr:to>
      <xdr:col>23</xdr:col>
      <xdr:colOff>133350</xdr:colOff>
      <xdr:row>61</xdr:row>
      <xdr:rowOff>107315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91364"/>
          <a:ext cx="8382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123931</xdr:rowOff>
    </xdr:from>
    <xdr:to>
      <xdr:col>19</xdr:col>
      <xdr:colOff>133350</xdr:colOff>
      <xdr:row>61</xdr:row>
      <xdr:rowOff>32914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1093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123931</xdr:rowOff>
    </xdr:from>
    <xdr:to>
      <xdr:col>15</xdr:col>
      <xdr:colOff>82550</xdr:colOff>
      <xdr:row>61</xdr:row>
      <xdr:rowOff>53022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10931"/>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53022</xdr:rowOff>
    </xdr:from>
    <xdr:to>
      <xdr:col>11</xdr:col>
      <xdr:colOff>31750</xdr:colOff>
      <xdr:row>61</xdr:row>
      <xdr:rowOff>115358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11472"/>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56515</xdr:rowOff>
    </xdr:from>
    <xdr:to>
      <xdr:col>23</xdr:col>
      <xdr:colOff>184150</xdr:colOff>
      <xdr:row>61</xdr:row>
      <xdr:rowOff>158115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28592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8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153564</xdr:rowOff>
    </xdr:from>
    <xdr:to>
      <xdr:col>19</xdr:col>
      <xdr:colOff>184150</xdr:colOff>
      <xdr:row>61</xdr:row>
      <xdr:rowOff>83714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93891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0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73131</xdr:rowOff>
    </xdr:from>
    <xdr:to>
      <xdr:col>15</xdr:col>
      <xdr:colOff>133350</xdr:colOff>
      <xdr:row>61</xdr:row>
      <xdr:rowOff>3281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13458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2222</xdr:rowOff>
    </xdr:from>
    <xdr:to>
      <xdr:col>11</xdr:col>
      <xdr:colOff>82550</xdr:colOff>
      <xdr:row>61</xdr:row>
      <xdr:rowOff>103822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113999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64558</xdr:rowOff>
    </xdr:from>
    <xdr:to>
      <xdr:col>7</xdr:col>
      <xdr:colOff>31750</xdr:colOff>
      <xdr:row>61</xdr:row>
      <xdr:rowOff>166158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150935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人件費、物件費等の合計額の人口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39,895</a:t>
          </a:r>
          <a:r>
            <a:rPr kumimoji="1" lang="ja-JP" altLang="ja-JP" sz="1100">
              <a:solidFill>
                <a:schemeClr val="dk1"/>
              </a:solidFill>
              <a:effectLst/>
              <a:latin typeface="+mn-lt"/>
              <a:ea typeface="+mn-ea"/>
              <a:cs typeface="+mn-cs"/>
            </a:rPr>
            <a:t>円下回っている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これは、新規職員の採用抑制等により、人件費を抑制していることなどが挙げられる。</a:t>
          </a:r>
          <a:r>
            <a:rPr kumimoji="1" lang="ja-JP" altLang="en-US" sz="1100">
              <a:solidFill>
                <a:schemeClr val="dk1"/>
              </a:solidFill>
              <a:effectLst/>
              <a:latin typeface="+mn-lt"/>
              <a:ea typeface="+mn-ea"/>
              <a:cs typeface="+mn-cs"/>
            </a:rPr>
            <a:t>また、物件費についても、</a:t>
          </a:r>
          <a:r>
            <a:rPr kumimoji="1" lang="ja-JP" altLang="ja-JP" sz="1100">
              <a:solidFill>
                <a:schemeClr val="dk1"/>
              </a:solidFill>
              <a:effectLst/>
              <a:latin typeface="+mn-lt"/>
              <a:ea typeface="+mn-ea"/>
              <a:cs typeface="+mn-cs"/>
            </a:rPr>
            <a:t>新型コロナウイルス予防接種や経済対策関連の委託料等が減少したことなどから、前年度</a:t>
          </a:r>
          <a:r>
            <a:rPr kumimoji="1" lang="ja-JP" altLang="en-US" sz="1100">
              <a:solidFill>
                <a:schemeClr val="dk1"/>
              </a:solidFill>
              <a:effectLst/>
              <a:latin typeface="+mn-lt"/>
              <a:ea typeface="+mn-ea"/>
              <a:cs typeface="+mn-cs"/>
            </a:rPr>
            <a:t>よりも</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しかしながら、今後は人件費や物価の高騰が続くと予測され、また</a:t>
          </a:r>
          <a:r>
            <a:rPr kumimoji="1" lang="ja-JP" altLang="ja-JP" sz="1100">
              <a:solidFill>
                <a:schemeClr val="dk1"/>
              </a:solidFill>
              <a:effectLst/>
              <a:latin typeface="+mn-lt"/>
              <a:ea typeface="+mn-ea"/>
              <a:cs typeface="+mn-cs"/>
            </a:rPr>
            <a:t>公共施設の経年劣化に対応するため</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維持経費等が一定程度発生すると想定されるため、引き続き経費節減に努めていく。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124941</xdr:rowOff>
    </xdr:from>
    <xdr:to>
      <xdr:col>23</xdr:col>
      <xdr:colOff>133350</xdr:colOff>
      <xdr:row>81</xdr:row>
      <xdr:rowOff>128721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12391"/>
          <a:ext cx="8382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109719</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97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117328</xdr:rowOff>
    </xdr:from>
    <xdr:to>
      <xdr:col>19</xdr:col>
      <xdr:colOff>133350</xdr:colOff>
      <xdr:row>81</xdr:row>
      <xdr:rowOff>128721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04778"/>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114365</xdr:rowOff>
    </xdr:from>
    <xdr:to>
      <xdr:col>15</xdr:col>
      <xdr:colOff>82550</xdr:colOff>
      <xdr:row>81</xdr:row>
      <xdr:rowOff>117328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01815"/>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88142</xdr:rowOff>
    </xdr:from>
    <xdr:to>
      <xdr:col>11</xdr:col>
      <xdr:colOff>31750</xdr:colOff>
      <xdr:row>81</xdr:row>
      <xdr:rowOff>114365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75592"/>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74141</xdr:rowOff>
    </xdr:from>
    <xdr:to>
      <xdr:col>23</xdr:col>
      <xdr:colOff>184150</xdr:colOff>
      <xdr:row>82</xdr:row>
      <xdr:rowOff>4291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166868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8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77921</xdr:rowOff>
    </xdr:from>
    <xdr:to>
      <xdr:col>19</xdr:col>
      <xdr:colOff>184150</xdr:colOff>
      <xdr:row>82</xdr:row>
      <xdr:rowOff>8071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18248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34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66528</xdr:rowOff>
    </xdr:from>
    <xdr:to>
      <xdr:col>15</xdr:col>
      <xdr:colOff>133350</xdr:colOff>
      <xdr:row>81</xdr:row>
      <xdr:rowOff>168128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5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2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63565</xdr:rowOff>
    </xdr:from>
    <xdr:to>
      <xdr:col>11</xdr:col>
      <xdr:colOff>82550</xdr:colOff>
      <xdr:row>81</xdr:row>
      <xdr:rowOff>165165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37342</xdr:rowOff>
    </xdr:from>
    <xdr:to>
      <xdr:col>7</xdr:col>
      <xdr:colOff>31750</xdr:colOff>
      <xdr:row>81</xdr:row>
      <xdr:rowOff>138942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149119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新規採用者・退職者数の変動に加え、階層の変動等によって前年度を</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ポイント上回っている。</a:t>
          </a:r>
          <a:r>
            <a:rPr kumimoji="1" lang="ja-JP" altLang="ja-JP" sz="1100">
              <a:solidFill>
                <a:schemeClr val="dk1"/>
              </a:solidFill>
              <a:effectLst/>
              <a:latin typeface="+mn-lt"/>
              <a:ea typeface="+mn-ea"/>
              <a:cs typeface="+mn-cs"/>
            </a:rPr>
            <a:t>昇格・昇任基準の見直しを図るとともに、引き続き定員適正化計画を進めつつ給与管理に努めていく。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86</xdr:row>
      <xdr:rowOff>115005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194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74789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8543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165805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854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88195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390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近年はほぼ横ばで推移しており、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定員適正化計画に基づ</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組織機構や事務事業の</a:t>
          </a:r>
          <a:r>
            <a:rPr kumimoji="1" lang="ja-JP" altLang="en-US" sz="1100">
              <a:solidFill>
                <a:schemeClr val="dk1"/>
              </a:solidFill>
              <a:effectLst/>
              <a:latin typeface="+mn-lt"/>
              <a:ea typeface="+mn-ea"/>
              <a:cs typeface="+mn-cs"/>
            </a:rPr>
            <a:t>計画的な</a:t>
          </a:r>
          <a:r>
            <a:rPr kumimoji="1" lang="ja-JP" altLang="ja-JP" sz="1100">
              <a:solidFill>
                <a:schemeClr val="dk1"/>
              </a:solidFill>
              <a:effectLst/>
              <a:latin typeface="+mn-lt"/>
              <a:ea typeface="+mn-ea"/>
              <a:cs typeface="+mn-cs"/>
            </a:rPr>
            <a:t>見直しを</a:t>
          </a:r>
          <a:r>
            <a:rPr kumimoji="1" lang="ja-JP" altLang="en-US" sz="1100">
              <a:solidFill>
                <a:schemeClr val="dk1"/>
              </a:solidFill>
              <a:effectLst/>
              <a:latin typeface="+mn-lt"/>
              <a:ea typeface="+mn-ea"/>
              <a:cs typeface="+mn-cs"/>
            </a:rPr>
            <a:t>引き続き行う</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5493</xdr:rowOff>
    </xdr:from>
    <xdr:to>
      <xdr:col>81</xdr:col>
      <xdr:colOff>44450</xdr:colOff>
      <xdr:row>60</xdr:row>
      <xdr:rowOff>18764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92493"/>
          <a:ext cx="8382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3080</xdr:rowOff>
    </xdr:from>
    <xdr:to>
      <xdr:col>77</xdr:col>
      <xdr:colOff>44450</xdr:colOff>
      <xdr:row>60</xdr:row>
      <xdr:rowOff>5493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9008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167894</xdr:rowOff>
    </xdr:from>
    <xdr:to>
      <xdr:col>72</xdr:col>
      <xdr:colOff>203200</xdr:colOff>
      <xdr:row>60</xdr:row>
      <xdr:rowOff>3080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83444"/>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167894</xdr:rowOff>
    </xdr:from>
    <xdr:to>
      <xdr:col>68</xdr:col>
      <xdr:colOff>152400</xdr:colOff>
      <xdr:row>60</xdr:row>
      <xdr:rowOff>1874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83444"/>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139414</xdr:rowOff>
    </xdr:from>
    <xdr:to>
      <xdr:col>81</xdr:col>
      <xdr:colOff>95250</xdr:colOff>
      <xdr:row>60</xdr:row>
      <xdr:rowOff>69564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155941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0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126143</xdr:rowOff>
    </xdr:from>
    <xdr:to>
      <xdr:col>77</xdr:col>
      <xdr:colOff>95250</xdr:colOff>
      <xdr:row>60</xdr:row>
      <xdr:rowOff>56293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66470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123730</xdr:rowOff>
    </xdr:from>
    <xdr:to>
      <xdr:col>73</xdr:col>
      <xdr:colOff>44450</xdr:colOff>
      <xdr:row>60</xdr:row>
      <xdr:rowOff>53880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64057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117094</xdr:rowOff>
    </xdr:from>
    <xdr:to>
      <xdr:col>68</xdr:col>
      <xdr:colOff>203200</xdr:colOff>
      <xdr:row>60</xdr:row>
      <xdr:rowOff>47244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57421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122524</xdr:rowOff>
    </xdr:from>
    <xdr:to>
      <xdr:col>64</xdr:col>
      <xdr:colOff>152400</xdr:colOff>
      <xdr:row>60</xdr:row>
      <xdr:rowOff>52674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62851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0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実質公債費比率は、ほぼ横ばいの数値となっているものの、普通建設事業に係る起債の償還等により、類似団体平均を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ポイント上回っている。低金利による借入の実施などにより元利償還金の増加が抑えられ減少傾向にあるが、今後とも新規地方債の発行抑制に努め、実質公債費比率の減少を</a:t>
          </a:r>
          <a:r>
            <a:rPr kumimoji="1" lang="ja-JP" altLang="en-US" sz="1100">
              <a:solidFill>
                <a:schemeClr val="dk1"/>
              </a:solidFill>
              <a:effectLst/>
              <a:latin typeface="+mn-lt"/>
              <a:ea typeface="+mn-ea"/>
              <a:cs typeface="+mn-cs"/>
            </a:rPr>
            <a:t>図っていく。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39878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21664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54356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2166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92964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2552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92964</xdr:rowOff>
    </xdr:from>
    <xdr:to>
      <xdr:col>68</xdr:col>
      <xdr:colOff>152400</xdr:colOff>
      <xdr:row>42</xdr:row>
      <xdr:rowOff>121920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2938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160528</xdr:rowOff>
    </xdr:from>
    <xdr:to>
      <xdr:col>81</xdr:col>
      <xdr:colOff>95250</xdr:colOff>
      <xdr:row>42</xdr:row>
      <xdr:rowOff>90678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132605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42164</xdr:rowOff>
    </xdr:from>
    <xdr:to>
      <xdr:col>68</xdr:col>
      <xdr:colOff>203200</xdr:colOff>
      <xdr:row>42</xdr:row>
      <xdr:rowOff>143764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128541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過去５年間において最も上昇した令和２年度以降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新規地方債の起債抑制を行って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ポイント減少した。引き続き地方債現在高の減少に努め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積立てを計画的に行</a:t>
          </a:r>
          <a:r>
            <a:rPr kumimoji="1" lang="ja-JP" altLang="en-US" sz="1100">
              <a:solidFill>
                <a:schemeClr val="dk1"/>
              </a:solidFill>
              <a:effectLst/>
              <a:latin typeface="+mn-lt"/>
              <a:ea typeface="+mn-ea"/>
              <a:cs typeface="+mn-cs"/>
            </a:rPr>
            <a:t>うなど</a:t>
          </a:r>
          <a:r>
            <a:rPr kumimoji="1" lang="ja-JP" altLang="ja-JP" sz="1100">
              <a:solidFill>
                <a:schemeClr val="dk1"/>
              </a:solidFill>
              <a:effectLst/>
              <a:latin typeface="+mn-lt"/>
              <a:ea typeface="+mn-ea"/>
              <a:cs typeface="+mn-cs"/>
            </a:rPr>
            <a:t>、財政の安定化及び健全化を</a:t>
          </a:r>
          <a:r>
            <a:rPr kumimoji="1" lang="ja-JP" altLang="en-US" sz="1100">
              <a:solidFill>
                <a:schemeClr val="dk1"/>
              </a:solidFill>
              <a:effectLst/>
              <a:latin typeface="+mn-lt"/>
              <a:ea typeface="+mn-ea"/>
              <a:cs typeface="+mn-cs"/>
            </a:rPr>
            <a:t>図っていく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18324</xdr:rowOff>
    </xdr:from>
    <xdr:to>
      <xdr:col>81</xdr:col>
      <xdr:colOff>44450</xdr:colOff>
      <xdr:row>20</xdr:row>
      <xdr:rowOff>101056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447324"/>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101056</xdr:rowOff>
    </xdr:from>
    <xdr:to>
      <xdr:col>77</xdr:col>
      <xdr:colOff>44450</xdr:colOff>
      <xdr:row>20</xdr:row>
      <xdr:rowOff>165402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530056"/>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165402</xdr:rowOff>
    </xdr:from>
    <xdr:to>
      <xdr:col>72</xdr:col>
      <xdr:colOff>203200</xdr:colOff>
      <xdr:row>21</xdr:row>
      <xdr:rowOff>66342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59440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37858</xdr:rowOff>
    </xdr:from>
    <xdr:to>
      <xdr:col>68</xdr:col>
      <xdr:colOff>152400</xdr:colOff>
      <xdr:row>21</xdr:row>
      <xdr:rowOff>66342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3466858"/>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138974</xdr:rowOff>
    </xdr:from>
    <xdr:to>
      <xdr:col>81</xdr:col>
      <xdr:colOff>95250</xdr:colOff>
      <xdr:row>20</xdr:row>
      <xdr:rowOff>69124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39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111051</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36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50256</xdr:rowOff>
    </xdr:from>
    <xdr:to>
      <xdr:col>77</xdr:col>
      <xdr:colOff>95250</xdr:colOff>
      <xdr:row>20</xdr:row>
      <xdr:rowOff>151856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4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136633</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56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114602</xdr:rowOff>
    </xdr:from>
    <xdr:to>
      <xdr:col>73</xdr:col>
      <xdr:colOff>44450</xdr:colOff>
      <xdr:row>21</xdr:row>
      <xdr:rowOff>44752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5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29529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62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15542</xdr:rowOff>
    </xdr:from>
    <xdr:to>
      <xdr:col>68</xdr:col>
      <xdr:colOff>203200</xdr:colOff>
      <xdr:row>21</xdr:row>
      <xdr:rowOff>117142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6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101919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70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158508</xdr:rowOff>
    </xdr:from>
    <xdr:to>
      <xdr:col>64</xdr:col>
      <xdr:colOff>152400</xdr:colOff>
      <xdr:row>20</xdr:row>
      <xdr:rowOff>88658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41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73435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50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山形県三川町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
7,033
33.22
5,640,032
5,319,292
316,953
3,043,294
5,773,015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人件費については、金額としては横ばいだったものの、個人町民税や普通交付税の増加により分母となる</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が増加したことから</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。三川町行財政改革大綱を推進し、計画的な改善を図っているが、類似団体平均より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ポイント上回る結果となった。今後も定員適正化計画に沿った行財政改革への取組を通じて、人件費の削減に努める。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37</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866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729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72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38</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291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新型コロナウイルス予防接種や経済対策関連の経費が減少したことなどから</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減少したものの、依然として</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物価高騰</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続くと想定され、また、自治体ＤＸ化に伴う電算処理委託料の増加も見込まれ</a:t>
          </a:r>
          <a:r>
            <a:rPr kumimoji="1"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業務内容や作業工程を見直し、より効率的かつコスト削減が図られるように努めていく必要がある。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111760</xdr:rowOff>
    </xdr:from>
    <xdr:to>
      <xdr:col>82</xdr:col>
      <xdr:colOff>107950</xdr:colOff>
      <xdr:row>19</xdr:row>
      <xdr:rowOff>16510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978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96520</xdr:rowOff>
    </xdr:from>
    <xdr:to>
      <xdr:col>78</xdr:col>
      <xdr:colOff>69850</xdr:colOff>
      <xdr:row>19</xdr:row>
      <xdr:rowOff>16510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82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96520</xdr:rowOff>
    </xdr:from>
    <xdr:to>
      <xdr:col>73</xdr:col>
      <xdr:colOff>180975</xdr:colOff>
      <xdr:row>18</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82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142240</xdr:rowOff>
    </xdr:from>
    <xdr:to>
      <xdr:col>69</xdr:col>
      <xdr:colOff>92075</xdr:colOff>
      <xdr:row>18</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28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60960</xdr:rowOff>
    </xdr:from>
    <xdr:to>
      <xdr:col>82</xdr:col>
      <xdr:colOff>158750</xdr:colOff>
      <xdr:row>18</xdr:row>
      <xdr:rowOff>162560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33037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45720</xdr:rowOff>
    </xdr:from>
    <xdr:to>
      <xdr:col>74</xdr:col>
      <xdr:colOff>31750</xdr:colOff>
      <xdr:row>18</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132097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ポイント上昇した。障害者等に対する給付費</a:t>
          </a:r>
          <a:r>
            <a:rPr kumimoji="1" lang="ja-JP" altLang="en-US" sz="1100">
              <a:solidFill>
                <a:schemeClr val="dk1"/>
              </a:solidFill>
              <a:effectLst/>
              <a:latin typeface="+mn-lt"/>
              <a:ea typeface="+mn-ea"/>
              <a:cs typeface="+mn-cs"/>
            </a:rPr>
            <a:t>や子育て支援医療に係る扶助費</a:t>
          </a:r>
          <a:r>
            <a:rPr kumimoji="1" lang="ja-JP" altLang="ja-JP" sz="1100">
              <a:solidFill>
                <a:schemeClr val="dk1"/>
              </a:solidFill>
              <a:effectLst/>
              <a:latin typeface="+mn-lt"/>
              <a:ea typeface="+mn-ea"/>
              <a:cs typeface="+mn-cs"/>
            </a:rPr>
            <a:t>が増加したことが</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要因である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障害者</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に対する扶助費は年々増加して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よりも高い数値で</a:t>
          </a:r>
          <a:r>
            <a:rPr kumimoji="1" lang="ja-JP" altLang="ja-JP" sz="1100">
              <a:solidFill>
                <a:schemeClr val="dk1"/>
              </a:solidFill>
              <a:effectLst/>
              <a:latin typeface="+mn-lt"/>
              <a:ea typeface="+mn-ea"/>
              <a:cs typeface="+mn-cs"/>
            </a:rPr>
            <a:t>推移している。経費の性格上、削減が難しい部分もあるものの、今後も類似団体平均値となるよう努力していく必要がある。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38343"/>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4535</xdr:rowOff>
    </xdr:from>
    <xdr:to>
      <xdr:col>24</xdr:col>
      <xdr:colOff>25400</xdr:colOff>
      <xdr:row>59</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1200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43742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59</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0057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973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60</xdr:row>
      <xdr:rowOff>143328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9731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157843</xdr:rowOff>
    </xdr:from>
    <xdr:to>
      <xdr:col>24</xdr:col>
      <xdr:colOff>76200</xdr:colOff>
      <xdr:row>59</xdr:row>
      <xdr:rowOff>87993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129920</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92528</xdr:rowOff>
    </xdr:from>
    <xdr:to>
      <xdr:col>6</xdr:col>
      <xdr:colOff>171450</xdr:colOff>
      <xdr:row>61</xdr:row>
      <xdr:rowOff>22678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7455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その他に対する経常収支比率は、繰出金の増加等に伴い前年度より</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ポイント上昇し、類似団体平均を</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ポイント上回る結果となった。国民健康保険特別会計や介護保険特別会計</a:t>
          </a:r>
          <a:r>
            <a:rPr kumimoji="1" lang="ja-JP" altLang="en-US" sz="1100">
              <a:solidFill>
                <a:schemeClr val="dk1"/>
              </a:solidFill>
              <a:effectLst/>
              <a:latin typeface="+mn-lt"/>
              <a:ea typeface="+mn-ea"/>
              <a:cs typeface="+mn-cs"/>
            </a:rPr>
            <a:t>への操出金の増加や</a:t>
          </a:r>
          <a:r>
            <a:rPr kumimoji="1" lang="ja-JP" altLang="ja-JP" sz="1100">
              <a:solidFill>
                <a:schemeClr val="dk1"/>
              </a:solidFill>
              <a:effectLst/>
              <a:latin typeface="+mn-lt"/>
              <a:ea typeface="+mn-ea"/>
              <a:cs typeface="+mn-cs"/>
            </a:rPr>
            <a:t>、農業集落排水事業特別会計、下水道事業特別会計といった公営企業会計債の償還に対する公債費関係の繰出が増加する見込みであり、普通会計の大きな負担となる。国民健康保険税、介護保険料の適正化や、</a:t>
          </a:r>
          <a:r>
            <a:rPr kumimoji="1" lang="ja-JP" altLang="en-US" sz="1100">
              <a:solidFill>
                <a:schemeClr val="dk1"/>
              </a:solidFill>
              <a:effectLst/>
              <a:latin typeface="+mn-lt"/>
              <a:ea typeface="+mn-ea"/>
              <a:cs typeface="+mn-cs"/>
            </a:rPr>
            <a:t>各会計での</a:t>
          </a:r>
          <a:r>
            <a:rPr kumimoji="1" lang="ja-JP" altLang="ja-JP" sz="1100">
              <a:solidFill>
                <a:schemeClr val="dk1"/>
              </a:solidFill>
              <a:effectLst/>
              <a:latin typeface="+mn-lt"/>
              <a:ea typeface="+mn-ea"/>
              <a:cs typeface="+mn-cs"/>
            </a:rPr>
            <a:t>経費節減を行い、普通会計の負担額を減らすよう努めていく。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137885</xdr:rowOff>
    </xdr:from>
    <xdr:to>
      <xdr:col>82</xdr:col>
      <xdr:colOff>107950</xdr:colOff>
      <xdr:row>61</xdr:row>
      <xdr:rowOff>48078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10081985"/>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58</xdr:row>
      <xdr:rowOff>137885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10005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59</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100057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61</xdr:row>
      <xdr:rowOff>48078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10147300"/>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168728</xdr:rowOff>
    </xdr:from>
    <xdr:to>
      <xdr:col>82</xdr:col>
      <xdr:colOff>158750</xdr:colOff>
      <xdr:row>61</xdr:row>
      <xdr:rowOff>98878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77305</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1036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87085</xdr:rowOff>
    </xdr:from>
    <xdr:to>
      <xdr:col>78</xdr:col>
      <xdr:colOff>120650</xdr:colOff>
      <xdr:row>59</xdr:row>
      <xdr:rowOff>17235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2012</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168728</xdr:rowOff>
    </xdr:from>
    <xdr:to>
      <xdr:col>65</xdr:col>
      <xdr:colOff>53975</xdr:colOff>
      <xdr:row>61</xdr:row>
      <xdr:rowOff>98878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83655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105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補助費等に係る経常収支比率については、</a:t>
          </a:r>
          <a:r>
            <a:rPr kumimoji="1" lang="ja-JP" altLang="en-US" sz="1100">
              <a:solidFill>
                <a:schemeClr val="dk1"/>
              </a:solidFill>
              <a:effectLst/>
              <a:latin typeface="+mn-lt"/>
              <a:ea typeface="+mn-ea"/>
              <a:cs typeface="+mn-cs"/>
            </a:rPr>
            <a:t>ほぼ横ばいで推移している。</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が、これは</a:t>
          </a:r>
          <a:r>
            <a:rPr kumimoji="1" lang="ja-JP" altLang="ja-JP" sz="1100">
              <a:solidFill>
                <a:schemeClr val="dk1"/>
              </a:solidFill>
              <a:effectLst/>
              <a:latin typeface="+mn-lt"/>
              <a:ea typeface="+mn-ea"/>
              <a:cs typeface="+mn-cs"/>
            </a:rPr>
            <a:t>補助金を交付するのが適当かどうか明確な基準を設け、厳格に見極めることを徹底している</a:t>
          </a:r>
          <a:r>
            <a:rPr kumimoji="1" lang="ja-JP" altLang="en-US" sz="1100">
              <a:solidFill>
                <a:schemeClr val="dk1"/>
              </a:solidFill>
              <a:effectLst/>
              <a:latin typeface="+mn-lt"/>
              <a:ea typeface="+mn-ea"/>
              <a:cs typeface="+mn-cs"/>
            </a:rPr>
            <a:t>ことが要因の一つである。</a:t>
          </a:r>
          <a:r>
            <a:rPr kumimoji="1" lang="ja-JP" altLang="ja-JP" sz="1100">
              <a:solidFill>
                <a:schemeClr val="dk1"/>
              </a:solidFill>
              <a:effectLst/>
              <a:latin typeface="+mn-lt"/>
              <a:ea typeface="+mn-ea"/>
              <a:cs typeface="+mn-cs"/>
            </a:rPr>
            <a:t>今後もこの姿勢を堅持することにより、不適当な補助金等がないようにしていく方針である。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26416</xdr:rowOff>
    </xdr:from>
    <xdr:to>
      <xdr:col>82</xdr:col>
      <xdr:colOff>107950</xdr:colOff>
      <xdr:row>34</xdr:row>
      <xdr:rowOff>26416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58557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xdr:rowOff>
    </xdr:from>
    <xdr:to>
      <xdr:col>78</xdr:col>
      <xdr:colOff>69850</xdr:colOff>
      <xdr:row>34</xdr:row>
      <xdr:rowOff>26416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8374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xdr:rowOff>
    </xdr:from>
    <xdr:to>
      <xdr:col>73</xdr:col>
      <xdr:colOff>180975</xdr:colOff>
      <xdr:row>34</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837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17272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8420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147066</xdr:rowOff>
    </xdr:from>
    <xdr:to>
      <xdr:col>82</xdr:col>
      <xdr:colOff>158750</xdr:colOff>
      <xdr:row>34</xdr:row>
      <xdr:rowOff>77216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55643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147066</xdr:rowOff>
    </xdr:from>
    <xdr:to>
      <xdr:col>78</xdr:col>
      <xdr:colOff>120650</xdr:colOff>
      <xdr:row>34</xdr:row>
      <xdr:rowOff>77216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87393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128778</xdr:rowOff>
    </xdr:from>
    <xdr:to>
      <xdr:col>74</xdr:col>
      <xdr:colOff>31750</xdr:colOff>
      <xdr:row>34</xdr:row>
      <xdr:rowOff>58928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69105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137922</xdr:rowOff>
    </xdr:from>
    <xdr:to>
      <xdr:col>69</xdr:col>
      <xdr:colOff>142875</xdr:colOff>
      <xdr:row>34</xdr:row>
      <xdr:rowOff>68072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78249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ポイント上昇したものの、類似団体平均を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下回っている</a:t>
          </a:r>
          <a:r>
            <a:rPr kumimoji="1" lang="ja-JP" altLang="ja-JP" sz="1100">
              <a:solidFill>
                <a:schemeClr val="dk1"/>
              </a:solidFill>
              <a:effectLst/>
              <a:latin typeface="+mn-lt"/>
              <a:ea typeface="+mn-ea"/>
              <a:cs typeface="+mn-cs"/>
            </a:rPr>
            <a:t>。今後大型事業に伴う起債償還を予定しているため、その他の事業における地方債の新規発行の抑制や基金の活用等により、公債費の逓減を図ることとしている。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429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27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54611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276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54611</xdr:rowOff>
    </xdr:from>
    <xdr:to>
      <xdr:col>11</xdr:col>
      <xdr:colOff>9525</xdr:colOff>
      <xdr:row>76</xdr:row>
      <xdr:rowOff>138430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848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3811</xdr:rowOff>
    </xdr:from>
    <xdr:to>
      <xdr:col>11</xdr:col>
      <xdr:colOff>60325</xdr:colOff>
      <xdr:row>76</xdr:row>
      <xdr:rowOff>105411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115587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全ての事業についてゼロベース予算とし、歳出削減に努めているものの、公債費以外に係る経常収支比率は類似団体平均を</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ポイント上回った。省エネの取組や不断の見直しによりコスト削減を行い、行政の効率化に努めていく。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147574</xdr:rowOff>
    </xdr:from>
    <xdr:to>
      <xdr:col>82</xdr:col>
      <xdr:colOff>107950</xdr:colOff>
      <xdr:row>75</xdr:row>
      <xdr:rowOff>40132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83487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65278</xdr:rowOff>
    </xdr:from>
    <xdr:to>
      <xdr:col>78</xdr:col>
      <xdr:colOff>69850</xdr:colOff>
      <xdr:row>74</xdr:row>
      <xdr:rowOff>147574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75257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65278</xdr:rowOff>
    </xdr:from>
    <xdr:to>
      <xdr:col>73</xdr:col>
      <xdr:colOff>180975</xdr:colOff>
      <xdr:row>74</xdr:row>
      <xdr:rowOff>145288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75257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145288</xdr:rowOff>
    </xdr:from>
    <xdr:to>
      <xdr:col>69</xdr:col>
      <xdr:colOff>92075</xdr:colOff>
      <xdr:row>74</xdr:row>
      <xdr:rowOff>165862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83258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160782</xdr:rowOff>
    </xdr:from>
    <xdr:to>
      <xdr:col>82</xdr:col>
      <xdr:colOff>158750</xdr:colOff>
      <xdr:row>75</xdr:row>
      <xdr:rowOff>90932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8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132859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96774</xdr:rowOff>
    </xdr:from>
    <xdr:to>
      <xdr:col>78</xdr:col>
      <xdr:colOff>120650</xdr:colOff>
      <xdr:row>75</xdr:row>
      <xdr:rowOff>26924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78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11701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70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xdr:rowOff>
    </xdr:from>
    <xdr:to>
      <xdr:col>74</xdr:col>
      <xdr:colOff>31750</xdr:colOff>
      <xdr:row>74</xdr:row>
      <xdr:rowOff>116078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7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126255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47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94488</xdr:rowOff>
    </xdr:from>
    <xdr:to>
      <xdr:col>69</xdr:col>
      <xdr:colOff>142875</xdr:colOff>
      <xdr:row>75</xdr:row>
      <xdr:rowOff>24638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34815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115062</xdr:rowOff>
    </xdr:from>
    <xdr:to>
      <xdr:col>65</xdr:col>
      <xdr:colOff>53975</xdr:colOff>
      <xdr:row>75</xdr:row>
      <xdr:rowOff>45212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8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55389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57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山形県三川町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26827</xdr:rowOff>
    </xdr:from>
    <xdr:to>
      <xdr:col>29</xdr:col>
      <xdr:colOff>127000</xdr:colOff>
      <xdr:row>19</xdr:row>
      <xdr:rowOff>53718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32002"/>
          <a:ext cx="647700" cy="26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53718</xdr:rowOff>
    </xdr:from>
    <xdr:to>
      <xdr:col>26</xdr:col>
      <xdr:colOff>50800</xdr:colOff>
      <xdr:row>19</xdr:row>
      <xdr:rowOff>57033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58893"/>
          <a:ext cx="698500" cy="3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57033</xdr:rowOff>
    </xdr:from>
    <xdr:to>
      <xdr:col>22</xdr:col>
      <xdr:colOff>114300</xdr:colOff>
      <xdr:row>19</xdr:row>
      <xdr:rowOff>69202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62208"/>
          <a:ext cx="698500" cy="12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69202</xdr:rowOff>
    </xdr:from>
    <xdr:to>
      <xdr:col>18</xdr:col>
      <xdr:colOff>177800</xdr:colOff>
      <xdr:row>19</xdr:row>
      <xdr:rowOff>158135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74377"/>
          <a:ext cx="698500" cy="88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147477</xdr:rowOff>
    </xdr:from>
    <xdr:to>
      <xdr:col>29</xdr:col>
      <xdr:colOff>177800</xdr:colOff>
      <xdr:row>19</xdr:row>
      <xdr:rowOff>77627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1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119554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5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2918</xdr:rowOff>
    </xdr:from>
    <xdr:to>
      <xdr:col>26</xdr:col>
      <xdr:colOff>101600</xdr:colOff>
      <xdr:row>19</xdr:row>
      <xdr:rowOff>104518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0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89295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94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6233</xdr:rowOff>
    </xdr:from>
    <xdr:to>
      <xdr:col>22</xdr:col>
      <xdr:colOff>165100</xdr:colOff>
      <xdr:row>19</xdr:row>
      <xdr:rowOff>107833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11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92610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9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18402</xdr:rowOff>
    </xdr:from>
    <xdr:to>
      <xdr:col>19</xdr:col>
      <xdr:colOff>38100</xdr:colOff>
      <xdr:row>19</xdr:row>
      <xdr:rowOff>120002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2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104779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0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107335</xdr:rowOff>
    </xdr:from>
    <xdr:to>
      <xdr:col>15</xdr:col>
      <xdr:colOff>101600</xdr:colOff>
      <xdr:row>20</xdr:row>
      <xdr:rowOff>37485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12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22262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98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236492</xdr:rowOff>
    </xdr:from>
    <xdr:to>
      <xdr:col>29</xdr:col>
      <xdr:colOff>127000</xdr:colOff>
      <xdr:row>35</xdr:row>
      <xdr:rowOff>287630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46842"/>
          <a:ext cx="647700" cy="51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221269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31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287630</xdr:rowOff>
    </xdr:from>
    <xdr:to>
      <xdr:col>26</xdr:col>
      <xdr:colOff>50800</xdr:colOff>
      <xdr:row>35</xdr:row>
      <xdr:rowOff>305087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97980"/>
          <a:ext cx="698500" cy="1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305087</xdr:rowOff>
    </xdr:from>
    <xdr:to>
      <xdr:col>22</xdr:col>
      <xdr:colOff>114300</xdr:colOff>
      <xdr:row>35</xdr:row>
      <xdr:rowOff>316533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15437"/>
          <a:ext cx="698500" cy="1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269509</xdr:rowOff>
    </xdr:from>
    <xdr:to>
      <xdr:col>18</xdr:col>
      <xdr:colOff>177800</xdr:colOff>
      <xdr:row>35</xdr:row>
      <xdr:rowOff>316533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79859"/>
          <a:ext cx="698500" cy="47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185692</xdr:rowOff>
    </xdr:from>
    <xdr:to>
      <xdr:col>29</xdr:col>
      <xdr:colOff>177800</xdr:colOff>
      <xdr:row>35</xdr:row>
      <xdr:rowOff>287292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96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30769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4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236830</xdr:rowOff>
    </xdr:from>
    <xdr:to>
      <xdr:col>26</xdr:col>
      <xdr:colOff>101600</xdr:colOff>
      <xdr:row>35</xdr:row>
      <xdr:rowOff>338430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4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323207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3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254287</xdr:rowOff>
    </xdr:from>
    <xdr:to>
      <xdr:col>22</xdr:col>
      <xdr:colOff>165100</xdr:colOff>
      <xdr:row>36</xdr:row>
      <xdr:rowOff>12987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6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23164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3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265733</xdr:rowOff>
    </xdr:from>
    <xdr:to>
      <xdr:col>19</xdr:col>
      <xdr:colOff>38100</xdr:colOff>
      <xdr:row>36</xdr:row>
      <xdr:rowOff>24433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76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34610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4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218709</xdr:rowOff>
    </xdr:from>
    <xdr:to>
      <xdr:col>15</xdr:col>
      <xdr:colOff>101600</xdr:colOff>
      <xdr:row>35</xdr:row>
      <xdr:rowOff>320309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2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330486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
7,033
33.22
5,640,032
5,319,292
316,953
3,043,294
5,773,015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20782</xdr:rowOff>
    </xdr:from>
    <xdr:to>
      <xdr:col>24</xdr:col>
      <xdr:colOff>63500</xdr:colOff>
      <xdr:row>37</xdr:row>
      <xdr:rowOff>42856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64432"/>
          <a:ext cx="838200" cy="2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42856</xdr:rowOff>
    </xdr:from>
    <xdr:to>
      <xdr:col>19</xdr:col>
      <xdr:colOff>177800</xdr:colOff>
      <xdr:row>37</xdr:row>
      <xdr:rowOff>54908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86506"/>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54908</xdr:rowOff>
    </xdr:from>
    <xdr:to>
      <xdr:col>15</xdr:col>
      <xdr:colOff>50800</xdr:colOff>
      <xdr:row>37</xdr:row>
      <xdr:rowOff>89481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98558"/>
          <a:ext cx="889000" cy="3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89481</xdr:rowOff>
    </xdr:from>
    <xdr:to>
      <xdr:col>10</xdr:col>
      <xdr:colOff>114300</xdr:colOff>
      <xdr:row>39</xdr:row>
      <xdr:rowOff>21148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33131"/>
          <a:ext cx="889000" cy="27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141432</xdr:rowOff>
    </xdr:from>
    <xdr:to>
      <xdr:col>24</xdr:col>
      <xdr:colOff>114300</xdr:colOff>
      <xdr:row>37</xdr:row>
      <xdr:rowOff>71582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119859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163506</xdr:rowOff>
    </xdr:from>
    <xdr:to>
      <xdr:col>20</xdr:col>
      <xdr:colOff>38100</xdr:colOff>
      <xdr:row>37</xdr:row>
      <xdr:rowOff>93656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3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84783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2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4108</xdr:rowOff>
    </xdr:from>
    <xdr:to>
      <xdr:col>15</xdr:col>
      <xdr:colOff>101600</xdr:colOff>
      <xdr:row>37</xdr:row>
      <xdr:rowOff>105708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96835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44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38681</xdr:rowOff>
    </xdr:from>
    <xdr:to>
      <xdr:col>10</xdr:col>
      <xdr:colOff>165100</xdr:colOff>
      <xdr:row>37</xdr:row>
      <xdr:rowOff>140281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131408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47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141798</xdr:rowOff>
    </xdr:from>
    <xdr:to>
      <xdr:col>6</xdr:col>
      <xdr:colOff>38100</xdr:colOff>
      <xdr:row>39</xdr:row>
      <xdr:rowOff>71948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5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63075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4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19805</xdr:rowOff>
    </xdr:from>
    <xdr:to>
      <xdr:col>24</xdr:col>
      <xdr:colOff>63500</xdr:colOff>
      <xdr:row>58</xdr:row>
      <xdr:rowOff>26980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63905"/>
          <a:ext cx="8382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19805</xdr:rowOff>
    </xdr:from>
    <xdr:to>
      <xdr:col>19</xdr:col>
      <xdr:colOff>177800</xdr:colOff>
      <xdr:row>58</xdr:row>
      <xdr:rowOff>35915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63905"/>
          <a:ext cx="88900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33630</xdr:rowOff>
    </xdr:from>
    <xdr:to>
      <xdr:col>15</xdr:col>
      <xdr:colOff>50800</xdr:colOff>
      <xdr:row>58</xdr:row>
      <xdr:rowOff>35915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9777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33630</xdr:rowOff>
    </xdr:from>
    <xdr:to>
      <xdr:col>10</xdr:col>
      <xdr:colOff>114300</xdr:colOff>
      <xdr:row>58</xdr:row>
      <xdr:rowOff>35057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77730"/>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147630</xdr:rowOff>
    </xdr:from>
    <xdr:to>
      <xdr:col>24</xdr:col>
      <xdr:colOff>114300</xdr:colOff>
      <xdr:row>58</xdr:row>
      <xdr:rowOff>77780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140455</xdr:rowOff>
    </xdr:from>
    <xdr:to>
      <xdr:col>20</xdr:col>
      <xdr:colOff>38100</xdr:colOff>
      <xdr:row>58</xdr:row>
      <xdr:rowOff>70605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61732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0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156565</xdr:rowOff>
    </xdr:from>
    <xdr:to>
      <xdr:col>15</xdr:col>
      <xdr:colOff>101600</xdr:colOff>
      <xdr:row>58</xdr:row>
      <xdr:rowOff>86715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77842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2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154280</xdr:rowOff>
    </xdr:from>
    <xdr:to>
      <xdr:col>10</xdr:col>
      <xdr:colOff>165100</xdr:colOff>
      <xdr:row>58</xdr:row>
      <xdr:rowOff>84430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100957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70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155707</xdr:rowOff>
    </xdr:from>
    <xdr:to>
      <xdr:col>6</xdr:col>
      <xdr:colOff>38100</xdr:colOff>
      <xdr:row>58</xdr:row>
      <xdr:rowOff>85857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102384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70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109277</xdr:rowOff>
    </xdr:from>
    <xdr:to>
      <xdr:col>24</xdr:col>
      <xdr:colOff>63500</xdr:colOff>
      <xdr:row>77</xdr:row>
      <xdr:rowOff>112764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10927"/>
          <a:ext cx="8382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38391</xdr:rowOff>
    </xdr:from>
    <xdr:to>
      <xdr:col>19</xdr:col>
      <xdr:colOff>177800</xdr:colOff>
      <xdr:row>77</xdr:row>
      <xdr:rowOff>109277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240041"/>
          <a:ext cx="889000" cy="7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38391</xdr:rowOff>
    </xdr:from>
    <xdr:to>
      <xdr:col>15</xdr:col>
      <xdr:colOff>50800</xdr:colOff>
      <xdr:row>77</xdr:row>
      <xdr:rowOff>128288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240041"/>
          <a:ext cx="889000" cy="8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128288</xdr:rowOff>
    </xdr:from>
    <xdr:to>
      <xdr:col>10</xdr:col>
      <xdr:colOff>114300</xdr:colOff>
      <xdr:row>78</xdr:row>
      <xdr:rowOff>8122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29938"/>
          <a:ext cx="889000" cy="5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61964</xdr:rowOff>
    </xdr:from>
    <xdr:to>
      <xdr:col>24</xdr:col>
      <xdr:colOff>114300</xdr:colOff>
      <xdr:row>77</xdr:row>
      <xdr:rowOff>163564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40391</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4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58477</xdr:rowOff>
    </xdr:from>
    <xdr:to>
      <xdr:col>20</xdr:col>
      <xdr:colOff>38100</xdr:colOff>
      <xdr:row>77</xdr:row>
      <xdr:rowOff>160077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151204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3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159041</xdr:rowOff>
    </xdr:from>
    <xdr:to>
      <xdr:col>15</xdr:col>
      <xdr:colOff>101600</xdr:colOff>
      <xdr:row>77</xdr:row>
      <xdr:rowOff>89191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8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80318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28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77488</xdr:rowOff>
    </xdr:from>
    <xdr:to>
      <xdr:col>10</xdr:col>
      <xdr:colOff>165100</xdr:colOff>
      <xdr:row>78</xdr:row>
      <xdr:rowOff>7638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7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170215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337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128772</xdr:rowOff>
    </xdr:from>
    <xdr:to>
      <xdr:col>6</xdr:col>
      <xdr:colOff>38100</xdr:colOff>
      <xdr:row>78</xdr:row>
      <xdr:rowOff>58922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75449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1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46681</xdr:rowOff>
    </xdr:from>
    <xdr:to>
      <xdr:col>24</xdr:col>
      <xdr:colOff>63500</xdr:colOff>
      <xdr:row>95</xdr:row>
      <xdr:rowOff>126321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34431"/>
          <a:ext cx="838200" cy="7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47771</xdr:rowOff>
    </xdr:from>
    <xdr:to>
      <xdr:col>19</xdr:col>
      <xdr:colOff>177800</xdr:colOff>
      <xdr:row>95</xdr:row>
      <xdr:rowOff>126321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35521"/>
          <a:ext cx="889000" cy="7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47771</xdr:rowOff>
    </xdr:from>
    <xdr:to>
      <xdr:col>15</xdr:col>
      <xdr:colOff>50800</xdr:colOff>
      <xdr:row>96</xdr:row>
      <xdr:rowOff>168548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35521"/>
          <a:ext cx="889000" cy="29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147341</xdr:rowOff>
    </xdr:from>
    <xdr:to>
      <xdr:col>10</xdr:col>
      <xdr:colOff>114300</xdr:colOff>
      <xdr:row>96</xdr:row>
      <xdr:rowOff>168548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06541"/>
          <a:ext cx="889000" cy="2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167331</xdr:rowOff>
    </xdr:from>
    <xdr:to>
      <xdr:col>24</xdr:col>
      <xdr:colOff>114300</xdr:colOff>
      <xdr:row>95</xdr:row>
      <xdr:rowOff>97481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18758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3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75521</xdr:rowOff>
    </xdr:from>
    <xdr:to>
      <xdr:col>20</xdr:col>
      <xdr:colOff>38100</xdr:colOff>
      <xdr:row>96</xdr:row>
      <xdr:rowOff>5671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22198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168421</xdr:rowOff>
    </xdr:from>
    <xdr:to>
      <xdr:col>15</xdr:col>
      <xdr:colOff>101600</xdr:colOff>
      <xdr:row>95</xdr:row>
      <xdr:rowOff>98571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115098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5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117748</xdr:rowOff>
    </xdr:from>
    <xdr:to>
      <xdr:col>10</xdr:col>
      <xdr:colOff>165100</xdr:colOff>
      <xdr:row>97</xdr:row>
      <xdr:rowOff>47898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64425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96541</xdr:rowOff>
    </xdr:from>
    <xdr:to>
      <xdr:col>6</xdr:col>
      <xdr:colOff>38100</xdr:colOff>
      <xdr:row>97</xdr:row>
      <xdr:rowOff>26691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43218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3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77343</xdr:rowOff>
    </xdr:from>
    <xdr:to>
      <xdr:col>55</xdr:col>
      <xdr:colOff>0</xdr:colOff>
      <xdr:row>36</xdr:row>
      <xdr:rowOff>76570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78093"/>
          <a:ext cx="838200" cy="17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77343</xdr:rowOff>
    </xdr:from>
    <xdr:to>
      <xdr:col>50</xdr:col>
      <xdr:colOff>114300</xdr:colOff>
      <xdr:row>36</xdr:row>
      <xdr:rowOff>90341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78093"/>
          <a:ext cx="889000" cy="18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52420</xdr:rowOff>
    </xdr:from>
    <xdr:to>
      <xdr:col>45</xdr:col>
      <xdr:colOff>177800</xdr:colOff>
      <xdr:row>36</xdr:row>
      <xdr:rowOff>90341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710270"/>
          <a:ext cx="889000" cy="55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52420</xdr:rowOff>
    </xdr:from>
    <xdr:to>
      <xdr:col>41</xdr:col>
      <xdr:colOff>50800</xdr:colOff>
      <xdr:row>36</xdr:row>
      <xdr:rowOff>61121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710270"/>
          <a:ext cx="889000" cy="5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25770</xdr:rowOff>
    </xdr:from>
    <xdr:to>
      <xdr:col>55</xdr:col>
      <xdr:colOff>50800</xdr:colOff>
      <xdr:row>36</xdr:row>
      <xdr:rowOff>127370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4197</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7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26543</xdr:rowOff>
    </xdr:from>
    <xdr:to>
      <xdr:col>50</xdr:col>
      <xdr:colOff>165100</xdr:colOff>
      <xdr:row>35</xdr:row>
      <xdr:rowOff>128143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119270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2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39541</xdr:rowOff>
    </xdr:from>
    <xdr:to>
      <xdr:col>46</xdr:col>
      <xdr:colOff>38100</xdr:colOff>
      <xdr:row>36</xdr:row>
      <xdr:rowOff>141141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132268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30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1620</xdr:rowOff>
    </xdr:from>
    <xdr:to>
      <xdr:col>41</xdr:col>
      <xdr:colOff>101600</xdr:colOff>
      <xdr:row>33</xdr:row>
      <xdr:rowOff>103220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65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94347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5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10321</xdr:rowOff>
    </xdr:from>
    <xdr:to>
      <xdr:col>36</xdr:col>
      <xdr:colOff>165100</xdr:colOff>
      <xdr:row>36</xdr:row>
      <xdr:rowOff>111921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103048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27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135968</xdr:rowOff>
    </xdr:from>
    <xdr:to>
      <xdr:col>55</xdr:col>
      <xdr:colOff>0</xdr:colOff>
      <xdr:row>59</xdr:row>
      <xdr:rowOff>27771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80068"/>
          <a:ext cx="838200" cy="6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35140</xdr:rowOff>
    </xdr:from>
    <xdr:to>
      <xdr:col>50</xdr:col>
      <xdr:colOff>114300</xdr:colOff>
      <xdr:row>59</xdr:row>
      <xdr:rowOff>27771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79240"/>
          <a:ext cx="889000" cy="16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148137</xdr:rowOff>
    </xdr:from>
    <xdr:to>
      <xdr:col>45</xdr:col>
      <xdr:colOff>177800</xdr:colOff>
      <xdr:row>58</xdr:row>
      <xdr:rowOff>35140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49337"/>
          <a:ext cx="889000" cy="22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148137</xdr:rowOff>
    </xdr:from>
    <xdr:to>
      <xdr:col>41</xdr:col>
      <xdr:colOff>50800</xdr:colOff>
      <xdr:row>57</xdr:row>
      <xdr:rowOff>86433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49337"/>
          <a:ext cx="889000" cy="10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85168</xdr:rowOff>
    </xdr:from>
    <xdr:to>
      <xdr:col>55</xdr:col>
      <xdr:colOff>50800</xdr:colOff>
      <xdr:row>59</xdr:row>
      <xdr:rowOff>15318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2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4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148421</xdr:rowOff>
    </xdr:from>
    <xdr:to>
      <xdr:col>50</xdr:col>
      <xdr:colOff>165100</xdr:colOff>
      <xdr:row>59</xdr:row>
      <xdr:rowOff>78571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9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69698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8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155790</xdr:rowOff>
    </xdr:from>
    <xdr:to>
      <xdr:col>46</xdr:col>
      <xdr:colOff>38100</xdr:colOff>
      <xdr:row>58</xdr:row>
      <xdr:rowOff>85940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102467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0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97337</xdr:rowOff>
    </xdr:from>
    <xdr:to>
      <xdr:col>41</xdr:col>
      <xdr:colOff>101600</xdr:colOff>
      <xdr:row>57</xdr:row>
      <xdr:rowOff>27487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44014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47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35633</xdr:rowOff>
    </xdr:from>
    <xdr:to>
      <xdr:col>36</xdr:col>
      <xdr:colOff>165100</xdr:colOff>
      <xdr:row>57</xdr:row>
      <xdr:rowOff>137233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0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153760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58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25850</xdr:rowOff>
    </xdr:from>
    <xdr:to>
      <xdr:col>55</xdr:col>
      <xdr:colOff>0</xdr:colOff>
      <xdr:row>79</xdr:row>
      <xdr:rowOff>37145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70400"/>
          <a:ext cx="838200" cy="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26698</xdr:rowOff>
    </xdr:from>
    <xdr:to>
      <xdr:col>50</xdr:col>
      <xdr:colOff>114300</xdr:colOff>
      <xdr:row>79</xdr:row>
      <xdr:rowOff>37145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71248"/>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18278</xdr:rowOff>
    </xdr:from>
    <xdr:to>
      <xdr:col>45</xdr:col>
      <xdr:colOff>177800</xdr:colOff>
      <xdr:row>79</xdr:row>
      <xdr:rowOff>26698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62828"/>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89404</xdr:rowOff>
    </xdr:from>
    <xdr:to>
      <xdr:col>41</xdr:col>
      <xdr:colOff>50800</xdr:colOff>
      <xdr:row>79</xdr:row>
      <xdr:rowOff>18278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91054"/>
          <a:ext cx="889000" cy="27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146500</xdr:rowOff>
    </xdr:from>
    <xdr:to>
      <xdr:col>55</xdr:col>
      <xdr:colOff>50800</xdr:colOff>
      <xdr:row>79</xdr:row>
      <xdr:rowOff>76650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157795</xdr:rowOff>
    </xdr:from>
    <xdr:to>
      <xdr:col>50</xdr:col>
      <xdr:colOff>165100</xdr:colOff>
      <xdr:row>79</xdr:row>
      <xdr:rowOff>87945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79072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147348</xdr:rowOff>
    </xdr:from>
    <xdr:to>
      <xdr:col>46</xdr:col>
      <xdr:colOff>38100</xdr:colOff>
      <xdr:row>79</xdr:row>
      <xdr:rowOff>77498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68625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1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138928</xdr:rowOff>
    </xdr:from>
    <xdr:to>
      <xdr:col>41</xdr:col>
      <xdr:colOff>101600</xdr:colOff>
      <xdr:row>79</xdr:row>
      <xdr:rowOff>69078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1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60205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38604</xdr:rowOff>
    </xdr:from>
    <xdr:to>
      <xdr:col>36</xdr:col>
      <xdr:colOff>165100</xdr:colOff>
      <xdr:row>77</xdr:row>
      <xdr:rowOff>140204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156731</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1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144363</xdr:rowOff>
    </xdr:from>
    <xdr:to>
      <xdr:col>55</xdr:col>
      <xdr:colOff>0</xdr:colOff>
      <xdr:row>98</xdr:row>
      <xdr:rowOff>103867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75013"/>
          <a:ext cx="838200" cy="13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18794</xdr:rowOff>
    </xdr:from>
    <xdr:to>
      <xdr:col>50</xdr:col>
      <xdr:colOff>114300</xdr:colOff>
      <xdr:row>98</xdr:row>
      <xdr:rowOff>103867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20894"/>
          <a:ext cx="889000" cy="8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165897</xdr:rowOff>
    </xdr:from>
    <xdr:to>
      <xdr:col>45</xdr:col>
      <xdr:colOff>177800</xdr:colOff>
      <xdr:row>98</xdr:row>
      <xdr:rowOff>18794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25097"/>
          <a:ext cx="889000" cy="19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165897</xdr:rowOff>
    </xdr:from>
    <xdr:to>
      <xdr:col>41</xdr:col>
      <xdr:colOff>50800</xdr:colOff>
      <xdr:row>97</xdr:row>
      <xdr:rowOff>157793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25097"/>
          <a:ext cx="889000" cy="16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93563</xdr:rowOff>
    </xdr:from>
    <xdr:to>
      <xdr:col>55</xdr:col>
      <xdr:colOff>50800</xdr:colOff>
      <xdr:row>98</xdr:row>
      <xdr:rowOff>23713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71990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0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53067</xdr:rowOff>
    </xdr:from>
    <xdr:to>
      <xdr:col>50</xdr:col>
      <xdr:colOff>165100</xdr:colOff>
      <xdr:row>98</xdr:row>
      <xdr:rowOff>154667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5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145794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139444</xdr:rowOff>
    </xdr:from>
    <xdr:to>
      <xdr:col>46</xdr:col>
      <xdr:colOff>38100</xdr:colOff>
      <xdr:row>98</xdr:row>
      <xdr:rowOff>69594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60721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6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115097</xdr:rowOff>
    </xdr:from>
    <xdr:to>
      <xdr:col>41</xdr:col>
      <xdr:colOff>101600</xdr:colOff>
      <xdr:row>97</xdr:row>
      <xdr:rowOff>45247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61774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3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106993</xdr:rowOff>
    </xdr:from>
    <xdr:to>
      <xdr:col>36</xdr:col>
      <xdr:colOff>165100</xdr:colOff>
      <xdr:row>98</xdr:row>
      <xdr:rowOff>37143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28270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3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5964</xdr:rowOff>
    </xdr:from>
    <xdr:to>
      <xdr:col>85</xdr:col>
      <xdr:colOff>127000</xdr:colOff>
      <xdr:row>77</xdr:row>
      <xdr:rowOff>36948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07614"/>
          <a:ext cx="838200" cy="3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36948</xdr:rowOff>
    </xdr:from>
    <xdr:to>
      <xdr:col>81</xdr:col>
      <xdr:colOff>50800</xdr:colOff>
      <xdr:row>77</xdr:row>
      <xdr:rowOff>41196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38598"/>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38512</xdr:rowOff>
    </xdr:from>
    <xdr:to>
      <xdr:col>76</xdr:col>
      <xdr:colOff>114300</xdr:colOff>
      <xdr:row>77</xdr:row>
      <xdr:rowOff>41196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40162"/>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15973</xdr:rowOff>
    </xdr:from>
    <xdr:to>
      <xdr:col>71</xdr:col>
      <xdr:colOff>177800</xdr:colOff>
      <xdr:row>77</xdr:row>
      <xdr:rowOff>38512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17623"/>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126614</xdr:rowOff>
    </xdr:from>
    <xdr:to>
      <xdr:col>85</xdr:col>
      <xdr:colOff>177800</xdr:colOff>
      <xdr:row>77</xdr:row>
      <xdr:rowOff>56764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105041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157598</xdr:rowOff>
    </xdr:from>
    <xdr:to>
      <xdr:col>81</xdr:col>
      <xdr:colOff>101600</xdr:colOff>
      <xdr:row>77</xdr:row>
      <xdr:rowOff>87748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78875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161846</xdr:rowOff>
    </xdr:from>
    <xdr:to>
      <xdr:col>76</xdr:col>
      <xdr:colOff>165100</xdr:colOff>
      <xdr:row>77</xdr:row>
      <xdr:rowOff>91996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9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83123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8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159162</xdr:rowOff>
    </xdr:from>
    <xdr:to>
      <xdr:col>72</xdr:col>
      <xdr:colOff>38100</xdr:colOff>
      <xdr:row>77</xdr:row>
      <xdr:rowOff>89312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80439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8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136623</xdr:rowOff>
    </xdr:from>
    <xdr:to>
      <xdr:col>67</xdr:col>
      <xdr:colOff>101600</xdr:colOff>
      <xdr:row>77</xdr:row>
      <xdr:rowOff>66773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6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57900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5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163677</xdr:rowOff>
    </xdr:from>
    <xdr:to>
      <xdr:col>85</xdr:col>
      <xdr:colOff>127000</xdr:colOff>
      <xdr:row>98</xdr:row>
      <xdr:rowOff>169790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65777"/>
          <a:ext cx="8382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148461</xdr:rowOff>
    </xdr:from>
    <xdr:to>
      <xdr:col>81</xdr:col>
      <xdr:colOff>50800</xdr:colOff>
      <xdr:row>98</xdr:row>
      <xdr:rowOff>163677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50561"/>
          <a:ext cx="889000" cy="1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148461</xdr:rowOff>
    </xdr:from>
    <xdr:to>
      <xdr:col>76</xdr:col>
      <xdr:colOff>114300</xdr:colOff>
      <xdr:row>98</xdr:row>
      <xdr:rowOff>161976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50561"/>
          <a:ext cx="889000" cy="1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161976</xdr:rowOff>
    </xdr:from>
    <xdr:to>
      <xdr:col>71</xdr:col>
      <xdr:colOff>177800</xdr:colOff>
      <xdr:row>98</xdr:row>
      <xdr:rowOff>162511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64076"/>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118990</xdr:rowOff>
    </xdr:from>
    <xdr:to>
      <xdr:col>85</xdr:col>
      <xdr:colOff>177800</xdr:colOff>
      <xdr:row>99</xdr:row>
      <xdr:rowOff>49140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112877</xdr:rowOff>
    </xdr:from>
    <xdr:to>
      <xdr:col>81</xdr:col>
      <xdr:colOff>101600</xdr:colOff>
      <xdr:row>99</xdr:row>
      <xdr:rowOff>43027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59554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97661</xdr:rowOff>
    </xdr:from>
    <xdr:to>
      <xdr:col>76</xdr:col>
      <xdr:colOff>165100</xdr:colOff>
      <xdr:row>99</xdr:row>
      <xdr:rowOff>27811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44338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7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111176</xdr:rowOff>
    </xdr:from>
    <xdr:to>
      <xdr:col>72</xdr:col>
      <xdr:colOff>38100</xdr:colOff>
      <xdr:row>99</xdr:row>
      <xdr:rowOff>41326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57853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8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111711</xdr:rowOff>
    </xdr:from>
    <xdr:to>
      <xdr:col>67</xdr:col>
      <xdr:colOff>101600</xdr:colOff>
      <xdr:row>99</xdr:row>
      <xdr:rowOff>41861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58388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121145</xdr:rowOff>
    </xdr:from>
    <xdr:to>
      <xdr:col>116</xdr:col>
      <xdr:colOff>63500</xdr:colOff>
      <xdr:row>58</xdr:row>
      <xdr:rowOff>124003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6524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88739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2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120803</xdr:rowOff>
    </xdr:from>
    <xdr:to>
      <xdr:col>111</xdr:col>
      <xdr:colOff>177800</xdr:colOff>
      <xdr:row>58</xdr:row>
      <xdr:rowOff>121145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6490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120803</xdr:rowOff>
    </xdr:from>
    <xdr:to>
      <xdr:col>107</xdr:col>
      <xdr:colOff>50800</xdr:colOff>
      <xdr:row>58</xdr:row>
      <xdr:rowOff>121641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6490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30027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121641</xdr:rowOff>
    </xdr:from>
    <xdr:to>
      <xdr:col>102</xdr:col>
      <xdr:colOff>114300</xdr:colOff>
      <xdr:row>59</xdr:row>
      <xdr:rowOff>34163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65741"/>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25093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73203</xdr:rowOff>
    </xdr:from>
    <xdr:to>
      <xdr:col>116</xdr:col>
      <xdr:colOff>114300</xdr:colOff>
      <xdr:row>59</xdr:row>
      <xdr:rowOff>3353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32580</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0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70345</xdr:rowOff>
    </xdr:from>
    <xdr:to>
      <xdr:col>112</xdr:col>
      <xdr:colOff>38100</xdr:colOff>
      <xdr:row>59</xdr:row>
      <xdr:rowOff>495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17022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8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70003</xdr:rowOff>
    </xdr:from>
    <xdr:to>
      <xdr:col>107</xdr:col>
      <xdr:colOff>101600</xdr:colOff>
      <xdr:row>59</xdr:row>
      <xdr:rowOff>153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16680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78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70841</xdr:rowOff>
    </xdr:from>
    <xdr:to>
      <xdr:col>102</xdr:col>
      <xdr:colOff>165100</xdr:colOff>
      <xdr:row>59</xdr:row>
      <xdr:rowOff>991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17518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154813</xdr:rowOff>
    </xdr:from>
    <xdr:to>
      <xdr:col>98</xdr:col>
      <xdr:colOff>38100</xdr:colOff>
      <xdr:row>59</xdr:row>
      <xdr:rowOff>84963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76090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9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49904</xdr:rowOff>
    </xdr:from>
    <xdr:to>
      <xdr:col>116</xdr:col>
      <xdr:colOff>63500</xdr:colOff>
      <xdr:row>76</xdr:row>
      <xdr:rowOff>161069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80104"/>
          <a:ext cx="838200" cy="1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161069</xdr:rowOff>
    </xdr:from>
    <xdr:to>
      <xdr:col>111</xdr:col>
      <xdr:colOff>177800</xdr:colOff>
      <xdr:row>77</xdr:row>
      <xdr:rowOff>20327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91269"/>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3944</xdr:rowOff>
    </xdr:from>
    <xdr:to>
      <xdr:col>107</xdr:col>
      <xdr:colOff>50800</xdr:colOff>
      <xdr:row>77</xdr:row>
      <xdr:rowOff>20327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20559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159784</xdr:rowOff>
    </xdr:from>
    <xdr:to>
      <xdr:col>102</xdr:col>
      <xdr:colOff>114300</xdr:colOff>
      <xdr:row>77</xdr:row>
      <xdr:rowOff>3944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189984"/>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170554</xdr:rowOff>
    </xdr:from>
    <xdr:to>
      <xdr:col>116</xdr:col>
      <xdr:colOff>114300</xdr:colOff>
      <xdr:row>76</xdr:row>
      <xdr:rowOff>100704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21981</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8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110269</xdr:rowOff>
    </xdr:from>
    <xdr:to>
      <xdr:col>112</xdr:col>
      <xdr:colOff>38100</xdr:colOff>
      <xdr:row>77</xdr:row>
      <xdr:rowOff>40419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31546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140977</xdr:rowOff>
    </xdr:from>
    <xdr:to>
      <xdr:col>107</xdr:col>
      <xdr:colOff>101600</xdr:colOff>
      <xdr:row>77</xdr:row>
      <xdr:rowOff>71127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7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62254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6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124594</xdr:rowOff>
    </xdr:from>
    <xdr:to>
      <xdr:col>102</xdr:col>
      <xdr:colOff>165100</xdr:colOff>
      <xdr:row>77</xdr:row>
      <xdr:rowOff>54744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45871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108984</xdr:rowOff>
    </xdr:from>
    <xdr:to>
      <xdr:col>98</xdr:col>
      <xdr:colOff>38100</xdr:colOff>
      <xdr:row>77</xdr:row>
      <xdr:rowOff>39134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30261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3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決算額はほぼ横ばいであるが、母数となる人口が減少したため、</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では２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４２４</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増の１３１，７５５円</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類似団体平均と比べて若干低い水準にあるものの、今後も定員適正化計画に基づき全体の職員数の抑制を図る必要がある。</a:t>
          </a:r>
          <a:endParaRPr lang="ja-JP" altLang="ja-JP" sz="1400">
            <a:effectLst/>
          </a:endParaRPr>
        </a:p>
        <a:p>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障害者等に対する給付費や子育て支援医療に係る扶助費の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などにより前年度から７，</a:t>
          </a:r>
          <a:r>
            <a:rPr kumimoji="1" lang="ja-JP" altLang="en-US" sz="1100">
              <a:solidFill>
                <a:schemeClr val="dk1"/>
              </a:solidFill>
              <a:effectLst/>
              <a:latin typeface="+mn-lt"/>
              <a:ea typeface="+mn-ea"/>
              <a:cs typeface="+mn-cs"/>
            </a:rPr>
            <a:t>３１６</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した。子育て支援及び障害者自立支援の充実・推進を背景に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扶助費は増加していく見込みであり</a:t>
          </a:r>
          <a:r>
            <a:rPr kumimoji="1" lang="ja-JP" altLang="ja-JP" sz="1100">
              <a:solidFill>
                <a:schemeClr val="dk1"/>
              </a:solidFill>
              <a:effectLst/>
              <a:latin typeface="+mn-lt"/>
              <a:ea typeface="+mn-ea"/>
              <a:cs typeface="+mn-cs"/>
            </a:rPr>
            <a:t>、人口減少</a:t>
          </a:r>
          <a:r>
            <a:rPr kumimoji="1" lang="ja-JP" altLang="en-US" sz="1100">
              <a:solidFill>
                <a:schemeClr val="dk1"/>
              </a:solidFill>
              <a:effectLst/>
              <a:latin typeface="+mn-lt"/>
              <a:ea typeface="+mn-ea"/>
              <a:cs typeface="+mn-cs"/>
            </a:rPr>
            <a:t>も相まって</a:t>
          </a:r>
          <a:r>
            <a:rPr kumimoji="1" lang="ja-JP" altLang="ja-JP" sz="1100">
              <a:solidFill>
                <a:schemeClr val="dk1"/>
              </a:solidFill>
              <a:effectLst/>
              <a:latin typeface="+mn-lt"/>
              <a:ea typeface="+mn-ea"/>
              <a:cs typeface="+mn-cs"/>
            </a:rPr>
            <a:t>住民一人当たりのコスト</a:t>
          </a:r>
          <a:r>
            <a:rPr kumimoji="1" lang="ja-JP" altLang="en-US" sz="1100">
              <a:solidFill>
                <a:schemeClr val="dk1"/>
              </a:solidFill>
              <a:effectLst/>
              <a:latin typeface="+mn-lt"/>
              <a:ea typeface="+mn-ea"/>
              <a:cs typeface="+mn-cs"/>
            </a:rPr>
            <a:t>はより一層</a:t>
          </a:r>
          <a:r>
            <a:rPr kumimoji="1" lang="ja-JP" altLang="ja-JP" sz="1100">
              <a:solidFill>
                <a:schemeClr val="dk1"/>
              </a:solidFill>
              <a:effectLst/>
              <a:latin typeface="+mn-lt"/>
              <a:ea typeface="+mn-ea"/>
              <a:cs typeface="+mn-cs"/>
            </a:rPr>
            <a:t>増加するものと見込まれる。</a:t>
          </a:r>
          <a:endParaRPr lang="ja-JP" altLang="ja-JP" sz="1400">
            <a:effectLst/>
          </a:endParaRPr>
        </a:p>
        <a:p>
          <a:r>
            <a:rPr kumimoji="1" lang="ja-JP" altLang="ja-JP" sz="1100">
              <a:solidFill>
                <a:schemeClr val="dk1"/>
              </a:solidFill>
              <a:effectLst/>
              <a:latin typeface="+mn-lt"/>
              <a:ea typeface="+mn-ea"/>
              <a:cs typeface="+mn-cs"/>
            </a:rPr>
            <a:t>補助費等について、物価高騰対策として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家計・企業への補助金</a:t>
          </a:r>
          <a:r>
            <a:rPr kumimoji="1" lang="ja-JP" altLang="en-US" sz="1100">
              <a:solidFill>
                <a:schemeClr val="dk1"/>
              </a:solidFill>
              <a:effectLst/>
              <a:latin typeface="+mn-lt"/>
              <a:ea typeface="+mn-ea"/>
              <a:cs typeface="+mn-cs"/>
            </a:rPr>
            <a:t>が昨年度に比べ減少したことにより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３７，３１１円減となり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一昨年をほぼ同水準となった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温泉施設改修や体育施設改修など大規模な改修工事を行ったことから、３８，７３８円増となった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新規整備分について</a:t>
          </a:r>
          <a:r>
            <a:rPr kumimoji="1" lang="ja-JP" altLang="en-US" sz="1100">
              <a:solidFill>
                <a:schemeClr val="dk1"/>
              </a:solidFill>
              <a:effectLst/>
              <a:latin typeface="+mn-lt"/>
              <a:ea typeface="+mn-ea"/>
              <a:cs typeface="+mn-cs"/>
            </a:rPr>
            <a:t>も宅地造成に伴う道路工事を行ったことから、５，９２９円増となった。</a:t>
          </a:r>
          <a:r>
            <a:rPr kumimoji="1" lang="ja-JP" altLang="ja-JP" sz="1100">
              <a:solidFill>
                <a:schemeClr val="dk1"/>
              </a:solidFill>
              <a:effectLst/>
              <a:latin typeface="+mn-lt"/>
              <a:ea typeface="+mn-ea"/>
              <a:cs typeface="+mn-cs"/>
            </a:rPr>
            <a:t>今後公共施設等総合管理計画に沿いながら、適正に管理していく必要がある。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公債費について、令和２年度に借入した大型事業に伴う起債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償還が</a:t>
          </a:r>
          <a:r>
            <a:rPr kumimoji="1" lang="ja-JP" altLang="en-US" sz="1100">
              <a:solidFill>
                <a:schemeClr val="dk1"/>
              </a:solidFill>
              <a:effectLst/>
              <a:latin typeface="+mn-lt"/>
              <a:ea typeface="+mn-ea"/>
              <a:cs typeface="+mn-cs"/>
            </a:rPr>
            <a:t>開始したことなどから、大幅な増となった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繰出金は、国民健康保険特別会計や後期高齢者医療特別会計、介護保険特別会計において増加傾向</a:t>
          </a:r>
          <a:r>
            <a:rPr kumimoji="1" lang="ja-JP" altLang="en-US" sz="1100">
              <a:solidFill>
                <a:schemeClr val="dk1"/>
              </a:solidFill>
              <a:effectLst/>
              <a:latin typeface="+mn-lt"/>
              <a:ea typeface="+mn-ea"/>
              <a:cs typeface="+mn-cs"/>
            </a:rPr>
            <a:t>にあることや</a:t>
          </a:r>
          <a:r>
            <a:rPr kumimoji="1" lang="ja-JP" altLang="ja-JP" sz="1100">
              <a:solidFill>
                <a:schemeClr val="dk1"/>
              </a:solidFill>
              <a:effectLst/>
              <a:latin typeface="+mn-lt"/>
              <a:ea typeface="+mn-ea"/>
              <a:cs typeface="+mn-cs"/>
            </a:rPr>
            <a:t>、農業集落排水事業特別会計、下水道事業特別会計</a:t>
          </a:r>
          <a:r>
            <a:rPr kumimoji="1" lang="ja-JP" altLang="en-US" sz="1100">
              <a:solidFill>
                <a:schemeClr val="dk1"/>
              </a:solidFill>
              <a:effectLst/>
              <a:latin typeface="+mn-lt"/>
              <a:ea typeface="+mn-ea"/>
              <a:cs typeface="+mn-cs"/>
            </a:rPr>
            <a:t>への操出が増加したことから、１０，４６５円増となった。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
7,033
33.22
5,640,032
5,319,292
316,953
3,043,294
5,773,015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123571</xdr:rowOff>
    </xdr:from>
    <xdr:to>
      <xdr:col>24</xdr:col>
      <xdr:colOff>63500</xdr:colOff>
      <xdr:row>36</xdr:row>
      <xdr:rowOff>165862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95771"/>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165862</xdr:rowOff>
    </xdr:from>
    <xdr:to>
      <xdr:col>19</xdr:col>
      <xdr:colOff>177800</xdr:colOff>
      <xdr:row>37</xdr:row>
      <xdr:rowOff>44577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38062"/>
          <a:ext cx="889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23622</xdr:rowOff>
    </xdr:from>
    <xdr:to>
      <xdr:col>15</xdr:col>
      <xdr:colOff>50800</xdr:colOff>
      <xdr:row>37</xdr:row>
      <xdr:rowOff>44577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6727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170180</xdr:rowOff>
    </xdr:from>
    <xdr:to>
      <xdr:col>10</xdr:col>
      <xdr:colOff>114300</xdr:colOff>
      <xdr:row>37</xdr:row>
      <xdr:rowOff>23622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42380"/>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72771</xdr:rowOff>
    </xdr:from>
    <xdr:to>
      <xdr:col>24</xdr:col>
      <xdr:colOff>114300</xdr:colOff>
      <xdr:row>37</xdr:row>
      <xdr:rowOff>2921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51198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115062</xdr:rowOff>
    </xdr:from>
    <xdr:to>
      <xdr:col>20</xdr:col>
      <xdr:colOff>38100</xdr:colOff>
      <xdr:row>37</xdr:row>
      <xdr:rowOff>45212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36339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165227</xdr:rowOff>
    </xdr:from>
    <xdr:to>
      <xdr:col>15</xdr:col>
      <xdr:colOff>101600</xdr:colOff>
      <xdr:row>37</xdr:row>
      <xdr:rowOff>95377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86504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144272</xdr:rowOff>
    </xdr:from>
    <xdr:to>
      <xdr:col>10</xdr:col>
      <xdr:colOff>165100</xdr:colOff>
      <xdr:row>37</xdr:row>
      <xdr:rowOff>74422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65549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119380</xdr:rowOff>
    </xdr:from>
    <xdr:to>
      <xdr:col>6</xdr:col>
      <xdr:colOff>38100</xdr:colOff>
      <xdr:row>37</xdr:row>
      <xdr:rowOff>49530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40657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81759</xdr:rowOff>
    </xdr:from>
    <xdr:to>
      <xdr:col>24</xdr:col>
      <xdr:colOff>63500</xdr:colOff>
      <xdr:row>58</xdr:row>
      <xdr:rowOff>87497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25859"/>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81759</xdr:rowOff>
    </xdr:from>
    <xdr:to>
      <xdr:col>19</xdr:col>
      <xdr:colOff>177800</xdr:colOff>
      <xdr:row>58</xdr:row>
      <xdr:rowOff>88798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25859"/>
          <a:ext cx="889000" cy="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32709</xdr:rowOff>
    </xdr:from>
    <xdr:to>
      <xdr:col>15</xdr:col>
      <xdr:colOff>50800</xdr:colOff>
      <xdr:row>58</xdr:row>
      <xdr:rowOff>88798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76809"/>
          <a:ext cx="889000" cy="5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32709</xdr:rowOff>
    </xdr:from>
    <xdr:to>
      <xdr:col>10</xdr:col>
      <xdr:colOff>114300</xdr:colOff>
      <xdr:row>58</xdr:row>
      <xdr:rowOff>81131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76809"/>
          <a:ext cx="889000" cy="4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36697</xdr:rowOff>
    </xdr:from>
    <xdr:to>
      <xdr:col>24</xdr:col>
      <xdr:colOff>114300</xdr:colOff>
      <xdr:row>58</xdr:row>
      <xdr:rowOff>138297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30959</xdr:rowOff>
    </xdr:from>
    <xdr:to>
      <xdr:col>20</xdr:col>
      <xdr:colOff>38100</xdr:colOff>
      <xdr:row>58</xdr:row>
      <xdr:rowOff>132559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7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123686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6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37998</xdr:rowOff>
    </xdr:from>
    <xdr:to>
      <xdr:col>15</xdr:col>
      <xdr:colOff>101600</xdr:colOff>
      <xdr:row>58</xdr:row>
      <xdr:rowOff>139598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130725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7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153359</xdr:rowOff>
    </xdr:from>
    <xdr:to>
      <xdr:col>10</xdr:col>
      <xdr:colOff>165100</xdr:colOff>
      <xdr:row>58</xdr:row>
      <xdr:rowOff>83509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74636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1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30331</xdr:rowOff>
    </xdr:from>
    <xdr:to>
      <xdr:col>6</xdr:col>
      <xdr:colOff>38100</xdr:colOff>
      <xdr:row>58</xdr:row>
      <xdr:rowOff>131931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7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123058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6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18902</xdr:rowOff>
    </xdr:from>
    <xdr:to>
      <xdr:col>24</xdr:col>
      <xdr:colOff>63500</xdr:colOff>
      <xdr:row>75</xdr:row>
      <xdr:rowOff>125533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877652"/>
          <a:ext cx="838200" cy="1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36653</xdr:rowOff>
    </xdr:from>
    <xdr:to>
      <xdr:col>19</xdr:col>
      <xdr:colOff>177800</xdr:colOff>
      <xdr:row>75</xdr:row>
      <xdr:rowOff>125533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95403"/>
          <a:ext cx="889000" cy="8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36653</xdr:rowOff>
    </xdr:from>
    <xdr:to>
      <xdr:col>15</xdr:col>
      <xdr:colOff>50800</xdr:colOff>
      <xdr:row>75</xdr:row>
      <xdr:rowOff>64605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95403"/>
          <a:ext cx="889000" cy="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106496</xdr:rowOff>
    </xdr:from>
    <xdr:to>
      <xdr:col>10</xdr:col>
      <xdr:colOff>114300</xdr:colOff>
      <xdr:row>75</xdr:row>
      <xdr:rowOff>64605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2279446"/>
          <a:ext cx="889000" cy="64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139552</xdr:rowOff>
    </xdr:from>
    <xdr:to>
      <xdr:col>24</xdr:col>
      <xdr:colOff>114300</xdr:colOff>
      <xdr:row>75</xdr:row>
      <xdr:rowOff>69702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162429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67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74733</xdr:rowOff>
    </xdr:from>
    <xdr:to>
      <xdr:col>20</xdr:col>
      <xdr:colOff>38100</xdr:colOff>
      <xdr:row>76</xdr:row>
      <xdr:rowOff>4883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167459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02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157303</xdr:rowOff>
    </xdr:from>
    <xdr:to>
      <xdr:col>15</xdr:col>
      <xdr:colOff>101600</xdr:colOff>
      <xdr:row>75</xdr:row>
      <xdr:rowOff>87453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103980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6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13805</xdr:rowOff>
    </xdr:from>
    <xdr:to>
      <xdr:col>10</xdr:col>
      <xdr:colOff>165100</xdr:colOff>
      <xdr:row>75</xdr:row>
      <xdr:rowOff>115405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131932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4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55696</xdr:rowOff>
    </xdr:from>
    <xdr:to>
      <xdr:col>6</xdr:col>
      <xdr:colOff>38100</xdr:colOff>
      <xdr:row>71</xdr:row>
      <xdr:rowOff>157296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2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2373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00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58243</xdr:rowOff>
    </xdr:from>
    <xdr:to>
      <xdr:col>24</xdr:col>
      <xdr:colOff>63500</xdr:colOff>
      <xdr:row>97</xdr:row>
      <xdr:rowOff>113488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88893"/>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75121</xdr:rowOff>
    </xdr:from>
    <xdr:to>
      <xdr:col>19</xdr:col>
      <xdr:colOff>177800</xdr:colOff>
      <xdr:row>97</xdr:row>
      <xdr:rowOff>58243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191421"/>
          <a:ext cx="889000" cy="49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125368</xdr:rowOff>
    </xdr:from>
    <xdr:to>
      <xdr:col>15</xdr:col>
      <xdr:colOff>50800</xdr:colOff>
      <xdr:row>94</xdr:row>
      <xdr:rowOff>75121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5727318"/>
          <a:ext cx="889000" cy="46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125368</xdr:rowOff>
    </xdr:from>
    <xdr:to>
      <xdr:col>10</xdr:col>
      <xdr:colOff>114300</xdr:colOff>
      <xdr:row>98</xdr:row>
      <xdr:rowOff>59919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5727318"/>
          <a:ext cx="889000" cy="113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62688</xdr:rowOff>
    </xdr:from>
    <xdr:to>
      <xdr:col>24</xdr:col>
      <xdr:colOff>114300</xdr:colOff>
      <xdr:row>97</xdr:row>
      <xdr:rowOff>164288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149065</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7443</xdr:rowOff>
    </xdr:from>
    <xdr:to>
      <xdr:col>20</xdr:col>
      <xdr:colOff>38100</xdr:colOff>
      <xdr:row>97</xdr:row>
      <xdr:rowOff>109043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100170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24321</xdr:rowOff>
    </xdr:from>
    <xdr:to>
      <xdr:col>15</xdr:col>
      <xdr:colOff>101600</xdr:colOff>
      <xdr:row>94</xdr:row>
      <xdr:rowOff>125921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1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142448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91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74568</xdr:rowOff>
    </xdr:from>
    <xdr:to>
      <xdr:col>10</xdr:col>
      <xdr:colOff>165100</xdr:colOff>
      <xdr:row>92</xdr:row>
      <xdr:rowOff>4718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56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21245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545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9119</xdr:rowOff>
    </xdr:from>
    <xdr:to>
      <xdr:col>6</xdr:col>
      <xdr:colOff>38100</xdr:colOff>
      <xdr:row>98</xdr:row>
      <xdr:rowOff>110719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101846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36373</xdr:rowOff>
    </xdr:from>
    <xdr:to>
      <xdr:col>55</xdr:col>
      <xdr:colOff>0</xdr:colOff>
      <xdr:row>37</xdr:row>
      <xdr:rowOff>42316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380023"/>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42316</xdr:rowOff>
    </xdr:from>
    <xdr:to>
      <xdr:col>50</xdr:col>
      <xdr:colOff>114300</xdr:colOff>
      <xdr:row>37</xdr:row>
      <xdr:rowOff>47346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385966"/>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27229</xdr:rowOff>
    </xdr:from>
    <xdr:to>
      <xdr:col>45</xdr:col>
      <xdr:colOff>177800</xdr:colOff>
      <xdr:row>37</xdr:row>
      <xdr:rowOff>47346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37087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27229</xdr:rowOff>
    </xdr:from>
    <xdr:to>
      <xdr:col>41</xdr:col>
      <xdr:colOff>50800</xdr:colOff>
      <xdr:row>37</xdr:row>
      <xdr:rowOff>52832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37087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157023</xdr:rowOff>
    </xdr:from>
    <xdr:to>
      <xdr:col>55</xdr:col>
      <xdr:colOff>50800</xdr:colOff>
      <xdr:row>37</xdr:row>
      <xdr:rowOff>87173</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8450</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180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162966</xdr:rowOff>
    </xdr:from>
    <xdr:to>
      <xdr:col>50</xdr:col>
      <xdr:colOff>165100</xdr:colOff>
      <xdr:row>37</xdr:row>
      <xdr:rowOff>93116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109643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11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167996</xdr:rowOff>
    </xdr:from>
    <xdr:to>
      <xdr:col>46</xdr:col>
      <xdr:colOff>38100</xdr:colOff>
      <xdr:row>37</xdr:row>
      <xdr:rowOff>98146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3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114673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115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147879</xdr:rowOff>
    </xdr:from>
    <xdr:to>
      <xdr:col>41</xdr:col>
      <xdr:colOff>101600</xdr:colOff>
      <xdr:row>37</xdr:row>
      <xdr:rowOff>78029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3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94556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095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89195</xdr:rowOff>
    </xdr:from>
    <xdr:to>
      <xdr:col>55</xdr:col>
      <xdr:colOff>0</xdr:colOff>
      <xdr:row>56</xdr:row>
      <xdr:rowOff>146726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518945"/>
          <a:ext cx="838200" cy="2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89195</xdr:rowOff>
    </xdr:from>
    <xdr:to>
      <xdr:col>50</xdr:col>
      <xdr:colOff>114300</xdr:colOff>
      <xdr:row>56</xdr:row>
      <xdr:rowOff>131440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518945"/>
          <a:ext cx="889000" cy="21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131440</xdr:rowOff>
    </xdr:from>
    <xdr:to>
      <xdr:col>45</xdr:col>
      <xdr:colOff>177800</xdr:colOff>
      <xdr:row>57</xdr:row>
      <xdr:rowOff>15022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732640"/>
          <a:ext cx="889000" cy="5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15022</xdr:rowOff>
    </xdr:from>
    <xdr:to>
      <xdr:col>41</xdr:col>
      <xdr:colOff>50800</xdr:colOff>
      <xdr:row>57</xdr:row>
      <xdr:rowOff>28211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87672"/>
          <a:ext cx="889000" cy="1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95926</xdr:rowOff>
    </xdr:from>
    <xdr:to>
      <xdr:col>55</xdr:col>
      <xdr:colOff>50800</xdr:colOff>
      <xdr:row>57</xdr:row>
      <xdr:rowOff>26076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74353</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7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38395</xdr:rowOff>
    </xdr:from>
    <xdr:to>
      <xdr:col>50</xdr:col>
      <xdr:colOff>165100</xdr:colOff>
      <xdr:row>55</xdr:row>
      <xdr:rowOff>139995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4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156522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24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80640</xdr:rowOff>
    </xdr:from>
    <xdr:to>
      <xdr:col>46</xdr:col>
      <xdr:colOff>38100</xdr:colOff>
      <xdr:row>57</xdr:row>
      <xdr:rowOff>10790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1917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7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135672</xdr:rowOff>
    </xdr:from>
    <xdr:to>
      <xdr:col>41</xdr:col>
      <xdr:colOff>101600</xdr:colOff>
      <xdr:row>57</xdr:row>
      <xdr:rowOff>65822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56949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148861</xdr:rowOff>
    </xdr:from>
    <xdr:to>
      <xdr:col>36</xdr:col>
      <xdr:colOff>165100</xdr:colOff>
      <xdr:row>57</xdr:row>
      <xdr:rowOff>79011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70138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4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42819</xdr:rowOff>
    </xdr:from>
    <xdr:to>
      <xdr:col>55</xdr:col>
      <xdr:colOff>0</xdr:colOff>
      <xdr:row>75</xdr:row>
      <xdr:rowOff>58895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2901569"/>
          <a:ext cx="838200" cy="1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58895</xdr:rowOff>
    </xdr:from>
    <xdr:to>
      <xdr:col>50</xdr:col>
      <xdr:colOff>114300</xdr:colOff>
      <xdr:row>75</xdr:row>
      <xdr:rowOff>132851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2917645"/>
          <a:ext cx="889000" cy="7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36181</xdr:rowOff>
    </xdr:from>
    <xdr:to>
      <xdr:col>45</xdr:col>
      <xdr:colOff>177800</xdr:colOff>
      <xdr:row>75</xdr:row>
      <xdr:rowOff>132851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2723481"/>
          <a:ext cx="889000" cy="26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36181</xdr:rowOff>
    </xdr:from>
    <xdr:to>
      <xdr:col>41</xdr:col>
      <xdr:colOff>50800</xdr:colOff>
      <xdr:row>75</xdr:row>
      <xdr:rowOff>27402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2723481"/>
          <a:ext cx="889000" cy="16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163469</xdr:rowOff>
    </xdr:from>
    <xdr:to>
      <xdr:col>55</xdr:col>
      <xdr:colOff>50800</xdr:colOff>
      <xdr:row>75</xdr:row>
      <xdr:rowOff>93619</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8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14896</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70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8095</xdr:rowOff>
    </xdr:from>
    <xdr:to>
      <xdr:col>50</xdr:col>
      <xdr:colOff>165100</xdr:colOff>
      <xdr:row>75</xdr:row>
      <xdr:rowOff>109695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8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126222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6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82051</xdr:rowOff>
    </xdr:from>
    <xdr:to>
      <xdr:col>46</xdr:col>
      <xdr:colOff>38100</xdr:colOff>
      <xdr:row>76</xdr:row>
      <xdr:rowOff>12201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9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28728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71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156831</xdr:rowOff>
    </xdr:from>
    <xdr:to>
      <xdr:col>41</xdr:col>
      <xdr:colOff>101600</xdr:colOff>
      <xdr:row>74</xdr:row>
      <xdr:rowOff>86981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26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103508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4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148052</xdr:rowOff>
    </xdr:from>
    <xdr:to>
      <xdr:col>36</xdr:col>
      <xdr:colOff>165100</xdr:colOff>
      <xdr:row>75</xdr:row>
      <xdr:rowOff>78202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28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94729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61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74909</xdr:rowOff>
    </xdr:from>
    <xdr:to>
      <xdr:col>55</xdr:col>
      <xdr:colOff>0</xdr:colOff>
      <xdr:row>98</xdr:row>
      <xdr:rowOff>105296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77009"/>
          <a:ext cx="838200" cy="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96343</xdr:rowOff>
    </xdr:from>
    <xdr:to>
      <xdr:col>50</xdr:col>
      <xdr:colOff>114300</xdr:colOff>
      <xdr:row>98</xdr:row>
      <xdr:rowOff>105296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98443"/>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50315</xdr:rowOff>
    </xdr:from>
    <xdr:to>
      <xdr:col>45</xdr:col>
      <xdr:colOff>177800</xdr:colOff>
      <xdr:row>98</xdr:row>
      <xdr:rowOff>96343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52415"/>
          <a:ext cx="889000" cy="4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50315</xdr:rowOff>
    </xdr:from>
    <xdr:to>
      <xdr:col>41</xdr:col>
      <xdr:colOff>50800</xdr:colOff>
      <xdr:row>98</xdr:row>
      <xdr:rowOff>92877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52415"/>
          <a:ext cx="889000" cy="4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24109</xdr:rowOff>
    </xdr:from>
    <xdr:to>
      <xdr:col>55</xdr:col>
      <xdr:colOff>50800</xdr:colOff>
      <xdr:row>98</xdr:row>
      <xdr:rowOff>125709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2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54496</xdr:rowOff>
    </xdr:from>
    <xdr:to>
      <xdr:col>50</xdr:col>
      <xdr:colOff>165100</xdr:colOff>
      <xdr:row>98</xdr:row>
      <xdr:rowOff>156096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147223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4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45543</xdr:rowOff>
    </xdr:from>
    <xdr:to>
      <xdr:col>46</xdr:col>
      <xdr:colOff>38100</xdr:colOff>
      <xdr:row>98</xdr:row>
      <xdr:rowOff>147143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138270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4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170965</xdr:rowOff>
    </xdr:from>
    <xdr:to>
      <xdr:col>41</xdr:col>
      <xdr:colOff>101600</xdr:colOff>
      <xdr:row>98</xdr:row>
      <xdr:rowOff>101115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92242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8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42077</xdr:rowOff>
    </xdr:from>
    <xdr:to>
      <xdr:col>36</xdr:col>
      <xdr:colOff>165100</xdr:colOff>
      <xdr:row>98</xdr:row>
      <xdr:rowOff>143677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134804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17644</xdr:rowOff>
    </xdr:from>
    <xdr:to>
      <xdr:col>85</xdr:col>
      <xdr:colOff>127000</xdr:colOff>
      <xdr:row>38</xdr:row>
      <xdr:rowOff>42333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32744"/>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17644</xdr:rowOff>
    </xdr:from>
    <xdr:to>
      <xdr:col>81</xdr:col>
      <xdr:colOff>50800</xdr:colOff>
      <xdr:row>38</xdr:row>
      <xdr:rowOff>107092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32744"/>
          <a:ext cx="889000" cy="8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73863</xdr:rowOff>
    </xdr:from>
    <xdr:to>
      <xdr:col>76</xdr:col>
      <xdr:colOff>114300</xdr:colOff>
      <xdr:row>38</xdr:row>
      <xdr:rowOff>107092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588963"/>
          <a:ext cx="889000" cy="3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73863</xdr:rowOff>
    </xdr:from>
    <xdr:to>
      <xdr:col>71</xdr:col>
      <xdr:colOff>177800</xdr:colOff>
      <xdr:row>38</xdr:row>
      <xdr:rowOff>88543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588963"/>
          <a:ext cx="889000" cy="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162983</xdr:rowOff>
    </xdr:from>
    <xdr:to>
      <xdr:col>85</xdr:col>
      <xdr:colOff>177800</xdr:colOff>
      <xdr:row>38</xdr:row>
      <xdr:rowOff>93133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0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141410</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8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138294</xdr:rowOff>
    </xdr:from>
    <xdr:to>
      <xdr:col>81</xdr:col>
      <xdr:colOff>101600</xdr:colOff>
      <xdr:row>38</xdr:row>
      <xdr:rowOff>68444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84971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5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56292</xdr:rowOff>
    </xdr:from>
    <xdr:to>
      <xdr:col>76</xdr:col>
      <xdr:colOff>165100</xdr:colOff>
      <xdr:row>38</xdr:row>
      <xdr:rowOff>157892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149019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23063</xdr:rowOff>
    </xdr:from>
    <xdr:to>
      <xdr:col>72</xdr:col>
      <xdr:colOff>38100</xdr:colOff>
      <xdr:row>38</xdr:row>
      <xdr:rowOff>124663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115790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3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37743</xdr:rowOff>
    </xdr:from>
    <xdr:to>
      <xdr:col>67</xdr:col>
      <xdr:colOff>101600</xdr:colOff>
      <xdr:row>38</xdr:row>
      <xdr:rowOff>139343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5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130470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4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94656</xdr:rowOff>
    </xdr:from>
    <xdr:to>
      <xdr:col>85</xdr:col>
      <xdr:colOff>127000</xdr:colOff>
      <xdr:row>58</xdr:row>
      <xdr:rowOff>1828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67306"/>
          <a:ext cx="838200" cy="7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73550</xdr:rowOff>
    </xdr:from>
    <xdr:to>
      <xdr:col>81</xdr:col>
      <xdr:colOff>50800</xdr:colOff>
      <xdr:row>58</xdr:row>
      <xdr:rowOff>1828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46200"/>
          <a:ext cx="889000" cy="9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73550</xdr:rowOff>
    </xdr:from>
    <xdr:to>
      <xdr:col>76</xdr:col>
      <xdr:colOff>114300</xdr:colOff>
      <xdr:row>57</xdr:row>
      <xdr:rowOff>90763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46200"/>
          <a:ext cx="8890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90763</xdr:rowOff>
    </xdr:from>
    <xdr:to>
      <xdr:col>71</xdr:col>
      <xdr:colOff>177800</xdr:colOff>
      <xdr:row>58</xdr:row>
      <xdr:rowOff>25360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63413"/>
          <a:ext cx="889000" cy="10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43856</xdr:rowOff>
    </xdr:from>
    <xdr:to>
      <xdr:col>85</xdr:col>
      <xdr:colOff>177800</xdr:colOff>
      <xdr:row>57</xdr:row>
      <xdr:rowOff>145456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1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66733</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6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122478</xdr:rowOff>
    </xdr:from>
    <xdr:to>
      <xdr:col>81</xdr:col>
      <xdr:colOff>101600</xdr:colOff>
      <xdr:row>58</xdr:row>
      <xdr:rowOff>52628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43755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8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22750</xdr:rowOff>
    </xdr:from>
    <xdr:to>
      <xdr:col>76</xdr:col>
      <xdr:colOff>165100</xdr:colOff>
      <xdr:row>57</xdr:row>
      <xdr:rowOff>124350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140877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7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39963</xdr:rowOff>
    </xdr:from>
    <xdr:to>
      <xdr:col>72</xdr:col>
      <xdr:colOff>38100</xdr:colOff>
      <xdr:row>57</xdr:row>
      <xdr:rowOff>141563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158090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58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146010</xdr:rowOff>
    </xdr:from>
    <xdr:to>
      <xdr:col>67</xdr:col>
      <xdr:colOff>101600</xdr:colOff>
      <xdr:row>58</xdr:row>
      <xdr:rowOff>76160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92687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5964</xdr:rowOff>
    </xdr:from>
    <xdr:to>
      <xdr:col>85</xdr:col>
      <xdr:colOff>127000</xdr:colOff>
      <xdr:row>97</xdr:row>
      <xdr:rowOff>36948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636614"/>
          <a:ext cx="838200" cy="3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36948</xdr:rowOff>
    </xdr:from>
    <xdr:to>
      <xdr:col>81</xdr:col>
      <xdr:colOff>50800</xdr:colOff>
      <xdr:row>97</xdr:row>
      <xdr:rowOff>41196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67598"/>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38512</xdr:rowOff>
    </xdr:from>
    <xdr:to>
      <xdr:col>76</xdr:col>
      <xdr:colOff>114300</xdr:colOff>
      <xdr:row>97</xdr:row>
      <xdr:rowOff>41196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669162"/>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15973</xdr:rowOff>
    </xdr:from>
    <xdr:to>
      <xdr:col>71</xdr:col>
      <xdr:colOff>177800</xdr:colOff>
      <xdr:row>97</xdr:row>
      <xdr:rowOff>38512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646623"/>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126614</xdr:rowOff>
    </xdr:from>
    <xdr:to>
      <xdr:col>85</xdr:col>
      <xdr:colOff>177800</xdr:colOff>
      <xdr:row>97</xdr:row>
      <xdr:rowOff>56764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105041</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6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157598</xdr:rowOff>
    </xdr:from>
    <xdr:to>
      <xdr:col>81</xdr:col>
      <xdr:colOff>101600</xdr:colOff>
      <xdr:row>97</xdr:row>
      <xdr:rowOff>87748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1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78875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161846</xdr:rowOff>
    </xdr:from>
    <xdr:to>
      <xdr:col>76</xdr:col>
      <xdr:colOff>165100</xdr:colOff>
      <xdr:row>97</xdr:row>
      <xdr:rowOff>91996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83123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1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159162</xdr:rowOff>
    </xdr:from>
    <xdr:to>
      <xdr:col>72</xdr:col>
      <xdr:colOff>38100</xdr:colOff>
      <xdr:row>97</xdr:row>
      <xdr:rowOff>89312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80439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1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136623</xdr:rowOff>
    </xdr:from>
    <xdr:to>
      <xdr:col>67</xdr:col>
      <xdr:colOff>101600</xdr:colOff>
      <xdr:row>97</xdr:row>
      <xdr:rowOff>66773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57900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議会費は旅費を伴う会議等が増加したことで、前年度から</a:t>
          </a:r>
          <a:r>
            <a:rPr kumimoji="1" lang="ja-JP" altLang="en-US" sz="1100">
              <a:solidFill>
                <a:schemeClr val="dk1"/>
              </a:solidFill>
              <a:effectLst/>
              <a:latin typeface="+mn-lt"/>
              <a:ea typeface="+mn-ea"/>
              <a:cs typeface="+mn-cs"/>
            </a:rPr>
            <a:t>３３３</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した。総務費は、</a:t>
          </a:r>
          <a:r>
            <a:rPr kumimoji="1" lang="ja-JP" altLang="en-US" sz="1100">
              <a:solidFill>
                <a:schemeClr val="dk1"/>
              </a:solidFill>
              <a:effectLst/>
              <a:latin typeface="+mn-lt"/>
              <a:ea typeface="+mn-ea"/>
              <a:cs typeface="+mn-cs"/>
            </a:rPr>
            <a:t>前年度に行った</a:t>
          </a:r>
          <a:r>
            <a:rPr kumimoji="1" lang="ja-JP" altLang="ja-JP" sz="1100">
              <a:solidFill>
                <a:schemeClr val="dk1"/>
              </a:solidFill>
              <a:effectLst/>
              <a:latin typeface="+mn-lt"/>
              <a:ea typeface="+mn-ea"/>
              <a:cs typeface="+mn-cs"/>
            </a:rPr>
            <a:t>家計支援臨時特別給付金が</a:t>
          </a:r>
          <a:r>
            <a:rPr kumimoji="1" lang="ja-JP" altLang="en-US" sz="1100">
              <a:solidFill>
                <a:schemeClr val="dk1"/>
              </a:solidFill>
              <a:effectLst/>
              <a:latin typeface="+mn-lt"/>
              <a:ea typeface="+mn-ea"/>
              <a:cs typeface="+mn-cs"/>
            </a:rPr>
            <a:t>皆減</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や、基金への積立が減少したことから、１２，５５０円減少した</a:t>
          </a:r>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住民税非課税世帯への物価高騰対応重点支援金の給付を行ったことや、社会福祉協議会補助金への補助金が増加したことから、１８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６５８</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した。衛生費については、ごみ処理を委託する市への廃棄物処理施設整備負担金</a:t>
          </a:r>
          <a:r>
            <a:rPr kumimoji="1" lang="ja-JP" altLang="en-US" sz="1100">
              <a:solidFill>
                <a:schemeClr val="dk1"/>
              </a:solidFill>
              <a:effectLst/>
              <a:latin typeface="+mn-lt"/>
              <a:ea typeface="+mn-ea"/>
              <a:cs typeface="+mn-cs"/>
            </a:rPr>
            <a:t>が減少したことや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新型コロナウイルス予防接種対策事業に係る経費が減少したことにより、７，２５０円減となった</a:t>
          </a:r>
          <a:r>
            <a:rPr kumimoji="1" lang="ja-JP" altLang="ja-JP" sz="1100">
              <a:solidFill>
                <a:schemeClr val="dk1"/>
              </a:solidFill>
              <a:effectLst/>
              <a:latin typeface="+mn-lt"/>
              <a:ea typeface="+mn-ea"/>
              <a:cs typeface="+mn-cs"/>
            </a:rPr>
            <a:t>。農林水産業費は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令和４年度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国営赤川二期地区土地改良事業に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町負担分の一括償還</a:t>
          </a:r>
          <a:r>
            <a:rPr kumimoji="1" lang="ja-JP" altLang="en-US" sz="1100">
              <a:solidFill>
                <a:schemeClr val="dk1"/>
              </a:solidFill>
              <a:effectLst/>
              <a:latin typeface="+mn-lt"/>
              <a:ea typeface="+mn-ea"/>
              <a:cs typeface="+mn-cs"/>
            </a:rPr>
            <a:t>をしたことで例年より高い値だったが、令和５年度は３０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０５０</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減で一昨年並みとなった</a:t>
          </a:r>
          <a:r>
            <a:rPr kumimoji="1" lang="ja-JP" altLang="ja-JP" sz="1100">
              <a:solidFill>
                <a:schemeClr val="dk1"/>
              </a:solidFill>
              <a:effectLst/>
              <a:latin typeface="+mn-lt"/>
              <a:ea typeface="+mn-ea"/>
              <a:cs typeface="+mn-cs"/>
            </a:rPr>
            <a:t>。商工費</a:t>
          </a:r>
          <a:r>
            <a:rPr kumimoji="1" lang="ja-JP" altLang="en-US" sz="1100">
              <a:solidFill>
                <a:schemeClr val="dk1"/>
              </a:solidFill>
              <a:effectLst/>
              <a:latin typeface="+mn-lt"/>
              <a:ea typeface="+mn-ea"/>
              <a:cs typeface="+mn-cs"/>
            </a:rPr>
            <a:t>について、支出額はほぼ横ばいだったものの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人口の減少の影響により１，７５８円増加</a:t>
          </a:r>
          <a:r>
            <a:rPr kumimoji="1" lang="ja-JP" altLang="ja-JP" sz="1100">
              <a:solidFill>
                <a:schemeClr val="dk1"/>
              </a:solidFill>
              <a:effectLst/>
              <a:latin typeface="+mn-lt"/>
              <a:ea typeface="+mn-ea"/>
              <a:cs typeface="+mn-cs"/>
            </a:rPr>
            <a:t>した。消防費は、常備消防を近隣市に委託する方式をとっているため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高い水準で推移していくものと見込んでいる。教育費は、</a:t>
          </a:r>
          <a:r>
            <a:rPr kumimoji="1" lang="ja-JP" altLang="en-US" sz="1100">
              <a:solidFill>
                <a:schemeClr val="dk1"/>
              </a:solidFill>
              <a:effectLst/>
              <a:latin typeface="+mn-lt"/>
              <a:ea typeface="+mn-ea"/>
              <a:cs typeface="+mn-cs"/>
            </a:rPr>
            <a:t>屋内体育施設の大規模改修を行ったこと等により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２４，０７５円の増となった。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実質収支は、前年度を</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下回る</a:t>
          </a:r>
          <a:r>
            <a:rPr kumimoji="1" lang="ja-JP" altLang="ja-JP" sz="1100">
              <a:solidFill>
                <a:schemeClr val="dk1"/>
              </a:solidFill>
              <a:effectLst/>
              <a:latin typeface="+mn-lt"/>
              <a:ea typeface="+mn-ea"/>
              <a:cs typeface="+mn-cs"/>
            </a:rPr>
            <a:t>結果となった。財政調整基金については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取崩し額よりも積立額が上回ったことで、前年度に</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2.03</a:t>
          </a:r>
          <a:r>
            <a:rPr kumimoji="1" lang="ja-JP" altLang="ja-JP" sz="1100">
              <a:solidFill>
                <a:schemeClr val="dk1"/>
              </a:solidFill>
              <a:effectLst/>
              <a:latin typeface="+mn-lt"/>
              <a:ea typeface="+mn-ea"/>
              <a:cs typeface="+mn-cs"/>
            </a:rPr>
            <a:t>ポイント上昇した。実質単年度収支については、温泉施設改修や体育施設改修</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大規模改修工事を行ったことから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物価高騰</a:t>
          </a:r>
          <a:r>
            <a:rPr kumimoji="1" lang="ja-JP" altLang="en-US" sz="1100">
              <a:solidFill>
                <a:schemeClr val="dk1"/>
              </a:solidFill>
              <a:effectLst/>
              <a:latin typeface="+mn-lt"/>
              <a:ea typeface="+mn-ea"/>
              <a:cs typeface="+mn-cs"/>
            </a:rPr>
            <a:t>や人件費の増加が見込まれることから</a:t>
          </a:r>
          <a:r>
            <a:rPr kumimoji="1" lang="ja-JP" altLang="ja-JP" sz="1100">
              <a:solidFill>
                <a:schemeClr val="dk1"/>
              </a:solidFill>
              <a:effectLst/>
              <a:latin typeface="+mn-lt"/>
              <a:ea typeface="+mn-ea"/>
              <a:cs typeface="+mn-cs"/>
            </a:rPr>
            <a:t>、より一層財政の健全化を図り、繰上償還や財政調整基金への積立てを計画的に行っていく必要がある。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連結実質赤字比率に関しては赤字となっている会計はなく、全ての会計で黒字となっている。三川町国民健康保険特別会計は、国保加入者の減少と医療費の増大により黒字額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減少傾向にあ</a:t>
          </a:r>
          <a:r>
            <a:rPr kumimoji="1" lang="ja-JP" altLang="en-US" sz="1100">
              <a:solidFill>
                <a:schemeClr val="dk1"/>
              </a:solidFill>
              <a:effectLst/>
              <a:latin typeface="+mn-lt"/>
              <a:ea typeface="+mn-ea"/>
              <a:cs typeface="+mn-cs"/>
            </a:rPr>
            <a:t>ったが、税率改正を行ったことにより令和５年度は黒字額が増加した</a:t>
          </a:r>
          <a:r>
            <a:rPr kumimoji="1" lang="ja-JP" altLang="ja-JP" sz="1100">
              <a:solidFill>
                <a:schemeClr val="dk1"/>
              </a:solidFill>
              <a:effectLst/>
              <a:latin typeface="+mn-lt"/>
              <a:ea typeface="+mn-ea"/>
              <a:cs typeface="+mn-cs"/>
            </a:rPr>
            <a:t>。今後も国民健康保険税、介護保険料等の適正化を図り、経費節減に努めることで赤字とならないよう対処していく。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分子）については、前年度に比べやや増加している。元利償還金については、低利率での借入等により地方債現在高を減少させ、元利償還金を抑えている。公営企業債の元利償還金に対する繰入金について、過去に補償金免除繰上償還制度の活用により、農業集落排水事業に係る地方債の繰上償還を行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ものの、新規の借り入れもあり、公営企業債の元利償還金に対する繰入金はほぼ一定の水準となっている。今後も新規の地方債発行抑制や繰上償還によって、実質公債費比率（分子）を減少させるよう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本町において満期一括償還地方債は発行していない。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将来負担比率（分子）について、前年度</a:t>
          </a:r>
          <a:r>
            <a:rPr kumimoji="1" lang="ja-JP" altLang="en-US" sz="1100">
              <a:solidFill>
                <a:schemeClr val="tx1"/>
              </a:solidFill>
              <a:effectLst/>
              <a:latin typeface="+mn-lt"/>
              <a:ea typeface="+mn-ea"/>
              <a:cs typeface="+mn-cs"/>
            </a:rPr>
            <a:t>より</a:t>
          </a:r>
          <a:r>
            <a:rPr kumimoji="1" lang="en-US" altLang="ja-JP" sz="1100">
              <a:solidFill>
                <a:schemeClr val="tx1"/>
              </a:solidFill>
              <a:effectLst/>
              <a:latin typeface="+mn-lt"/>
              <a:ea typeface="+mn-ea"/>
              <a:cs typeface="+mn-cs"/>
            </a:rPr>
            <a:t>127</a:t>
          </a:r>
          <a:r>
            <a:rPr kumimoji="1" lang="ja-JP" altLang="en-US" sz="1100">
              <a:solidFill>
                <a:schemeClr val="tx1"/>
              </a:solidFill>
              <a:effectLst/>
              <a:latin typeface="+mn-lt"/>
              <a:ea typeface="+mn-ea"/>
              <a:cs typeface="+mn-cs"/>
            </a:rPr>
            <a:t>百万円</a:t>
          </a:r>
          <a:r>
            <a:rPr kumimoji="1" lang="ja-JP" altLang="ja-JP" sz="1100">
              <a:solidFill>
                <a:schemeClr val="tx1"/>
              </a:solidFill>
              <a:effectLst/>
              <a:latin typeface="+mn-lt"/>
              <a:ea typeface="+mn-ea"/>
              <a:cs typeface="+mn-cs"/>
            </a:rPr>
            <a:t>減少した。将来負担額の中で最も大きな要因である地方債現在高については、起債抑制や繰上償還等により２５年度以降は５０億円を下回っていた</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子育て交流施設整備や一般廃棄物等処理施設整備などの大型事業の実施に伴う起債により、令和元年度</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平成２８年度以来再び５０億円を</a:t>
          </a:r>
          <a:r>
            <a:rPr kumimoji="1" lang="ja-JP" altLang="en-US" sz="1100">
              <a:solidFill>
                <a:schemeClr val="tx1"/>
              </a:solidFill>
              <a:effectLst/>
              <a:latin typeface="+mn-lt"/>
              <a:ea typeface="+mn-ea"/>
              <a:cs typeface="+mn-cs"/>
            </a:rPr>
            <a:t>上回った</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一方、</a:t>
          </a:r>
          <a:r>
            <a:rPr kumimoji="1" lang="ja-JP" altLang="ja-JP" sz="1100">
              <a:solidFill>
                <a:schemeClr val="tx1"/>
              </a:solidFill>
              <a:effectLst/>
              <a:latin typeface="+mn-lt"/>
              <a:ea typeface="+mn-ea"/>
              <a:cs typeface="+mn-cs"/>
            </a:rPr>
            <a:t>公営企業債等については、計画的な償還により、着実に減少している。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充当可能財源等</a:t>
          </a:r>
          <a:r>
            <a:rPr kumimoji="1" lang="ja-JP" altLang="en-US" sz="1100">
              <a:solidFill>
                <a:schemeClr val="tx1"/>
              </a:solidFill>
              <a:effectLst/>
              <a:latin typeface="+mn-lt"/>
              <a:ea typeface="+mn-ea"/>
              <a:cs typeface="+mn-cs"/>
            </a:rPr>
            <a:t>については</a:t>
          </a:r>
          <a:r>
            <a:rPr kumimoji="1" lang="ja-JP" altLang="ja-JP" sz="1100">
              <a:solidFill>
                <a:schemeClr val="tx1"/>
              </a:solidFill>
              <a:effectLst/>
              <a:latin typeface="+mn-lt"/>
              <a:ea typeface="+mn-ea"/>
              <a:cs typeface="+mn-cs"/>
            </a:rPr>
            <a:t>、基準財政需要額に算入される経費</a:t>
          </a:r>
          <a:r>
            <a:rPr kumimoji="1" lang="ja-JP" altLang="en-US" sz="1100">
              <a:solidFill>
                <a:schemeClr val="tx1"/>
              </a:solidFill>
              <a:effectLst/>
              <a:latin typeface="+mn-lt"/>
              <a:ea typeface="+mn-ea"/>
              <a:cs typeface="+mn-cs"/>
            </a:rPr>
            <a:t>と</a:t>
          </a:r>
          <a:r>
            <a:rPr kumimoji="1" lang="ja-JP" altLang="ja-JP" sz="1100">
              <a:solidFill>
                <a:schemeClr val="tx1"/>
              </a:solidFill>
              <a:effectLst/>
              <a:latin typeface="+mn-lt"/>
              <a:ea typeface="+mn-ea"/>
              <a:cs typeface="+mn-cs"/>
            </a:rPr>
            <a:t>充当可能基金が減少した</a:t>
          </a:r>
          <a:r>
            <a:rPr kumimoji="1" lang="ja-JP" altLang="en-US" sz="1100">
              <a:solidFill>
                <a:schemeClr val="tx1"/>
              </a:solidFill>
              <a:effectLst/>
              <a:latin typeface="+mn-lt"/>
              <a:ea typeface="+mn-ea"/>
              <a:cs typeface="+mn-cs"/>
            </a:rPr>
            <a:t>ことなどにより</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前年度よ</a:t>
          </a:r>
          <a:r>
            <a:rPr kumimoji="1" lang="en-US" altLang="ja-JP" sz="1100">
              <a:solidFill>
                <a:schemeClr val="tx1"/>
              </a:solidFill>
              <a:effectLst/>
              <a:latin typeface="+mn-lt"/>
              <a:ea typeface="+mn-ea"/>
              <a:cs typeface="+mn-cs"/>
            </a:rPr>
            <a:t>296</a:t>
          </a:r>
          <a:r>
            <a:rPr kumimoji="1" lang="ja-JP" altLang="en-US" sz="1100">
              <a:solidFill>
                <a:schemeClr val="tx1"/>
              </a:solidFill>
              <a:effectLst/>
              <a:latin typeface="+mn-lt"/>
              <a:ea typeface="+mn-ea"/>
              <a:cs typeface="+mn-cs"/>
            </a:rPr>
            <a:t>百万円の減と</a:t>
          </a:r>
          <a:r>
            <a:rPr kumimoji="1" lang="ja-JP" altLang="ja-JP" sz="1100">
              <a:solidFill>
                <a:schemeClr val="tx1"/>
              </a:solidFill>
              <a:effectLst/>
              <a:latin typeface="+mn-lt"/>
              <a:ea typeface="+mn-ea"/>
              <a:cs typeface="+mn-cs"/>
            </a:rPr>
            <a:t>なった。</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今後、充当可能基金を着実に積み立てていくほか、起債抑制等に努め地方債現在高を減少させ、将来負担比率（分子）を減少させていくことが課題となる。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山形県三川町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体育施設の大規模改修</a:t>
          </a:r>
          <a:r>
            <a:rPr kumimoji="1" lang="ja-JP" altLang="en-US" sz="1100">
              <a:solidFill>
                <a:schemeClr val="dk1"/>
              </a:solidFill>
              <a:effectLst/>
              <a:latin typeface="+mn-lt"/>
              <a:ea typeface="+mn-ea"/>
              <a:cs typeface="+mn-cs"/>
            </a:rPr>
            <a:t>へ</a:t>
          </a:r>
          <a:r>
            <a:rPr kumimoji="1" lang="ja-JP" altLang="ja-JP" sz="1100">
              <a:solidFill>
                <a:schemeClr val="dk1"/>
              </a:solidFill>
              <a:effectLst/>
              <a:latin typeface="+mn-lt"/>
              <a:ea typeface="+mn-ea"/>
              <a:cs typeface="+mn-cs"/>
            </a:rPr>
            <a:t>教育施設整備基金</a:t>
          </a:r>
          <a:r>
            <a:rPr kumimoji="1" lang="ja-JP" altLang="en-US" sz="1100">
              <a:solidFill>
                <a:schemeClr val="dk1"/>
              </a:solidFill>
              <a:effectLst/>
              <a:latin typeface="+mn-lt"/>
              <a:ea typeface="+mn-ea"/>
              <a:cs typeface="+mn-cs"/>
            </a:rPr>
            <a:t>を充当したことが大きく影響し、基金全体で</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使途の明確化を図るために、財政調整基金を取崩して個々の特定目的基金に積立てていく予定である。なお、その額は予算状況を見て対応していくことになるが、基金を充てる事業が後年度に順次控えているため、今後の全体額は減少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ふるさと基金：地域の特色を生かした魅力ある地域づくり</a:t>
          </a:r>
          <a:endParaRPr lang="ja-JP" altLang="ja-JP" sz="1400">
            <a:effectLst/>
          </a:endParaRPr>
        </a:p>
        <a:p>
          <a:r>
            <a:rPr kumimoji="1" lang="ja-JP" altLang="ja-JP" sz="1100">
              <a:solidFill>
                <a:schemeClr val="dk1"/>
              </a:solidFill>
              <a:effectLst/>
              <a:latin typeface="+mn-lt"/>
              <a:ea typeface="+mn-ea"/>
              <a:cs typeface="+mn-cs"/>
            </a:rPr>
            <a:t>教育施設整備基金：教育施設等の整備</a:t>
          </a:r>
          <a:endParaRPr lang="ja-JP" altLang="ja-JP" sz="1400">
            <a:effectLst/>
          </a:endParaRPr>
        </a:p>
        <a:p>
          <a:r>
            <a:rPr kumimoji="1" lang="ja-JP" altLang="ja-JP" sz="1100">
              <a:solidFill>
                <a:schemeClr val="dk1"/>
              </a:solidFill>
              <a:effectLst/>
              <a:latin typeface="+mn-lt"/>
              <a:ea typeface="+mn-ea"/>
              <a:cs typeface="+mn-cs"/>
            </a:rPr>
            <a:t>温泉施設基金：なの花温泉田田入浴施設等の整備</a:t>
          </a:r>
          <a:endParaRPr lang="ja-JP" altLang="ja-JP" sz="1400">
            <a:effectLst/>
          </a:endParaRPr>
        </a:p>
        <a:p>
          <a:r>
            <a:rPr kumimoji="1" lang="ja-JP" altLang="ja-JP" sz="1100">
              <a:solidFill>
                <a:schemeClr val="dk1"/>
              </a:solidFill>
              <a:effectLst/>
              <a:latin typeface="+mn-lt"/>
              <a:ea typeface="+mn-ea"/>
              <a:cs typeface="+mn-cs"/>
            </a:rPr>
            <a:t>国際交流基金：国際化に適切に対応する人材育成及び国際交流促進</a:t>
          </a:r>
          <a:endParaRPr lang="ja-JP" altLang="ja-JP" sz="1400">
            <a:effectLst/>
          </a:endParaRPr>
        </a:p>
        <a:p>
          <a:r>
            <a:rPr kumimoji="1" lang="ja-JP" altLang="en-US" sz="1100">
              <a:solidFill>
                <a:schemeClr val="dk1"/>
              </a:solidFill>
              <a:effectLst/>
              <a:latin typeface="+mn-lt"/>
              <a:ea typeface="+mn-ea"/>
              <a:cs typeface="+mn-cs"/>
            </a:rPr>
            <a:t>森林環境贈与税基金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木材の利用促進及び森林整備の普及啓発等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ふるさと基金：</a:t>
          </a:r>
          <a:r>
            <a:rPr kumimoji="1" lang="ja-JP" altLang="ja-JP" sz="1100">
              <a:solidFill>
                <a:schemeClr val="tx1"/>
              </a:solidFill>
              <a:effectLst/>
              <a:latin typeface="+mn-lt"/>
              <a:ea typeface="+mn-ea"/>
              <a:cs typeface="+mn-cs"/>
            </a:rPr>
            <a:t>取崩額が積立額を上回ったことで</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百万円増</a:t>
          </a:r>
          <a:endParaRPr lang="ja-JP" altLang="ja-JP" sz="1400">
            <a:solidFill>
              <a:schemeClr val="tx1"/>
            </a:solidFill>
            <a:effectLst/>
          </a:endParaRPr>
        </a:p>
        <a:p>
          <a:r>
            <a:rPr kumimoji="1" lang="ja-JP" altLang="ja-JP" sz="1100">
              <a:solidFill>
                <a:schemeClr val="dk1"/>
              </a:solidFill>
              <a:effectLst/>
              <a:latin typeface="+mn-lt"/>
              <a:ea typeface="+mn-ea"/>
              <a:cs typeface="+mn-cs"/>
            </a:rPr>
            <a:t>教育施設整備基金：</a:t>
          </a:r>
          <a:r>
            <a:rPr kumimoji="1" lang="ja-JP" altLang="en-US" sz="1100">
              <a:solidFill>
                <a:schemeClr val="dk1"/>
              </a:solidFill>
              <a:effectLst/>
              <a:latin typeface="+mn-lt"/>
              <a:ea typeface="+mn-ea"/>
              <a:cs typeface="+mn-cs"/>
            </a:rPr>
            <a:t>屋内</a:t>
          </a:r>
          <a:r>
            <a:rPr kumimoji="1" lang="ja-JP" altLang="ja-JP" sz="1100">
              <a:solidFill>
                <a:schemeClr val="dk1"/>
              </a:solidFill>
              <a:effectLst/>
              <a:latin typeface="+mn-lt"/>
              <a:ea typeface="+mn-ea"/>
              <a:cs typeface="+mn-cs"/>
            </a:rPr>
            <a:t>体育施設の大規模改修</a:t>
          </a:r>
          <a:r>
            <a:rPr kumimoji="1" lang="ja-JP" altLang="en-US" sz="1100">
              <a:solidFill>
                <a:schemeClr val="dk1"/>
              </a:solidFill>
              <a:effectLst/>
              <a:latin typeface="+mn-lt"/>
              <a:ea typeface="+mn-ea"/>
              <a:cs typeface="+mn-cs"/>
            </a:rPr>
            <a:t>に充当したことにより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の減</a:t>
          </a:r>
          <a:endParaRPr lang="ja-JP" altLang="ja-JP" sz="1400">
            <a:effectLst/>
          </a:endParaRPr>
        </a:p>
        <a:p>
          <a:r>
            <a:rPr kumimoji="1" lang="ja-JP" altLang="ja-JP" sz="1100">
              <a:solidFill>
                <a:schemeClr val="dk1"/>
              </a:solidFill>
              <a:effectLst/>
              <a:latin typeface="+mn-lt"/>
              <a:ea typeface="+mn-ea"/>
              <a:cs typeface="+mn-cs"/>
            </a:rPr>
            <a:t>温泉施設基金：今後の施設改修などの事業予定を勘案し</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積み立て</a:t>
          </a:r>
          <a:r>
            <a:rPr kumimoji="1" lang="ja-JP" altLang="en-US" sz="1100">
              <a:solidFill>
                <a:schemeClr val="dk1"/>
              </a:solidFill>
              <a:effectLst/>
              <a:latin typeface="+mn-lt"/>
              <a:ea typeface="+mn-ea"/>
              <a:cs typeface="+mn-cs"/>
            </a:rPr>
            <a:t>をした</a:t>
          </a:r>
          <a:r>
            <a:rPr kumimoji="1" lang="ja-JP" altLang="ja-JP" sz="1100">
              <a:solidFill>
                <a:schemeClr val="dk1"/>
              </a:solidFill>
              <a:effectLst/>
              <a:latin typeface="+mn-lt"/>
              <a:ea typeface="+mn-ea"/>
              <a:cs typeface="+mn-cs"/>
            </a:rPr>
            <a:t>ことにより</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増</a:t>
          </a:r>
          <a:endParaRPr lang="ja-JP" altLang="ja-JP" sz="1400">
            <a:effectLst/>
          </a:endParaRPr>
        </a:p>
        <a:p>
          <a:r>
            <a:rPr kumimoji="1" lang="ja-JP" altLang="ja-JP" sz="1100">
              <a:solidFill>
                <a:schemeClr val="dk1"/>
              </a:solidFill>
              <a:effectLst/>
              <a:latin typeface="+mn-lt"/>
              <a:ea typeface="+mn-ea"/>
              <a:cs typeface="+mn-cs"/>
            </a:rPr>
            <a:t>国際交流基金：新型コロナウイルス感染症</a:t>
          </a:r>
          <a:r>
            <a:rPr kumimoji="1" lang="ja-JP" altLang="en-US" sz="1100">
              <a:solidFill>
                <a:schemeClr val="dk1"/>
              </a:solidFill>
              <a:effectLst/>
              <a:latin typeface="+mn-lt"/>
              <a:ea typeface="+mn-ea"/>
              <a:cs typeface="+mn-cs"/>
            </a:rPr>
            <a:t>の影響により</a:t>
          </a:r>
          <a:r>
            <a:rPr kumimoji="1" lang="ja-JP" altLang="ja-JP" sz="1100">
              <a:solidFill>
                <a:schemeClr val="dk1"/>
              </a:solidFill>
              <a:effectLst/>
              <a:latin typeface="+mn-lt"/>
              <a:ea typeface="+mn-ea"/>
              <a:cs typeface="+mn-cs"/>
            </a:rPr>
            <a:t>国際交流事業が未実施と</a:t>
          </a:r>
          <a:r>
            <a:rPr kumimoji="1" lang="ja-JP" altLang="en-US" sz="1100">
              <a:solidFill>
                <a:schemeClr val="dk1"/>
              </a:solidFill>
              <a:effectLst/>
              <a:latin typeface="+mn-lt"/>
              <a:ea typeface="+mn-ea"/>
              <a:cs typeface="+mn-cs"/>
            </a:rPr>
            <a:t>なったため</a:t>
          </a:r>
          <a:r>
            <a:rPr kumimoji="1" lang="ja-JP" altLang="ja-JP" sz="1100">
              <a:solidFill>
                <a:schemeClr val="dk1"/>
              </a:solidFill>
              <a:effectLst/>
              <a:latin typeface="+mn-lt"/>
              <a:ea typeface="+mn-ea"/>
              <a:cs typeface="+mn-cs"/>
            </a:rPr>
            <a:t>増減なし</a:t>
          </a:r>
          <a:endParaRPr lang="ja-JP" altLang="ja-JP" sz="1400">
            <a:effectLst/>
          </a:endParaRPr>
        </a:p>
        <a:p>
          <a:r>
            <a:rPr kumimoji="1" lang="ja-JP" altLang="en-US" sz="1100">
              <a:solidFill>
                <a:schemeClr val="dk1"/>
              </a:solidFill>
              <a:effectLst/>
              <a:latin typeface="+mn-lt"/>
              <a:ea typeface="+mn-ea"/>
              <a:cs typeface="+mn-cs"/>
            </a:rPr>
            <a:t>森林環境贈与税基金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積立のみを行ったことで、</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百万円の増</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ふるさと基金：投資的経費に多額を取り崩すため、減少予定。</a:t>
          </a:r>
          <a:endParaRPr lang="ja-JP" altLang="ja-JP" sz="1400">
            <a:effectLst/>
          </a:endParaRPr>
        </a:p>
        <a:p>
          <a:r>
            <a:rPr kumimoji="1" lang="ja-JP" altLang="ja-JP" sz="1100">
              <a:solidFill>
                <a:schemeClr val="dk1"/>
              </a:solidFill>
              <a:effectLst/>
              <a:latin typeface="+mn-lt"/>
              <a:ea typeface="+mn-ea"/>
              <a:cs typeface="+mn-cs"/>
            </a:rPr>
            <a:t>教育施設整備基金：屋内体育施設などの大規模改修事業で多額を取り崩すため、減少予定。</a:t>
          </a:r>
          <a:endParaRPr lang="ja-JP" altLang="ja-JP" sz="1400">
            <a:effectLst/>
          </a:endParaRPr>
        </a:p>
        <a:p>
          <a:r>
            <a:rPr kumimoji="1" lang="ja-JP" altLang="ja-JP" sz="1100">
              <a:solidFill>
                <a:schemeClr val="dk1"/>
              </a:solidFill>
              <a:effectLst/>
              <a:latin typeface="+mn-lt"/>
              <a:ea typeface="+mn-ea"/>
              <a:cs typeface="+mn-cs"/>
            </a:rPr>
            <a:t>温泉施設基金：温泉施設の大規模改修事業で多額を取り崩すため、減少予定。</a:t>
          </a:r>
          <a:endParaRPr lang="ja-JP" altLang="ja-JP" sz="1400">
            <a:effectLst/>
          </a:endParaRPr>
        </a:p>
        <a:p>
          <a:r>
            <a:rPr kumimoji="1" lang="ja-JP" altLang="ja-JP" sz="1100">
              <a:solidFill>
                <a:schemeClr val="dk1"/>
              </a:solidFill>
              <a:effectLst/>
              <a:latin typeface="+mn-lt"/>
              <a:ea typeface="+mn-ea"/>
              <a:cs typeface="+mn-cs"/>
            </a:rPr>
            <a:t>国際交流基金：今後も同額程度を維持する予定。</a:t>
          </a:r>
          <a:endParaRPr lang="ja-JP" altLang="ja-JP" sz="1400">
            <a:effectLst/>
          </a:endParaRPr>
        </a:p>
        <a:p>
          <a:r>
            <a:rPr kumimoji="1" lang="ja-JP" altLang="en-US" sz="1100">
              <a:solidFill>
                <a:schemeClr val="dk1"/>
              </a:solidFill>
              <a:effectLst/>
              <a:latin typeface="+mn-lt"/>
              <a:ea typeface="+mn-ea"/>
              <a:cs typeface="+mn-cs"/>
            </a:rPr>
            <a:t>森林環境贈与税基金</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取崩し額が積立額上回</a:t>
          </a:r>
          <a:r>
            <a:rPr lang="ja-JP" altLang="en-US" sz="1100">
              <a:solidFill>
                <a:schemeClr val="dk1"/>
              </a:solidFill>
              <a:effectLst/>
              <a:latin typeface="+mn-lt"/>
              <a:ea typeface="+mn-ea"/>
              <a:cs typeface="+mn-cs"/>
            </a:rPr>
            <a:t>ったことにより</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76</a:t>
          </a:r>
          <a:r>
            <a:rPr lang="ja-JP" altLang="ja-JP" sz="11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予算状況を見て対応していくが、各種事業が控えているため今後減少予定である。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減債基金ついては取崩</a:t>
          </a:r>
          <a:r>
            <a:rPr kumimoji="1" lang="ja-JP" altLang="en-US" sz="1100">
              <a:solidFill>
                <a:schemeClr val="dk1"/>
              </a:solidFill>
              <a:effectLst/>
              <a:latin typeface="+mn-lt"/>
              <a:ea typeface="+mn-ea"/>
              <a:cs typeface="+mn-cs"/>
            </a:rPr>
            <a:t>とほぼ同額</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をしたため</a:t>
          </a:r>
          <a:r>
            <a:rPr kumimoji="1" lang="ja-JP" altLang="ja-JP" sz="1100">
              <a:solidFill>
                <a:schemeClr val="dk1"/>
              </a:solidFill>
              <a:effectLst/>
              <a:latin typeface="+mn-lt"/>
              <a:ea typeface="+mn-ea"/>
              <a:cs typeface="+mn-cs"/>
            </a:rPr>
            <a:t>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地方債の償還予定を踏まえ対応していく。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5640032</v>
      </c>
      <c r="BO4" s="449"/>
      <c r="BP4" s="449"/>
      <c r="BQ4" s="449"/>
      <c r="BR4" s="449"/>
      <c r="BS4" s="449"/>
      <c r="BT4" s="449"/>
      <c r="BU4" s="450"/>
      <c r="BV4" s="448">
        <v>5649656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10.4</v>
      </c>
      <c r="CU4" s="589"/>
      <c r="CV4" s="589"/>
      <c r="CW4" s="589"/>
      <c r="CX4" s="589"/>
      <c r="CY4" s="589"/>
      <c r="CZ4" s="589"/>
      <c r="DA4" s="590"/>
      <c r="DB4" s="588">
        <v>11.7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5319292</v>
      </c>
      <c r="BO5" s="420"/>
      <c r="BP5" s="420"/>
      <c r="BQ5" s="420"/>
      <c r="BR5" s="420"/>
      <c r="BS5" s="420"/>
      <c r="BT5" s="420"/>
      <c r="BU5" s="421"/>
      <c r="BV5" s="419">
        <v>5302877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88.6</v>
      </c>
      <c r="CU5" s="417"/>
      <c r="CV5" s="417"/>
      <c r="CW5" s="417"/>
      <c r="CX5" s="417"/>
      <c r="CY5" s="417"/>
      <c r="CZ5" s="417"/>
      <c r="DA5" s="418"/>
      <c r="DB5" s="416">
        <v>84.9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320740</v>
      </c>
      <c r="BO6" s="420"/>
      <c r="BP6" s="420"/>
      <c r="BQ6" s="420"/>
      <c r="BR6" s="420"/>
      <c r="BS6" s="420"/>
      <c r="BT6" s="420"/>
      <c r="BU6" s="421"/>
      <c r="BV6" s="419">
        <v>346779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89.1</v>
      </c>
      <c r="CU6" s="563"/>
      <c r="CV6" s="563"/>
      <c r="CW6" s="563"/>
      <c r="CX6" s="563"/>
      <c r="CY6" s="563"/>
      <c r="CZ6" s="563"/>
      <c r="DA6" s="564"/>
      <c r="DB6" s="562">
        <v>86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3787</v>
      </c>
      <c r="BO7" s="420"/>
      <c r="BP7" s="420"/>
      <c r="BQ7" s="420"/>
      <c r="BR7" s="420"/>
      <c r="BS7" s="420"/>
      <c r="BT7" s="420"/>
      <c r="BU7" s="421"/>
      <c r="BV7" s="419">
        <v>27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3043294</v>
      </c>
      <c r="CU7" s="420"/>
      <c r="CV7" s="420"/>
      <c r="CW7" s="420"/>
      <c r="CX7" s="420"/>
      <c r="CY7" s="420"/>
      <c r="CZ7" s="420"/>
      <c r="DA7" s="421"/>
      <c r="DB7" s="419">
        <v>2965150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316953</v>
      </c>
      <c r="BO8" s="420"/>
      <c r="BP8" s="420"/>
      <c r="BQ8" s="420"/>
      <c r="BR8" s="420"/>
      <c r="BS8" s="420"/>
      <c r="BT8" s="420"/>
      <c r="BU8" s="421"/>
      <c r="BV8" s="419">
        <v>346752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0.37</v>
      </c>
      <c r="CU8" s="523"/>
      <c r="CV8" s="523"/>
      <c r="CW8" s="523"/>
      <c r="CX8" s="523"/>
      <c r="CY8" s="523"/>
      <c r="CZ8" s="523"/>
      <c r="DA8" s="524"/>
      <c r="DB8" s="522">
        <v>0.37</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7601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-29799</v>
      </c>
      <c r="BO9" s="420"/>
      <c r="BP9" s="420"/>
      <c r="BQ9" s="420"/>
      <c r="BR9" s="420"/>
      <c r="BS9" s="420"/>
      <c r="BT9" s="420"/>
      <c r="BU9" s="421"/>
      <c r="BV9" s="419">
        <v>35612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10.9</v>
      </c>
      <c r="CU9" s="417"/>
      <c r="CV9" s="417"/>
      <c r="CW9" s="417"/>
      <c r="CX9" s="417"/>
      <c r="CY9" s="417"/>
      <c r="CZ9" s="417"/>
      <c r="DA9" s="418"/>
      <c r="DB9" s="416">
        <v>10</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7728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173700</v>
      </c>
      <c r="BO10" s="420"/>
      <c r="BP10" s="420"/>
      <c r="BQ10" s="420"/>
      <c r="BR10" s="420"/>
      <c r="BS10" s="420"/>
      <c r="BT10" s="420"/>
      <c r="BU10" s="421"/>
      <c r="BV10" s="419">
        <v>193725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7062</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97000</v>
      </c>
      <c r="BO12" s="420"/>
      <c r="BP12" s="420"/>
      <c r="BQ12" s="420"/>
      <c r="BR12" s="420"/>
      <c r="BS12" s="420"/>
      <c r="BT12" s="420"/>
      <c r="BU12" s="421"/>
      <c r="BV12" s="419">
        <v>127400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7033</v>
      </c>
      <c r="S13" s="507"/>
      <c r="T13" s="507"/>
      <c r="U13" s="507"/>
      <c r="V13" s="508"/>
      <c r="W13" s="509" t="s">
        <v>130</v>
      </c>
      <c r="X13" s="405"/>
      <c r="Y13" s="405"/>
      <c r="Z13" s="405"/>
      <c r="AA13" s="405"/>
      <c r="AB13" s="406"/>
      <c r="AC13" s="372">
        <v>565</v>
      </c>
      <c r="AD13" s="373"/>
      <c r="AE13" s="373"/>
      <c r="AF13" s="373"/>
      <c r="AG13" s="374"/>
      <c r="AH13" s="372">
        <v>623</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46901</v>
      </c>
      <c r="BO13" s="420"/>
      <c r="BP13" s="420"/>
      <c r="BQ13" s="420"/>
      <c r="BR13" s="420"/>
      <c r="BS13" s="420"/>
      <c r="BT13" s="420"/>
      <c r="BU13" s="421"/>
      <c r="BV13" s="419">
        <v>101937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10.3</v>
      </c>
      <c r="CU13" s="417"/>
      <c r="CV13" s="417"/>
      <c r="CW13" s="417"/>
      <c r="CX13" s="417"/>
      <c r="CY13" s="417"/>
      <c r="CZ13" s="417"/>
      <c r="DA13" s="418"/>
      <c r="DB13" s="416">
        <v>9.8000000000000007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7195</v>
      </c>
      <c r="S14" s="507"/>
      <c r="T14" s="507"/>
      <c r="U14" s="507"/>
      <c r="V14" s="508"/>
      <c r="W14" s="510"/>
      <c r="X14" s="408"/>
      <c r="Y14" s="408"/>
      <c r="Z14" s="408"/>
      <c r="AA14" s="408"/>
      <c r="AB14" s="409"/>
      <c r="AC14" s="499">
        <v>14.6</v>
      </c>
      <c r="AD14" s="500"/>
      <c r="AE14" s="500"/>
      <c r="AF14" s="500"/>
      <c r="AG14" s="501"/>
      <c r="AH14" s="499">
        <v>15.8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98.7</v>
      </c>
      <c r="CU14" s="517"/>
      <c r="CV14" s="517"/>
      <c r="CW14" s="517"/>
      <c r="CX14" s="517"/>
      <c r="CY14" s="517"/>
      <c r="CZ14" s="517"/>
      <c r="DA14" s="518"/>
      <c r="DB14" s="516">
        <v>105.9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7167</v>
      </c>
      <c r="S15" s="507"/>
      <c r="T15" s="507"/>
      <c r="U15" s="507"/>
      <c r="V15" s="508"/>
      <c r="W15" s="509" t="s">
        <v>137</v>
      </c>
      <c r="X15" s="405"/>
      <c r="Y15" s="405"/>
      <c r="Z15" s="405"/>
      <c r="AA15" s="405"/>
      <c r="AB15" s="406"/>
      <c r="AC15" s="372">
        <v>1165</v>
      </c>
      <c r="AD15" s="373"/>
      <c r="AE15" s="373"/>
      <c r="AF15" s="373"/>
      <c r="AG15" s="374"/>
      <c r="AH15" s="372">
        <v>1134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1001581</v>
      </c>
      <c r="BO15" s="449"/>
      <c r="BP15" s="449"/>
      <c r="BQ15" s="449"/>
      <c r="BR15" s="449"/>
      <c r="BS15" s="449"/>
      <c r="BT15" s="449"/>
      <c r="BU15" s="450"/>
      <c r="BV15" s="448">
        <v>980494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v>
      </c>
      <c r="AD16" s="500"/>
      <c r="AE16" s="500"/>
      <c r="AF16" s="500"/>
      <c r="AG16" s="501"/>
      <c r="AH16" s="499">
        <v>28.8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2740810</v>
      </c>
      <c r="BO16" s="420"/>
      <c r="BP16" s="420"/>
      <c r="BQ16" s="420"/>
      <c r="BR16" s="420"/>
      <c r="BS16" s="420"/>
      <c r="BT16" s="420"/>
      <c r="BU16" s="421"/>
      <c r="BV16" s="419">
        <v>2679802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2147</v>
      </c>
      <c r="AD17" s="373"/>
      <c r="AE17" s="373"/>
      <c r="AF17" s="373"/>
      <c r="AG17" s="374"/>
      <c r="AH17" s="372">
        <v>2179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1257220</v>
      </c>
      <c r="BO17" s="420"/>
      <c r="BP17" s="420"/>
      <c r="BQ17" s="420"/>
      <c r="BR17" s="420"/>
      <c r="BS17" s="420"/>
      <c r="BT17" s="420"/>
      <c r="BU17" s="421"/>
      <c r="BV17" s="419">
        <v>1231960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33.22</v>
      </c>
      <c r="M18" s="472"/>
      <c r="N18" s="472"/>
      <c r="O18" s="472"/>
      <c r="P18" s="472"/>
      <c r="Q18" s="472"/>
      <c r="R18" s="473"/>
      <c r="S18" s="473"/>
      <c r="T18" s="473"/>
      <c r="U18" s="473"/>
      <c r="V18" s="474"/>
      <c r="W18" s="490"/>
      <c r="X18" s="491"/>
      <c r="Y18" s="491"/>
      <c r="Z18" s="491"/>
      <c r="AA18" s="491"/>
      <c r="AB18" s="515"/>
      <c r="AC18" s="389">
        <v>55.4</v>
      </c>
      <c r="AD18" s="390"/>
      <c r="AE18" s="390"/>
      <c r="AF18" s="390"/>
      <c r="AG18" s="475"/>
      <c r="AH18" s="389">
        <v>55.4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2751896</v>
      </c>
      <c r="BO18" s="420"/>
      <c r="BP18" s="420"/>
      <c r="BQ18" s="420"/>
      <c r="BR18" s="420"/>
      <c r="BS18" s="420"/>
      <c r="BT18" s="420"/>
      <c r="BU18" s="421"/>
      <c r="BV18" s="419">
        <v>2582180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229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4268413</v>
      </c>
      <c r="BO19" s="420"/>
      <c r="BP19" s="420"/>
      <c r="BQ19" s="420"/>
      <c r="BR19" s="420"/>
      <c r="BS19" s="420"/>
      <c r="BT19" s="420"/>
      <c r="BU19" s="421"/>
      <c r="BV19" s="419">
        <v>4246541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2332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5773015</v>
      </c>
      <c r="BO22" s="449"/>
      <c r="BP22" s="449"/>
      <c r="BQ22" s="449"/>
      <c r="BR22" s="449"/>
      <c r="BS22" s="449"/>
      <c r="BT22" s="449"/>
      <c r="BU22" s="450"/>
      <c r="BV22" s="448">
        <v>6055946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4160253</v>
      </c>
      <c r="BO23" s="420"/>
      <c r="BP23" s="420"/>
      <c r="BQ23" s="420"/>
      <c r="BR23" s="420"/>
      <c r="BS23" s="420"/>
      <c r="BT23" s="420"/>
      <c r="BU23" s="421"/>
      <c r="BV23" s="419">
        <v>4445892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6250</v>
      </c>
      <c r="R24" s="373"/>
      <c r="S24" s="373"/>
      <c r="T24" s="373"/>
      <c r="U24" s="373"/>
      <c r="V24" s="374"/>
      <c r="W24" s="462"/>
      <c r="X24" s="399"/>
      <c r="Y24" s="400"/>
      <c r="Z24" s="375" t="s">
        <v>162</v>
      </c>
      <c r="AA24" s="376"/>
      <c r="AB24" s="376"/>
      <c r="AC24" s="376"/>
      <c r="AD24" s="376"/>
      <c r="AE24" s="376"/>
      <c r="AF24" s="376"/>
      <c r="AG24" s="377"/>
      <c r="AH24" s="372">
        <v>77</v>
      </c>
      <c r="AI24" s="373"/>
      <c r="AJ24" s="373"/>
      <c r="AK24" s="373"/>
      <c r="AL24" s="374"/>
      <c r="AM24" s="372">
        <v>232617</v>
      </c>
      <c r="AN24" s="373"/>
      <c r="AO24" s="373"/>
      <c r="AP24" s="373"/>
      <c r="AQ24" s="373"/>
      <c r="AR24" s="374"/>
      <c r="AS24" s="372">
        <v>3021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4234890</v>
      </c>
      <c r="BO24" s="420"/>
      <c r="BP24" s="420"/>
      <c r="BQ24" s="420"/>
      <c r="BR24" s="420"/>
      <c r="BS24" s="420"/>
      <c r="BT24" s="420"/>
      <c r="BU24" s="421"/>
      <c r="BV24" s="419">
        <v>4358500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5420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40461</v>
      </c>
      <c r="BO25" s="449"/>
      <c r="BP25" s="449"/>
      <c r="BQ25" s="449"/>
      <c r="BR25" s="449"/>
      <c r="BS25" s="449"/>
      <c r="BT25" s="449"/>
      <c r="BU25" s="450"/>
      <c r="BV25" s="448">
        <v>52129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5210</v>
      </c>
      <c r="R26" s="373"/>
      <c r="S26" s="373"/>
      <c r="T26" s="373"/>
      <c r="U26" s="373"/>
      <c r="V26" s="374"/>
      <c r="W26" s="462"/>
      <c r="X26" s="399"/>
      <c r="Y26" s="400"/>
      <c r="Z26" s="375" t="s">
        <v>168</v>
      </c>
      <c r="AA26" s="430"/>
      <c r="AB26" s="430"/>
      <c r="AC26" s="430"/>
      <c r="AD26" s="430"/>
      <c r="AE26" s="430"/>
      <c r="AF26" s="430"/>
      <c r="AG26" s="431"/>
      <c r="AH26" s="372">
        <v>7</v>
      </c>
      <c r="AI26" s="373"/>
      <c r="AJ26" s="373"/>
      <c r="AK26" s="373"/>
      <c r="AL26" s="374"/>
      <c r="AM26" s="372">
        <v>24549</v>
      </c>
      <c r="AN26" s="373"/>
      <c r="AO26" s="373"/>
      <c r="AP26" s="373"/>
      <c r="AQ26" s="373"/>
      <c r="AR26" s="374"/>
      <c r="AS26" s="372">
        <v>3507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3000</v>
      </c>
      <c r="R27" s="373"/>
      <c r="S27" s="373"/>
      <c r="T27" s="373"/>
      <c r="U27" s="373"/>
      <c r="V27" s="374"/>
      <c r="W27" s="462"/>
      <c r="X27" s="399"/>
      <c r="Y27" s="400"/>
      <c r="Z27" s="375" t="s">
        <v>171</v>
      </c>
      <c r="AA27" s="376"/>
      <c r="AB27" s="376"/>
      <c r="AC27" s="376"/>
      <c r="AD27" s="376"/>
      <c r="AE27" s="376"/>
      <c r="AF27" s="376"/>
      <c r="AG27" s="377"/>
      <c r="AH27" s="372">
        <v>7</v>
      </c>
      <c r="AI27" s="373"/>
      <c r="AJ27" s="373"/>
      <c r="AK27" s="373"/>
      <c r="AL27" s="374"/>
      <c r="AM27" s="372">
        <v>20300</v>
      </c>
      <c r="AN27" s="373"/>
      <c r="AO27" s="373"/>
      <c r="AP27" s="373"/>
      <c r="AQ27" s="373"/>
      <c r="AR27" s="374"/>
      <c r="AS27" s="372">
        <v>2900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2450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645384</v>
      </c>
      <c r="BO28" s="449"/>
      <c r="BP28" s="449"/>
      <c r="BQ28" s="449"/>
      <c r="BR28" s="449"/>
      <c r="BS28" s="449"/>
      <c r="BT28" s="449"/>
      <c r="BU28" s="450"/>
      <c r="BV28" s="448">
        <v>568684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8</v>
      </c>
      <c r="M29" s="373"/>
      <c r="N29" s="373"/>
      <c r="O29" s="373"/>
      <c r="P29" s="374"/>
      <c r="Q29" s="372">
        <v>2200</v>
      </c>
      <c r="R29" s="373"/>
      <c r="S29" s="373"/>
      <c r="T29" s="373"/>
      <c r="U29" s="373"/>
      <c r="V29" s="374"/>
      <c r="W29" s="463"/>
      <c r="X29" s="464"/>
      <c r="Y29" s="465"/>
      <c r="Z29" s="375" t="s">
        <v>177</v>
      </c>
      <c r="AA29" s="376"/>
      <c r="AB29" s="376"/>
      <c r="AC29" s="376"/>
      <c r="AD29" s="376"/>
      <c r="AE29" s="376"/>
      <c r="AF29" s="376"/>
      <c r="AG29" s="377"/>
      <c r="AH29" s="372">
        <v>84</v>
      </c>
      <c r="AI29" s="373"/>
      <c r="AJ29" s="373"/>
      <c r="AK29" s="373"/>
      <c r="AL29" s="374"/>
      <c r="AM29" s="372">
        <v>252917</v>
      </c>
      <c r="AN29" s="373"/>
      <c r="AO29" s="373"/>
      <c r="AP29" s="373"/>
      <c r="AQ29" s="373"/>
      <c r="AR29" s="374"/>
      <c r="AS29" s="372">
        <v>3011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68258</v>
      </c>
      <c r="BO29" s="420"/>
      <c r="BP29" s="420"/>
      <c r="BQ29" s="420"/>
      <c r="BR29" s="420"/>
      <c r="BS29" s="420"/>
      <c r="BT29" s="420"/>
      <c r="BU29" s="421"/>
      <c r="BV29" s="419">
        <v>68166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821223</v>
      </c>
      <c r="BO30" s="454"/>
      <c r="BP30" s="454"/>
      <c r="BQ30" s="454"/>
      <c r="BR30" s="454"/>
      <c r="BS30" s="454"/>
      <c r="BT30" s="454"/>
      <c r="BU30" s="455"/>
      <c r="BV30" s="453">
        <v>916970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三川町国民健康保険特別会計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三川町農業集落排水事業特別会計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山形県後期高齢者医療広域連合（普通会計）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みかわ振興公社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三川町後期高齢者医療特別会計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三川町下水道事業特別会計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山形県後期高齢者医療広域連合（事業会計）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山形県東田川郡三川町土地開発公社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三川町介護保険特別会計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庄内広域行政組合（普通会計）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庄内広域行政組合（青果市場事業特別会計）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庄内広域行政組合（庄内食肉流通センター事業特別会計）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山形県消防補償等組合（普通会計）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山形県自治会館管理組合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山形県市町村職員退職手当組合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山形県市町村交通災害共済組合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C8ceFz7UHE8lx1PXMUtG8p2v4YC1UVSjf5Co79l9pKlLvpb/Ki24+0T/hSDr0ELHxD5bRioyi/LEY9vZT1iLxg==" saltValue="ajGb2p5Slc54SAfZ3nix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1007187</v>
      </c>
      <c r="S5" s="677"/>
      <c r="T5" s="677"/>
      <c r="U5" s="677"/>
      <c r="V5" s="677"/>
      <c r="W5" s="677"/>
      <c r="X5" s="677"/>
      <c r="Y5" s="702"/>
      <c r="Z5" s="715">
        <v>17.899999999999999</v>
      </c>
      <c r="AA5" s="715"/>
      <c r="AB5" s="715"/>
      <c r="AC5" s="715"/>
      <c r="AD5" s="716">
        <v>1007187</v>
      </c>
      <c r="AE5" s="716"/>
      <c r="AF5" s="716"/>
      <c r="AG5" s="716"/>
      <c r="AH5" s="716"/>
      <c r="AI5" s="716"/>
      <c r="AJ5" s="716"/>
      <c r="AK5" s="716"/>
      <c r="AL5" s="703">
        <v>32.6</v>
      </c>
      <c r="AM5" s="685"/>
      <c r="AN5" s="685"/>
      <c r="AO5" s="704"/>
      <c r="AP5" s="679" t="s">
        <v>216</v>
      </c>
      <c r="AQ5" s="680"/>
      <c r="AR5" s="680"/>
      <c r="AS5" s="680"/>
      <c r="AT5" s="680"/>
      <c r="AU5" s="680"/>
      <c r="AV5" s="680"/>
      <c r="AW5" s="680"/>
      <c r="AX5" s="680"/>
      <c r="AY5" s="680"/>
      <c r="AZ5" s="680"/>
      <c r="BA5" s="680"/>
      <c r="BB5" s="680"/>
      <c r="BC5" s="680"/>
      <c r="BD5" s="680"/>
      <c r="BE5" s="680"/>
      <c r="BF5" s="681"/>
      <c r="BG5" s="621">
        <v>991467</v>
      </c>
      <c r="BH5" s="622"/>
      <c r="BI5" s="622"/>
      <c r="BJ5" s="622"/>
      <c r="BK5" s="622"/>
      <c r="BL5" s="622"/>
      <c r="BM5" s="622"/>
      <c r="BN5" s="623"/>
      <c r="BO5" s="659">
        <v>98.4</v>
      </c>
      <c r="BP5" s="659"/>
      <c r="BQ5" s="659"/>
      <c r="BR5" s="659"/>
      <c r="BS5" s="660">
        <v>12780</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41676</v>
      </c>
      <c r="S6" s="622"/>
      <c r="T6" s="622"/>
      <c r="U6" s="622"/>
      <c r="V6" s="622"/>
      <c r="W6" s="622"/>
      <c r="X6" s="622"/>
      <c r="Y6" s="623"/>
      <c r="Z6" s="659">
        <v>0.7</v>
      </c>
      <c r="AA6" s="659"/>
      <c r="AB6" s="659"/>
      <c r="AC6" s="659"/>
      <c r="AD6" s="660">
        <v>41676</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991467</v>
      </c>
      <c r="BH6" s="622"/>
      <c r="BI6" s="622"/>
      <c r="BJ6" s="622"/>
      <c r="BK6" s="622"/>
      <c r="BL6" s="622"/>
      <c r="BM6" s="622"/>
      <c r="BN6" s="623"/>
      <c r="BO6" s="659">
        <v>98.4</v>
      </c>
      <c r="BP6" s="659"/>
      <c r="BQ6" s="659"/>
      <c r="BR6" s="659"/>
      <c r="BS6" s="660">
        <v>12780</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66575</v>
      </c>
      <c r="CS6" s="622"/>
      <c r="CT6" s="622"/>
      <c r="CU6" s="622"/>
      <c r="CV6" s="622"/>
      <c r="CW6" s="622"/>
      <c r="CX6" s="622"/>
      <c r="CY6" s="623"/>
      <c r="CZ6" s="703">
        <v>1.3</v>
      </c>
      <c r="DA6" s="685"/>
      <c r="DB6" s="685"/>
      <c r="DC6" s="705"/>
      <c r="DD6" s="627" t="s">
        <v>121</v>
      </c>
      <c r="DE6" s="622"/>
      <c r="DF6" s="622"/>
      <c r="DG6" s="622"/>
      <c r="DH6" s="622"/>
      <c r="DI6" s="622"/>
      <c r="DJ6" s="622"/>
      <c r="DK6" s="622"/>
      <c r="DL6" s="622"/>
      <c r="DM6" s="622"/>
      <c r="DN6" s="622"/>
      <c r="DO6" s="622"/>
      <c r="DP6" s="623"/>
      <c r="DQ6" s="627">
        <v>66575</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212</v>
      </c>
      <c r="S7" s="622"/>
      <c r="T7" s="622"/>
      <c r="U7" s="622"/>
      <c r="V7" s="622"/>
      <c r="W7" s="622"/>
      <c r="X7" s="622"/>
      <c r="Y7" s="623"/>
      <c r="Z7" s="659">
        <v>0</v>
      </c>
      <c r="AA7" s="659"/>
      <c r="AB7" s="659"/>
      <c r="AC7" s="659"/>
      <c r="AD7" s="660">
        <v>212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393990</v>
      </c>
      <c r="BH7" s="622"/>
      <c r="BI7" s="622"/>
      <c r="BJ7" s="622"/>
      <c r="BK7" s="622"/>
      <c r="BL7" s="622"/>
      <c r="BM7" s="622"/>
      <c r="BN7" s="623"/>
      <c r="BO7" s="659">
        <v>39.1</v>
      </c>
      <c r="BP7" s="659"/>
      <c r="BQ7" s="659"/>
      <c r="BR7" s="659"/>
      <c r="BS7" s="660">
        <v>12780</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806340</v>
      </c>
      <c r="CS7" s="622"/>
      <c r="CT7" s="622"/>
      <c r="CU7" s="622"/>
      <c r="CV7" s="622"/>
      <c r="CW7" s="622"/>
      <c r="CX7" s="622"/>
      <c r="CY7" s="623"/>
      <c r="CZ7" s="659">
        <v>15.2</v>
      </c>
      <c r="DA7" s="659"/>
      <c r="DB7" s="659"/>
      <c r="DC7" s="659"/>
      <c r="DD7" s="627">
        <v>4130</v>
      </c>
      <c r="DE7" s="622"/>
      <c r="DF7" s="622"/>
      <c r="DG7" s="622"/>
      <c r="DH7" s="622"/>
      <c r="DI7" s="622"/>
      <c r="DJ7" s="622"/>
      <c r="DK7" s="622"/>
      <c r="DL7" s="622"/>
      <c r="DM7" s="622"/>
      <c r="DN7" s="622"/>
      <c r="DO7" s="622"/>
      <c r="DP7" s="623"/>
      <c r="DQ7" s="627">
        <v>770502</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2593</v>
      </c>
      <c r="S8" s="622"/>
      <c r="T8" s="622"/>
      <c r="U8" s="622"/>
      <c r="V8" s="622"/>
      <c r="W8" s="622"/>
      <c r="X8" s="622"/>
      <c r="Y8" s="623"/>
      <c r="Z8" s="659">
        <v>0</v>
      </c>
      <c r="AA8" s="659"/>
      <c r="AB8" s="659"/>
      <c r="AC8" s="659"/>
      <c r="AD8" s="660">
        <v>2593</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13165</v>
      </c>
      <c r="BH8" s="622"/>
      <c r="BI8" s="622"/>
      <c r="BJ8" s="622"/>
      <c r="BK8" s="622"/>
      <c r="BL8" s="622"/>
      <c r="BM8" s="622"/>
      <c r="BN8" s="623"/>
      <c r="BO8" s="659">
        <v>1.3</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1349811</v>
      </c>
      <c r="CS8" s="622"/>
      <c r="CT8" s="622"/>
      <c r="CU8" s="622"/>
      <c r="CV8" s="622"/>
      <c r="CW8" s="622"/>
      <c r="CX8" s="622"/>
      <c r="CY8" s="623"/>
      <c r="CZ8" s="659">
        <v>25.4</v>
      </c>
      <c r="DA8" s="659"/>
      <c r="DB8" s="659"/>
      <c r="DC8" s="659"/>
      <c r="DD8" s="627">
        <v>4176</v>
      </c>
      <c r="DE8" s="622"/>
      <c r="DF8" s="622"/>
      <c r="DG8" s="622"/>
      <c r="DH8" s="622"/>
      <c r="DI8" s="622"/>
      <c r="DJ8" s="622"/>
      <c r="DK8" s="622"/>
      <c r="DL8" s="622"/>
      <c r="DM8" s="622"/>
      <c r="DN8" s="622"/>
      <c r="DO8" s="622"/>
      <c r="DP8" s="623"/>
      <c r="DQ8" s="627">
        <v>786482</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3129</v>
      </c>
      <c r="S9" s="622"/>
      <c r="T9" s="622"/>
      <c r="U9" s="622"/>
      <c r="V9" s="622"/>
      <c r="W9" s="622"/>
      <c r="X9" s="622"/>
      <c r="Y9" s="623"/>
      <c r="Z9" s="659">
        <v>0.1</v>
      </c>
      <c r="AA9" s="659"/>
      <c r="AB9" s="659"/>
      <c r="AC9" s="659"/>
      <c r="AD9" s="660">
        <v>3129</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295460</v>
      </c>
      <c r="BH9" s="622"/>
      <c r="BI9" s="622"/>
      <c r="BJ9" s="622"/>
      <c r="BK9" s="622"/>
      <c r="BL9" s="622"/>
      <c r="BM9" s="622"/>
      <c r="BN9" s="623"/>
      <c r="BO9" s="659">
        <v>29.3</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253805</v>
      </c>
      <c r="CS9" s="622"/>
      <c r="CT9" s="622"/>
      <c r="CU9" s="622"/>
      <c r="CV9" s="622"/>
      <c r="CW9" s="622"/>
      <c r="CX9" s="622"/>
      <c r="CY9" s="623"/>
      <c r="CZ9" s="659">
        <v>4.8</v>
      </c>
      <c r="DA9" s="659"/>
      <c r="DB9" s="659"/>
      <c r="DC9" s="659"/>
      <c r="DD9" s="627">
        <v>58114</v>
      </c>
      <c r="DE9" s="622"/>
      <c r="DF9" s="622"/>
      <c r="DG9" s="622"/>
      <c r="DH9" s="622"/>
      <c r="DI9" s="622"/>
      <c r="DJ9" s="622"/>
      <c r="DK9" s="622"/>
      <c r="DL9" s="622"/>
      <c r="DM9" s="622"/>
      <c r="DN9" s="622"/>
      <c r="DO9" s="622"/>
      <c r="DP9" s="623"/>
      <c r="DQ9" s="627">
        <v>161648</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40628</v>
      </c>
      <c r="BH10" s="622"/>
      <c r="BI10" s="622"/>
      <c r="BJ10" s="622"/>
      <c r="BK10" s="622"/>
      <c r="BL10" s="622"/>
      <c r="BM10" s="622"/>
      <c r="BN10" s="623"/>
      <c r="BO10" s="659">
        <v>4</v>
      </c>
      <c r="BP10" s="659"/>
      <c r="BQ10" s="659"/>
      <c r="BR10" s="659"/>
      <c r="BS10" s="660" t="s">
        <v>121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4246</v>
      </c>
      <c r="CS10" s="622"/>
      <c r="CT10" s="622"/>
      <c r="CU10" s="622"/>
      <c r="CV10" s="622"/>
      <c r="CW10" s="622"/>
      <c r="CX10" s="622"/>
      <c r="CY10" s="623"/>
      <c r="CZ10" s="659">
        <v>0.1</v>
      </c>
      <c r="DA10" s="659"/>
      <c r="DB10" s="659"/>
      <c r="DC10" s="659"/>
      <c r="DD10" s="627" t="s">
        <v>121</v>
      </c>
      <c r="DE10" s="622"/>
      <c r="DF10" s="622"/>
      <c r="DG10" s="622"/>
      <c r="DH10" s="622"/>
      <c r="DI10" s="622"/>
      <c r="DJ10" s="622"/>
      <c r="DK10" s="622"/>
      <c r="DL10" s="622"/>
      <c r="DM10" s="622"/>
      <c r="DN10" s="622"/>
      <c r="DO10" s="622"/>
      <c r="DP10" s="623"/>
      <c r="DQ10" s="627">
        <v>246</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214323</v>
      </c>
      <c r="S11" s="622"/>
      <c r="T11" s="622"/>
      <c r="U11" s="622"/>
      <c r="V11" s="622"/>
      <c r="W11" s="622"/>
      <c r="X11" s="622"/>
      <c r="Y11" s="623"/>
      <c r="Z11" s="624">
        <v>3.8</v>
      </c>
      <c r="AA11" s="625"/>
      <c r="AB11" s="625"/>
      <c r="AC11" s="626"/>
      <c r="AD11" s="627">
        <v>214323</v>
      </c>
      <c r="AE11" s="622"/>
      <c r="AF11" s="622"/>
      <c r="AG11" s="622"/>
      <c r="AH11" s="622"/>
      <c r="AI11" s="622"/>
      <c r="AJ11" s="622"/>
      <c r="AK11" s="623"/>
      <c r="AL11" s="624">
        <v>6.9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44737</v>
      </c>
      <c r="BH11" s="622"/>
      <c r="BI11" s="622"/>
      <c r="BJ11" s="622"/>
      <c r="BK11" s="622"/>
      <c r="BL11" s="622"/>
      <c r="BM11" s="622"/>
      <c r="BN11" s="623"/>
      <c r="BO11" s="659">
        <v>4.4000000000000004</v>
      </c>
      <c r="BP11" s="659"/>
      <c r="BQ11" s="659"/>
      <c r="BR11" s="659"/>
      <c r="BS11" s="660">
        <v>12780</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381901</v>
      </c>
      <c r="CS11" s="622"/>
      <c r="CT11" s="622"/>
      <c r="CU11" s="622"/>
      <c r="CV11" s="622"/>
      <c r="CW11" s="622"/>
      <c r="CX11" s="622"/>
      <c r="CY11" s="623"/>
      <c r="CZ11" s="659">
        <v>7.2</v>
      </c>
      <c r="DA11" s="659"/>
      <c r="DB11" s="659"/>
      <c r="DC11" s="659"/>
      <c r="DD11" s="627">
        <v>18470</v>
      </c>
      <c r="DE11" s="622"/>
      <c r="DF11" s="622"/>
      <c r="DG11" s="622"/>
      <c r="DH11" s="622"/>
      <c r="DI11" s="622"/>
      <c r="DJ11" s="622"/>
      <c r="DK11" s="622"/>
      <c r="DL11" s="622"/>
      <c r="DM11" s="622"/>
      <c r="DN11" s="622"/>
      <c r="DO11" s="622"/>
      <c r="DP11" s="623"/>
      <c r="DQ11" s="627">
        <v>212453</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492215</v>
      </c>
      <c r="BH12" s="622"/>
      <c r="BI12" s="622"/>
      <c r="BJ12" s="622"/>
      <c r="BK12" s="622"/>
      <c r="BL12" s="622"/>
      <c r="BM12" s="622"/>
      <c r="BN12" s="623"/>
      <c r="BO12" s="659">
        <v>48.9</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472057</v>
      </c>
      <c r="CS12" s="622"/>
      <c r="CT12" s="622"/>
      <c r="CU12" s="622"/>
      <c r="CV12" s="622"/>
      <c r="CW12" s="622"/>
      <c r="CX12" s="622"/>
      <c r="CY12" s="623"/>
      <c r="CZ12" s="659">
        <v>8.9</v>
      </c>
      <c r="DA12" s="659"/>
      <c r="DB12" s="659"/>
      <c r="DC12" s="659"/>
      <c r="DD12" s="627">
        <v>75824</v>
      </c>
      <c r="DE12" s="622"/>
      <c r="DF12" s="622"/>
      <c r="DG12" s="622"/>
      <c r="DH12" s="622"/>
      <c r="DI12" s="622"/>
      <c r="DJ12" s="622"/>
      <c r="DK12" s="622"/>
      <c r="DL12" s="622"/>
      <c r="DM12" s="622"/>
      <c r="DN12" s="622"/>
      <c r="DO12" s="622"/>
      <c r="DP12" s="623"/>
      <c r="DQ12" s="627">
        <v>373143</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491828</v>
      </c>
      <c r="BH13" s="622"/>
      <c r="BI13" s="622"/>
      <c r="BJ13" s="622"/>
      <c r="BK13" s="622"/>
      <c r="BL13" s="622"/>
      <c r="BM13" s="622"/>
      <c r="BN13" s="623"/>
      <c r="BO13" s="659">
        <v>48.8</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522669</v>
      </c>
      <c r="CS13" s="622"/>
      <c r="CT13" s="622"/>
      <c r="CU13" s="622"/>
      <c r="CV13" s="622"/>
      <c r="CW13" s="622"/>
      <c r="CX13" s="622"/>
      <c r="CY13" s="623"/>
      <c r="CZ13" s="659">
        <v>9.8000000000000007</v>
      </c>
      <c r="DA13" s="659"/>
      <c r="DB13" s="659"/>
      <c r="DC13" s="659"/>
      <c r="DD13" s="627">
        <v>215578</v>
      </c>
      <c r="DE13" s="622"/>
      <c r="DF13" s="622"/>
      <c r="DG13" s="622"/>
      <c r="DH13" s="622"/>
      <c r="DI13" s="622"/>
      <c r="DJ13" s="622"/>
      <c r="DK13" s="622"/>
      <c r="DL13" s="622"/>
      <c r="DM13" s="622"/>
      <c r="DN13" s="622"/>
      <c r="DO13" s="622"/>
      <c r="DP13" s="623"/>
      <c r="DQ13" s="627">
        <v>324235</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349</v>
      </c>
      <c r="S14" s="622"/>
      <c r="T14" s="622"/>
      <c r="U14" s="622"/>
      <c r="V14" s="622"/>
      <c r="W14" s="622"/>
      <c r="X14" s="622"/>
      <c r="Y14" s="623"/>
      <c r="Z14" s="659">
        <v>0</v>
      </c>
      <c r="AA14" s="659"/>
      <c r="AB14" s="659"/>
      <c r="AC14" s="659"/>
      <c r="AD14" s="660">
        <v>349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33503</v>
      </c>
      <c r="BH14" s="622"/>
      <c r="BI14" s="622"/>
      <c r="BJ14" s="622"/>
      <c r="BK14" s="622"/>
      <c r="BL14" s="622"/>
      <c r="BM14" s="622"/>
      <c r="BN14" s="623"/>
      <c r="BO14" s="659">
        <v>3.3</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239850</v>
      </c>
      <c r="CS14" s="622"/>
      <c r="CT14" s="622"/>
      <c r="CU14" s="622"/>
      <c r="CV14" s="622"/>
      <c r="CW14" s="622"/>
      <c r="CX14" s="622"/>
      <c r="CY14" s="623"/>
      <c r="CZ14" s="659">
        <v>4.5</v>
      </c>
      <c r="DA14" s="659"/>
      <c r="DB14" s="659"/>
      <c r="DC14" s="659"/>
      <c r="DD14" s="627">
        <v>2447</v>
      </c>
      <c r="DE14" s="622"/>
      <c r="DF14" s="622"/>
      <c r="DG14" s="622"/>
      <c r="DH14" s="622"/>
      <c r="DI14" s="622"/>
      <c r="DJ14" s="622"/>
      <c r="DK14" s="622"/>
      <c r="DL14" s="622"/>
      <c r="DM14" s="622"/>
      <c r="DN14" s="622"/>
      <c r="DO14" s="622"/>
      <c r="DP14" s="623"/>
      <c r="DQ14" s="627">
        <v>237838</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71759</v>
      </c>
      <c r="BH15" s="622"/>
      <c r="BI15" s="622"/>
      <c r="BJ15" s="622"/>
      <c r="BK15" s="622"/>
      <c r="BL15" s="622"/>
      <c r="BM15" s="622"/>
      <c r="BN15" s="623"/>
      <c r="BO15" s="659">
        <v>7.1</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750642</v>
      </c>
      <c r="CS15" s="622"/>
      <c r="CT15" s="622"/>
      <c r="CU15" s="622"/>
      <c r="CV15" s="622"/>
      <c r="CW15" s="622"/>
      <c r="CX15" s="622"/>
      <c r="CY15" s="623"/>
      <c r="CZ15" s="659">
        <v>14.1</v>
      </c>
      <c r="DA15" s="659"/>
      <c r="DB15" s="659"/>
      <c r="DC15" s="659"/>
      <c r="DD15" s="627">
        <v>202366</v>
      </c>
      <c r="DE15" s="622"/>
      <c r="DF15" s="622"/>
      <c r="DG15" s="622"/>
      <c r="DH15" s="622"/>
      <c r="DI15" s="622"/>
      <c r="DJ15" s="622"/>
      <c r="DK15" s="622"/>
      <c r="DL15" s="622"/>
      <c r="DM15" s="622"/>
      <c r="DN15" s="622"/>
      <c r="DO15" s="622"/>
      <c r="DP15" s="623"/>
      <c r="DQ15" s="627">
        <v>550189</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4622</v>
      </c>
      <c r="S16" s="622"/>
      <c r="T16" s="622"/>
      <c r="U16" s="622"/>
      <c r="V16" s="622"/>
      <c r="W16" s="622"/>
      <c r="X16" s="622"/>
      <c r="Y16" s="623"/>
      <c r="Z16" s="659">
        <v>0.1</v>
      </c>
      <c r="AA16" s="659"/>
      <c r="AB16" s="659"/>
      <c r="AC16" s="659"/>
      <c r="AD16" s="660">
        <v>4622</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20645</v>
      </c>
      <c r="S17" s="622"/>
      <c r="T17" s="622"/>
      <c r="U17" s="622"/>
      <c r="V17" s="622"/>
      <c r="W17" s="622"/>
      <c r="X17" s="622"/>
      <c r="Y17" s="623"/>
      <c r="Z17" s="659">
        <v>0.4</v>
      </c>
      <c r="AA17" s="659"/>
      <c r="AB17" s="659"/>
      <c r="AC17" s="659"/>
      <c r="AD17" s="660">
        <v>20645</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471396</v>
      </c>
      <c r="CS17" s="622"/>
      <c r="CT17" s="622"/>
      <c r="CU17" s="622"/>
      <c r="CV17" s="622"/>
      <c r="CW17" s="622"/>
      <c r="CX17" s="622"/>
      <c r="CY17" s="623"/>
      <c r="CZ17" s="659">
        <v>8.9</v>
      </c>
      <c r="DA17" s="659"/>
      <c r="DB17" s="659"/>
      <c r="DC17" s="659"/>
      <c r="DD17" s="627" t="s">
        <v>121</v>
      </c>
      <c r="DE17" s="622"/>
      <c r="DF17" s="622"/>
      <c r="DG17" s="622"/>
      <c r="DH17" s="622"/>
      <c r="DI17" s="622"/>
      <c r="DJ17" s="622"/>
      <c r="DK17" s="622"/>
      <c r="DL17" s="622"/>
      <c r="DM17" s="622"/>
      <c r="DN17" s="622"/>
      <c r="DO17" s="622"/>
      <c r="DP17" s="623"/>
      <c r="DQ17" s="627">
        <v>464362</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9262</v>
      </c>
      <c r="S18" s="622"/>
      <c r="T18" s="622"/>
      <c r="U18" s="622"/>
      <c r="V18" s="622"/>
      <c r="W18" s="622"/>
      <c r="X18" s="622"/>
      <c r="Y18" s="623"/>
      <c r="Z18" s="659">
        <v>0.2</v>
      </c>
      <c r="AA18" s="659"/>
      <c r="AB18" s="659"/>
      <c r="AC18" s="659"/>
      <c r="AD18" s="660">
        <v>9262</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7962</v>
      </c>
      <c r="S19" s="622"/>
      <c r="T19" s="622"/>
      <c r="U19" s="622"/>
      <c r="V19" s="622"/>
      <c r="W19" s="622"/>
      <c r="X19" s="622"/>
      <c r="Y19" s="623"/>
      <c r="Z19" s="659">
        <v>0.1</v>
      </c>
      <c r="AA19" s="659"/>
      <c r="AB19" s="659"/>
      <c r="AC19" s="659"/>
      <c r="AD19" s="660">
        <v>7962</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15720</v>
      </c>
      <c r="BH19" s="622"/>
      <c r="BI19" s="622"/>
      <c r="BJ19" s="622"/>
      <c r="BK19" s="622"/>
      <c r="BL19" s="622"/>
      <c r="BM19" s="622"/>
      <c r="BN19" s="623"/>
      <c r="BO19" s="659">
        <v>1.6</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1300</v>
      </c>
      <c r="S20" s="622"/>
      <c r="T20" s="622"/>
      <c r="U20" s="622"/>
      <c r="V20" s="622"/>
      <c r="W20" s="622"/>
      <c r="X20" s="622"/>
      <c r="Y20" s="623"/>
      <c r="Z20" s="659">
        <v>0</v>
      </c>
      <c r="AA20" s="659"/>
      <c r="AB20" s="659"/>
      <c r="AC20" s="659"/>
      <c r="AD20" s="660">
        <v>1300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15720</v>
      </c>
      <c r="BH20" s="622"/>
      <c r="BI20" s="622"/>
      <c r="BJ20" s="622"/>
      <c r="BK20" s="622"/>
      <c r="BL20" s="622"/>
      <c r="BM20" s="622"/>
      <c r="BN20" s="623"/>
      <c r="BO20" s="659">
        <v>1.6</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5319292</v>
      </c>
      <c r="CS20" s="622"/>
      <c r="CT20" s="622"/>
      <c r="CU20" s="622"/>
      <c r="CV20" s="622"/>
      <c r="CW20" s="622"/>
      <c r="CX20" s="622"/>
      <c r="CY20" s="623"/>
      <c r="CZ20" s="659">
        <v>100</v>
      </c>
      <c r="DA20" s="659"/>
      <c r="DB20" s="659"/>
      <c r="DC20" s="659"/>
      <c r="DD20" s="627">
        <v>581105</v>
      </c>
      <c r="DE20" s="622"/>
      <c r="DF20" s="622"/>
      <c r="DG20" s="622"/>
      <c r="DH20" s="622"/>
      <c r="DI20" s="622"/>
      <c r="DJ20" s="622"/>
      <c r="DK20" s="622"/>
      <c r="DL20" s="622"/>
      <c r="DM20" s="622"/>
      <c r="DN20" s="622"/>
      <c r="DO20" s="622"/>
      <c r="DP20" s="623"/>
      <c r="DQ20" s="627">
        <v>3947673</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1946364</v>
      </c>
      <c r="S21" s="622"/>
      <c r="T21" s="622"/>
      <c r="U21" s="622"/>
      <c r="V21" s="622"/>
      <c r="W21" s="622"/>
      <c r="X21" s="622"/>
      <c r="Y21" s="623"/>
      <c r="Z21" s="659">
        <v>34.5</v>
      </c>
      <c r="AA21" s="659"/>
      <c r="AB21" s="659"/>
      <c r="AC21" s="659"/>
      <c r="AD21" s="660">
        <v>1767888</v>
      </c>
      <c r="AE21" s="660"/>
      <c r="AF21" s="660"/>
      <c r="AG21" s="660"/>
      <c r="AH21" s="660"/>
      <c r="AI21" s="660"/>
      <c r="AJ21" s="660"/>
      <c r="AK21" s="660"/>
      <c r="AL21" s="624">
        <v>57.2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15720</v>
      </c>
      <c r="BH21" s="622"/>
      <c r="BI21" s="622"/>
      <c r="BJ21" s="622"/>
      <c r="BK21" s="622"/>
      <c r="BL21" s="622"/>
      <c r="BM21" s="622"/>
      <c r="BN21" s="623"/>
      <c r="BO21" s="659">
        <v>1.6</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1767888</v>
      </c>
      <c r="S22" s="622"/>
      <c r="T22" s="622"/>
      <c r="U22" s="622"/>
      <c r="V22" s="622"/>
      <c r="W22" s="622"/>
      <c r="X22" s="622"/>
      <c r="Y22" s="623"/>
      <c r="Z22" s="659">
        <v>31.3</v>
      </c>
      <c r="AA22" s="659"/>
      <c r="AB22" s="659"/>
      <c r="AC22" s="659"/>
      <c r="AD22" s="660">
        <v>1767888</v>
      </c>
      <c r="AE22" s="660"/>
      <c r="AF22" s="660"/>
      <c r="AG22" s="660"/>
      <c r="AH22" s="660"/>
      <c r="AI22" s="660"/>
      <c r="AJ22" s="660"/>
      <c r="AK22" s="660"/>
      <c r="AL22" s="624">
        <v>57.2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178476</v>
      </c>
      <c r="S23" s="622"/>
      <c r="T23" s="622"/>
      <c r="U23" s="622"/>
      <c r="V23" s="622"/>
      <c r="W23" s="622"/>
      <c r="X23" s="622"/>
      <c r="Y23" s="623"/>
      <c r="Z23" s="659">
        <v>3.2</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2092481</v>
      </c>
      <c r="CS24" s="677"/>
      <c r="CT24" s="677"/>
      <c r="CU24" s="677"/>
      <c r="CV24" s="677"/>
      <c r="CW24" s="677"/>
      <c r="CX24" s="677"/>
      <c r="CY24" s="702"/>
      <c r="CZ24" s="703">
        <v>39.299999999999997</v>
      </c>
      <c r="DA24" s="685"/>
      <c r="DB24" s="685"/>
      <c r="DC24" s="705"/>
      <c r="DD24" s="701">
        <v>1624140</v>
      </c>
      <c r="DE24" s="677"/>
      <c r="DF24" s="677"/>
      <c r="DG24" s="677"/>
      <c r="DH24" s="677"/>
      <c r="DI24" s="677"/>
      <c r="DJ24" s="677"/>
      <c r="DK24" s="702"/>
      <c r="DL24" s="701">
        <v>1504242</v>
      </c>
      <c r="DM24" s="677"/>
      <c r="DN24" s="677"/>
      <c r="DO24" s="677"/>
      <c r="DP24" s="677"/>
      <c r="DQ24" s="677"/>
      <c r="DR24" s="677"/>
      <c r="DS24" s="677"/>
      <c r="DT24" s="677"/>
      <c r="DU24" s="677"/>
      <c r="DV24" s="702"/>
      <c r="DW24" s="703">
        <v>48.4</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3250362</v>
      </c>
      <c r="S25" s="622"/>
      <c r="T25" s="622"/>
      <c r="U25" s="622"/>
      <c r="V25" s="622"/>
      <c r="W25" s="622"/>
      <c r="X25" s="622"/>
      <c r="Y25" s="623"/>
      <c r="Z25" s="659">
        <v>57.6</v>
      </c>
      <c r="AA25" s="659"/>
      <c r="AB25" s="659"/>
      <c r="AC25" s="659"/>
      <c r="AD25" s="660">
        <v>3071886</v>
      </c>
      <c r="AE25" s="660"/>
      <c r="AF25" s="660"/>
      <c r="AG25" s="660"/>
      <c r="AH25" s="660"/>
      <c r="AI25" s="660"/>
      <c r="AJ25" s="660"/>
      <c r="AK25" s="660"/>
      <c r="AL25" s="624">
        <v>99.4</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930454</v>
      </c>
      <c r="CS25" s="634"/>
      <c r="CT25" s="634"/>
      <c r="CU25" s="634"/>
      <c r="CV25" s="634"/>
      <c r="CW25" s="634"/>
      <c r="CX25" s="634"/>
      <c r="CY25" s="635"/>
      <c r="CZ25" s="624">
        <v>17.5</v>
      </c>
      <c r="DA25" s="636"/>
      <c r="DB25" s="636"/>
      <c r="DC25" s="637"/>
      <c r="DD25" s="627">
        <v>865108</v>
      </c>
      <c r="DE25" s="634"/>
      <c r="DF25" s="634"/>
      <c r="DG25" s="634"/>
      <c r="DH25" s="634"/>
      <c r="DI25" s="634"/>
      <c r="DJ25" s="634"/>
      <c r="DK25" s="635"/>
      <c r="DL25" s="627">
        <v>825515</v>
      </c>
      <c r="DM25" s="634"/>
      <c r="DN25" s="634"/>
      <c r="DO25" s="634"/>
      <c r="DP25" s="634"/>
      <c r="DQ25" s="634"/>
      <c r="DR25" s="634"/>
      <c r="DS25" s="634"/>
      <c r="DT25" s="634"/>
      <c r="DU25" s="634"/>
      <c r="DV25" s="635"/>
      <c r="DW25" s="624">
        <v>26.6</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1238</v>
      </c>
      <c r="S26" s="622"/>
      <c r="T26" s="622"/>
      <c r="U26" s="622"/>
      <c r="V26" s="622"/>
      <c r="W26" s="622"/>
      <c r="X26" s="622"/>
      <c r="Y26" s="623"/>
      <c r="Z26" s="659">
        <v>0</v>
      </c>
      <c r="AA26" s="659"/>
      <c r="AB26" s="659"/>
      <c r="AC26" s="659"/>
      <c r="AD26" s="660">
        <v>1238</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488943</v>
      </c>
      <c r="CS26" s="622"/>
      <c r="CT26" s="622"/>
      <c r="CU26" s="622"/>
      <c r="CV26" s="622"/>
      <c r="CW26" s="622"/>
      <c r="CX26" s="622"/>
      <c r="CY26" s="623"/>
      <c r="CZ26" s="624">
        <v>9.1999999999999993</v>
      </c>
      <c r="DA26" s="636"/>
      <c r="DB26" s="636"/>
      <c r="DC26" s="637"/>
      <c r="DD26" s="627">
        <v>428961</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984</v>
      </c>
      <c r="S27" s="622"/>
      <c r="T27" s="622"/>
      <c r="U27" s="622"/>
      <c r="V27" s="622"/>
      <c r="W27" s="622"/>
      <c r="X27" s="622"/>
      <c r="Y27" s="623"/>
      <c r="Z27" s="659">
        <v>0</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1007187</v>
      </c>
      <c r="BH27" s="622"/>
      <c r="BI27" s="622"/>
      <c r="BJ27" s="622"/>
      <c r="BK27" s="622"/>
      <c r="BL27" s="622"/>
      <c r="BM27" s="622"/>
      <c r="BN27" s="623"/>
      <c r="BO27" s="659">
        <v>100</v>
      </c>
      <c r="BP27" s="659"/>
      <c r="BQ27" s="659"/>
      <c r="BR27" s="659"/>
      <c r="BS27" s="660">
        <v>12780</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690631</v>
      </c>
      <c r="CS27" s="634"/>
      <c r="CT27" s="634"/>
      <c r="CU27" s="634"/>
      <c r="CV27" s="634"/>
      <c r="CW27" s="634"/>
      <c r="CX27" s="634"/>
      <c r="CY27" s="635"/>
      <c r="CZ27" s="624">
        <v>13</v>
      </c>
      <c r="DA27" s="636"/>
      <c r="DB27" s="636"/>
      <c r="DC27" s="637"/>
      <c r="DD27" s="627">
        <v>294670</v>
      </c>
      <c r="DE27" s="634"/>
      <c r="DF27" s="634"/>
      <c r="DG27" s="634"/>
      <c r="DH27" s="634"/>
      <c r="DI27" s="634"/>
      <c r="DJ27" s="634"/>
      <c r="DK27" s="635"/>
      <c r="DL27" s="627">
        <v>214365</v>
      </c>
      <c r="DM27" s="634"/>
      <c r="DN27" s="634"/>
      <c r="DO27" s="634"/>
      <c r="DP27" s="634"/>
      <c r="DQ27" s="634"/>
      <c r="DR27" s="634"/>
      <c r="DS27" s="634"/>
      <c r="DT27" s="634"/>
      <c r="DU27" s="634"/>
      <c r="DV27" s="635"/>
      <c r="DW27" s="624">
        <v>6.9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32241</v>
      </c>
      <c r="S28" s="622"/>
      <c r="T28" s="622"/>
      <c r="U28" s="622"/>
      <c r="V28" s="622"/>
      <c r="W28" s="622"/>
      <c r="X28" s="622"/>
      <c r="Y28" s="623"/>
      <c r="Z28" s="659">
        <v>0.6</v>
      </c>
      <c r="AA28" s="659"/>
      <c r="AB28" s="659"/>
      <c r="AC28" s="659"/>
      <c r="AD28" s="660">
        <v>7814</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471396</v>
      </c>
      <c r="CS28" s="622"/>
      <c r="CT28" s="622"/>
      <c r="CU28" s="622"/>
      <c r="CV28" s="622"/>
      <c r="CW28" s="622"/>
      <c r="CX28" s="622"/>
      <c r="CY28" s="623"/>
      <c r="CZ28" s="624">
        <v>8.9</v>
      </c>
      <c r="DA28" s="636"/>
      <c r="DB28" s="636"/>
      <c r="DC28" s="637"/>
      <c r="DD28" s="627">
        <v>464362</v>
      </c>
      <c r="DE28" s="622"/>
      <c r="DF28" s="622"/>
      <c r="DG28" s="622"/>
      <c r="DH28" s="622"/>
      <c r="DI28" s="622"/>
      <c r="DJ28" s="622"/>
      <c r="DK28" s="623"/>
      <c r="DL28" s="627">
        <v>464362</v>
      </c>
      <c r="DM28" s="622"/>
      <c r="DN28" s="622"/>
      <c r="DO28" s="622"/>
      <c r="DP28" s="622"/>
      <c r="DQ28" s="622"/>
      <c r="DR28" s="622"/>
      <c r="DS28" s="622"/>
      <c r="DT28" s="622"/>
      <c r="DU28" s="622"/>
      <c r="DV28" s="623"/>
      <c r="DW28" s="624">
        <v>14.9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3834</v>
      </c>
      <c r="S29" s="622"/>
      <c r="T29" s="622"/>
      <c r="U29" s="622"/>
      <c r="V29" s="622"/>
      <c r="W29" s="622"/>
      <c r="X29" s="622"/>
      <c r="Y29" s="623"/>
      <c r="Z29" s="659">
        <v>0.1</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471396</v>
      </c>
      <c r="CS29" s="634"/>
      <c r="CT29" s="634"/>
      <c r="CU29" s="634"/>
      <c r="CV29" s="634"/>
      <c r="CW29" s="634"/>
      <c r="CX29" s="634"/>
      <c r="CY29" s="635"/>
      <c r="CZ29" s="624">
        <v>8.9</v>
      </c>
      <c r="DA29" s="636"/>
      <c r="DB29" s="636"/>
      <c r="DC29" s="637"/>
      <c r="DD29" s="627">
        <v>464362</v>
      </c>
      <c r="DE29" s="634"/>
      <c r="DF29" s="634"/>
      <c r="DG29" s="634"/>
      <c r="DH29" s="634"/>
      <c r="DI29" s="634"/>
      <c r="DJ29" s="634"/>
      <c r="DK29" s="635"/>
      <c r="DL29" s="627">
        <v>464362</v>
      </c>
      <c r="DM29" s="634"/>
      <c r="DN29" s="634"/>
      <c r="DO29" s="634"/>
      <c r="DP29" s="634"/>
      <c r="DQ29" s="634"/>
      <c r="DR29" s="634"/>
      <c r="DS29" s="634"/>
      <c r="DT29" s="634"/>
      <c r="DU29" s="634"/>
      <c r="DV29" s="635"/>
      <c r="DW29" s="624">
        <v>14.9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518794</v>
      </c>
      <c r="S30" s="622"/>
      <c r="T30" s="622"/>
      <c r="U30" s="622"/>
      <c r="V30" s="622"/>
      <c r="W30" s="622"/>
      <c r="X30" s="622"/>
      <c r="Y30" s="623"/>
      <c r="Z30" s="659">
        <v>9.1999999999999993</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443131</v>
      </c>
      <c r="CS30" s="622"/>
      <c r="CT30" s="622"/>
      <c r="CU30" s="622"/>
      <c r="CV30" s="622"/>
      <c r="CW30" s="622"/>
      <c r="CX30" s="622"/>
      <c r="CY30" s="623"/>
      <c r="CZ30" s="624">
        <v>8.3000000000000007</v>
      </c>
      <c r="DA30" s="636"/>
      <c r="DB30" s="636"/>
      <c r="DC30" s="637"/>
      <c r="DD30" s="627">
        <v>436097</v>
      </c>
      <c r="DE30" s="622"/>
      <c r="DF30" s="622"/>
      <c r="DG30" s="622"/>
      <c r="DH30" s="622"/>
      <c r="DI30" s="622"/>
      <c r="DJ30" s="622"/>
      <c r="DK30" s="623"/>
      <c r="DL30" s="627">
        <v>436097</v>
      </c>
      <c r="DM30" s="622"/>
      <c r="DN30" s="622"/>
      <c r="DO30" s="622"/>
      <c r="DP30" s="622"/>
      <c r="DQ30" s="622"/>
      <c r="DR30" s="622"/>
      <c r="DS30" s="622"/>
      <c r="DT30" s="622"/>
      <c r="DU30" s="622"/>
      <c r="DV30" s="623"/>
      <c r="DW30" s="624">
        <v>14</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99.7</v>
      </c>
      <c r="BH31" s="684"/>
      <c r="BI31" s="684"/>
      <c r="BJ31" s="684"/>
      <c r="BK31" s="684"/>
      <c r="BL31" s="684"/>
      <c r="BM31" s="685">
        <v>99.3</v>
      </c>
      <c r="BN31" s="684"/>
      <c r="BO31" s="684"/>
      <c r="BP31" s="684"/>
      <c r="BQ31" s="686"/>
      <c r="BR31" s="683">
        <v>99.8</v>
      </c>
      <c r="BS31" s="684"/>
      <c r="BT31" s="684"/>
      <c r="BU31" s="684"/>
      <c r="BV31" s="684"/>
      <c r="BW31" s="684"/>
      <c r="BX31" s="685">
        <v>99.3</v>
      </c>
      <c r="BY31" s="684"/>
      <c r="BZ31" s="684"/>
      <c r="CA31" s="684"/>
      <c r="CB31" s="686"/>
      <c r="CD31" s="642"/>
      <c r="CE31" s="643"/>
      <c r="CF31" s="618" t="s">
        <v>300</v>
      </c>
      <c r="CG31" s="619"/>
      <c r="CH31" s="619"/>
      <c r="CI31" s="619"/>
      <c r="CJ31" s="619"/>
      <c r="CK31" s="619"/>
      <c r="CL31" s="619"/>
      <c r="CM31" s="619"/>
      <c r="CN31" s="619"/>
      <c r="CO31" s="619"/>
      <c r="CP31" s="619"/>
      <c r="CQ31" s="620"/>
      <c r="CR31" s="621">
        <v>28265</v>
      </c>
      <c r="CS31" s="634"/>
      <c r="CT31" s="634"/>
      <c r="CU31" s="634"/>
      <c r="CV31" s="634"/>
      <c r="CW31" s="634"/>
      <c r="CX31" s="634"/>
      <c r="CY31" s="635"/>
      <c r="CZ31" s="624">
        <v>0.5</v>
      </c>
      <c r="DA31" s="636"/>
      <c r="DB31" s="636"/>
      <c r="DC31" s="637"/>
      <c r="DD31" s="627">
        <v>28265</v>
      </c>
      <c r="DE31" s="634"/>
      <c r="DF31" s="634"/>
      <c r="DG31" s="634"/>
      <c r="DH31" s="634"/>
      <c r="DI31" s="634"/>
      <c r="DJ31" s="634"/>
      <c r="DK31" s="635"/>
      <c r="DL31" s="627">
        <v>28265</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434702</v>
      </c>
      <c r="S32" s="622"/>
      <c r="T32" s="622"/>
      <c r="U32" s="622"/>
      <c r="V32" s="622"/>
      <c r="W32" s="622"/>
      <c r="X32" s="622"/>
      <c r="Y32" s="623"/>
      <c r="Z32" s="659">
        <v>7.7</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302</v>
      </c>
      <c r="AX32" s="618" t="s">
        <v>303</v>
      </c>
      <c r="AY32" s="619"/>
      <c r="AZ32" s="619"/>
      <c r="BA32" s="619"/>
      <c r="BB32" s="619"/>
      <c r="BC32" s="619"/>
      <c r="BD32" s="619"/>
      <c r="BE32" s="619"/>
      <c r="BF32" s="620"/>
      <c r="BG32" s="687">
        <v>99.7</v>
      </c>
      <c r="BH32" s="634"/>
      <c r="BI32" s="634"/>
      <c r="BJ32" s="634"/>
      <c r="BK32" s="634"/>
      <c r="BL32" s="634"/>
      <c r="BM32" s="625">
        <v>99.2</v>
      </c>
      <c r="BN32" s="634"/>
      <c r="BO32" s="634"/>
      <c r="BP32" s="634"/>
      <c r="BQ32" s="657"/>
      <c r="BR32" s="687">
        <v>99.8</v>
      </c>
      <c r="BS32" s="634"/>
      <c r="BT32" s="634"/>
      <c r="BU32" s="634"/>
      <c r="BV32" s="634"/>
      <c r="BW32" s="634"/>
      <c r="BX32" s="625">
        <v>99.3</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2955</v>
      </c>
      <c r="S33" s="622"/>
      <c r="T33" s="622"/>
      <c r="U33" s="622"/>
      <c r="V33" s="622"/>
      <c r="W33" s="622"/>
      <c r="X33" s="622"/>
      <c r="Y33" s="623"/>
      <c r="Z33" s="659">
        <v>0.1</v>
      </c>
      <c r="AA33" s="659"/>
      <c r="AB33" s="659"/>
      <c r="AC33" s="659"/>
      <c r="AD33" s="660">
        <v>1761</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99.7</v>
      </c>
      <c r="BH33" s="606"/>
      <c r="BI33" s="606"/>
      <c r="BJ33" s="606"/>
      <c r="BK33" s="606"/>
      <c r="BL33" s="606"/>
      <c r="BM33" s="652">
        <v>99.2</v>
      </c>
      <c r="BN33" s="606"/>
      <c r="BO33" s="606"/>
      <c r="BP33" s="606"/>
      <c r="BQ33" s="669"/>
      <c r="BR33" s="682">
        <v>99.7</v>
      </c>
      <c r="BS33" s="606"/>
      <c r="BT33" s="606"/>
      <c r="BU33" s="606"/>
      <c r="BV33" s="606"/>
      <c r="BW33" s="606"/>
      <c r="BX33" s="652">
        <v>99.1</v>
      </c>
      <c r="BY33" s="606"/>
      <c r="BZ33" s="606"/>
      <c r="CA33" s="606"/>
      <c r="CB33" s="669"/>
      <c r="CD33" s="618" t="s">
        <v>307</v>
      </c>
      <c r="CE33" s="619"/>
      <c r="CF33" s="619"/>
      <c r="CG33" s="619"/>
      <c r="CH33" s="619"/>
      <c r="CI33" s="619"/>
      <c r="CJ33" s="619"/>
      <c r="CK33" s="619"/>
      <c r="CL33" s="619"/>
      <c r="CM33" s="619"/>
      <c r="CN33" s="619"/>
      <c r="CO33" s="619"/>
      <c r="CP33" s="619"/>
      <c r="CQ33" s="620"/>
      <c r="CR33" s="621">
        <v>2645706</v>
      </c>
      <c r="CS33" s="634"/>
      <c r="CT33" s="634"/>
      <c r="CU33" s="634"/>
      <c r="CV33" s="634"/>
      <c r="CW33" s="634"/>
      <c r="CX33" s="634"/>
      <c r="CY33" s="635"/>
      <c r="CZ33" s="624">
        <v>49.7</v>
      </c>
      <c r="DA33" s="636"/>
      <c r="DB33" s="636"/>
      <c r="DC33" s="637"/>
      <c r="DD33" s="627">
        <v>2238354</v>
      </c>
      <c r="DE33" s="634"/>
      <c r="DF33" s="634"/>
      <c r="DG33" s="634"/>
      <c r="DH33" s="634"/>
      <c r="DI33" s="634"/>
      <c r="DJ33" s="634"/>
      <c r="DK33" s="635"/>
      <c r="DL33" s="627">
        <v>1247654</v>
      </c>
      <c r="DM33" s="634"/>
      <c r="DN33" s="634"/>
      <c r="DO33" s="634"/>
      <c r="DP33" s="634"/>
      <c r="DQ33" s="634"/>
      <c r="DR33" s="634"/>
      <c r="DS33" s="634"/>
      <c r="DT33" s="634"/>
      <c r="DU33" s="634"/>
      <c r="DV33" s="635"/>
      <c r="DW33" s="624">
        <v>40.200000000000003</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356816</v>
      </c>
      <c r="S34" s="622"/>
      <c r="T34" s="622"/>
      <c r="U34" s="622"/>
      <c r="V34" s="622"/>
      <c r="W34" s="622"/>
      <c r="X34" s="622"/>
      <c r="Y34" s="623"/>
      <c r="Z34" s="659">
        <v>6.3</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870545</v>
      </c>
      <c r="CS34" s="622"/>
      <c r="CT34" s="622"/>
      <c r="CU34" s="622"/>
      <c r="CV34" s="622"/>
      <c r="CW34" s="622"/>
      <c r="CX34" s="622"/>
      <c r="CY34" s="623"/>
      <c r="CZ34" s="624">
        <v>16.399999999999999</v>
      </c>
      <c r="DA34" s="636"/>
      <c r="DB34" s="636"/>
      <c r="DC34" s="637"/>
      <c r="DD34" s="627">
        <v>785404</v>
      </c>
      <c r="DE34" s="622"/>
      <c r="DF34" s="622"/>
      <c r="DG34" s="622"/>
      <c r="DH34" s="622"/>
      <c r="DI34" s="622"/>
      <c r="DJ34" s="622"/>
      <c r="DK34" s="623"/>
      <c r="DL34" s="627">
        <v>553655</v>
      </c>
      <c r="DM34" s="622"/>
      <c r="DN34" s="622"/>
      <c r="DO34" s="622"/>
      <c r="DP34" s="622"/>
      <c r="DQ34" s="622"/>
      <c r="DR34" s="622"/>
      <c r="DS34" s="622"/>
      <c r="DT34" s="622"/>
      <c r="DU34" s="622"/>
      <c r="DV34" s="623"/>
      <c r="DW34" s="624">
        <v>17.8</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454586</v>
      </c>
      <c r="S35" s="622"/>
      <c r="T35" s="622"/>
      <c r="U35" s="622"/>
      <c r="V35" s="622"/>
      <c r="W35" s="622"/>
      <c r="X35" s="622"/>
      <c r="Y35" s="623"/>
      <c r="Z35" s="659">
        <v>8.1</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101795</v>
      </c>
      <c r="CS35" s="634"/>
      <c r="CT35" s="634"/>
      <c r="CU35" s="634"/>
      <c r="CV35" s="634"/>
      <c r="CW35" s="634"/>
      <c r="CX35" s="634"/>
      <c r="CY35" s="635"/>
      <c r="CZ35" s="624">
        <v>1.9</v>
      </c>
      <c r="DA35" s="636"/>
      <c r="DB35" s="636"/>
      <c r="DC35" s="637"/>
      <c r="DD35" s="627">
        <v>93621</v>
      </c>
      <c r="DE35" s="634"/>
      <c r="DF35" s="634"/>
      <c r="DG35" s="634"/>
      <c r="DH35" s="634"/>
      <c r="DI35" s="634"/>
      <c r="DJ35" s="634"/>
      <c r="DK35" s="635"/>
      <c r="DL35" s="627">
        <v>92670</v>
      </c>
      <c r="DM35" s="634"/>
      <c r="DN35" s="634"/>
      <c r="DO35" s="634"/>
      <c r="DP35" s="634"/>
      <c r="DQ35" s="634"/>
      <c r="DR35" s="634"/>
      <c r="DS35" s="634"/>
      <c r="DT35" s="634"/>
      <c r="DU35" s="634"/>
      <c r="DV35" s="635"/>
      <c r="DW35" s="624">
        <v>3</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346779</v>
      </c>
      <c r="S36" s="622"/>
      <c r="T36" s="622"/>
      <c r="U36" s="622"/>
      <c r="V36" s="622"/>
      <c r="W36" s="622"/>
      <c r="X36" s="622"/>
      <c r="Y36" s="623"/>
      <c r="Z36" s="659">
        <v>6.1</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577312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35826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627161</v>
      </c>
      <c r="CS36" s="622"/>
      <c r="CT36" s="622"/>
      <c r="CU36" s="622"/>
      <c r="CV36" s="622"/>
      <c r="CW36" s="622"/>
      <c r="CX36" s="622"/>
      <c r="CY36" s="623"/>
      <c r="CZ36" s="624">
        <v>11.8</v>
      </c>
      <c r="DA36" s="636"/>
      <c r="DB36" s="636"/>
      <c r="DC36" s="637"/>
      <c r="DD36" s="627">
        <v>398355</v>
      </c>
      <c r="DE36" s="622"/>
      <c r="DF36" s="622"/>
      <c r="DG36" s="622"/>
      <c r="DH36" s="622"/>
      <c r="DI36" s="622"/>
      <c r="DJ36" s="622"/>
      <c r="DK36" s="623"/>
      <c r="DL36" s="627">
        <v>85548</v>
      </c>
      <c r="DM36" s="622"/>
      <c r="DN36" s="622"/>
      <c r="DO36" s="622"/>
      <c r="DP36" s="622"/>
      <c r="DQ36" s="622"/>
      <c r="DR36" s="622"/>
      <c r="DS36" s="622"/>
      <c r="DT36" s="622"/>
      <c r="DU36" s="622"/>
      <c r="DV36" s="623"/>
      <c r="DW36" s="624">
        <v>2.8</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76541</v>
      </c>
      <c r="S37" s="622"/>
      <c r="T37" s="622"/>
      <c r="U37" s="622"/>
      <c r="V37" s="622"/>
      <c r="W37" s="622"/>
      <c r="X37" s="622"/>
      <c r="Y37" s="623"/>
      <c r="Z37" s="659">
        <v>1.4</v>
      </c>
      <c r="AA37" s="659"/>
      <c r="AB37" s="659"/>
      <c r="AC37" s="659"/>
      <c r="AD37" s="660">
        <v>6673</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274239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33456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9600</v>
      </c>
      <c r="CS37" s="634"/>
      <c r="CT37" s="634"/>
      <c r="CU37" s="634"/>
      <c r="CV37" s="634"/>
      <c r="CW37" s="634"/>
      <c r="CX37" s="634"/>
      <c r="CY37" s="635"/>
      <c r="CZ37" s="624">
        <v>0.2</v>
      </c>
      <c r="DA37" s="636"/>
      <c r="DB37" s="636"/>
      <c r="DC37" s="637"/>
      <c r="DD37" s="627">
        <v>9600</v>
      </c>
      <c r="DE37" s="634"/>
      <c r="DF37" s="634"/>
      <c r="DG37" s="634"/>
      <c r="DH37" s="634"/>
      <c r="DI37" s="634"/>
      <c r="DJ37" s="634"/>
      <c r="DK37" s="635"/>
      <c r="DL37" s="627">
        <v>9600</v>
      </c>
      <c r="DM37" s="634"/>
      <c r="DN37" s="634"/>
      <c r="DO37" s="634"/>
      <c r="DP37" s="634"/>
      <c r="DQ37" s="634"/>
      <c r="DR37" s="634"/>
      <c r="DS37" s="634"/>
      <c r="DT37" s="634"/>
      <c r="DU37" s="634"/>
      <c r="DV37" s="635"/>
      <c r="DW37" s="624">
        <v>0.3</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160200</v>
      </c>
      <c r="S38" s="622"/>
      <c r="T38" s="622"/>
      <c r="U38" s="622"/>
      <c r="V38" s="622"/>
      <c r="W38" s="622"/>
      <c r="X38" s="622"/>
      <c r="Y38" s="623"/>
      <c r="Z38" s="659">
        <v>2.8</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1443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829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577312</v>
      </c>
      <c r="CS38" s="622"/>
      <c r="CT38" s="622"/>
      <c r="CU38" s="622"/>
      <c r="CV38" s="622"/>
      <c r="CW38" s="622"/>
      <c r="CX38" s="622"/>
      <c r="CY38" s="623"/>
      <c r="CZ38" s="624">
        <v>10.9</v>
      </c>
      <c r="DA38" s="636"/>
      <c r="DB38" s="636"/>
      <c r="DC38" s="637"/>
      <c r="DD38" s="627">
        <v>528350</v>
      </c>
      <c r="DE38" s="622"/>
      <c r="DF38" s="622"/>
      <c r="DG38" s="622"/>
      <c r="DH38" s="622"/>
      <c r="DI38" s="622"/>
      <c r="DJ38" s="622"/>
      <c r="DK38" s="623"/>
      <c r="DL38" s="627">
        <v>515781</v>
      </c>
      <c r="DM38" s="622"/>
      <c r="DN38" s="622"/>
      <c r="DO38" s="622"/>
      <c r="DP38" s="622"/>
      <c r="DQ38" s="622"/>
      <c r="DR38" s="622"/>
      <c r="DS38" s="622"/>
      <c r="DT38" s="622"/>
      <c r="DU38" s="622"/>
      <c r="DV38" s="623"/>
      <c r="DW38" s="624">
        <v>16.600000000000001</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467</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1354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434824</v>
      </c>
      <c r="CS39" s="634"/>
      <c r="CT39" s="634"/>
      <c r="CU39" s="634"/>
      <c r="CV39" s="634"/>
      <c r="CW39" s="634"/>
      <c r="CX39" s="634"/>
      <c r="CY39" s="635"/>
      <c r="CZ39" s="624">
        <v>8.1999999999999993</v>
      </c>
      <c r="DA39" s="636"/>
      <c r="DB39" s="636"/>
      <c r="DC39" s="637"/>
      <c r="DD39" s="627">
        <v>432624</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18000</v>
      </c>
      <c r="S40" s="622"/>
      <c r="T40" s="622"/>
      <c r="U40" s="622"/>
      <c r="V40" s="622"/>
      <c r="W40" s="622"/>
      <c r="X40" s="622"/>
      <c r="Y40" s="623"/>
      <c r="Z40" s="659">
        <v>0.3</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34069</v>
      </c>
      <c r="CS40" s="622"/>
      <c r="CT40" s="622"/>
      <c r="CU40" s="622"/>
      <c r="CV40" s="622"/>
      <c r="CW40" s="622"/>
      <c r="CX40" s="622"/>
      <c r="CY40" s="623"/>
      <c r="CZ40" s="624">
        <v>0.6</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5640032</v>
      </c>
      <c r="S41" s="646"/>
      <c r="T41" s="646"/>
      <c r="U41" s="646"/>
      <c r="V41" s="646"/>
      <c r="W41" s="646"/>
      <c r="X41" s="646"/>
      <c r="Y41" s="649"/>
      <c r="Z41" s="650">
        <v>100</v>
      </c>
      <c r="AA41" s="650"/>
      <c r="AB41" s="650"/>
      <c r="AC41" s="650"/>
      <c r="AD41" s="651">
        <v>3089372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54771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246392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581105</v>
      </c>
      <c r="CS42" s="634"/>
      <c r="CT42" s="634"/>
      <c r="CU42" s="634"/>
      <c r="CV42" s="634"/>
      <c r="CW42" s="634"/>
      <c r="CX42" s="634"/>
      <c r="CY42" s="635"/>
      <c r="CZ42" s="624">
        <v>10.9</v>
      </c>
      <c r="DA42" s="636"/>
      <c r="DB42" s="636"/>
      <c r="DC42" s="637"/>
      <c r="DD42" s="627">
        <v>85179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13980</v>
      </c>
      <c r="CS43" s="634"/>
      <c r="CT43" s="634"/>
      <c r="CU43" s="634"/>
      <c r="CV43" s="634"/>
      <c r="CW43" s="634"/>
      <c r="CX43" s="634"/>
      <c r="CY43" s="635"/>
      <c r="CZ43" s="624">
        <v>0.3</v>
      </c>
      <c r="DA43" s="636"/>
      <c r="DB43" s="636"/>
      <c r="DC43" s="637"/>
      <c r="DD43" s="627">
        <v>13980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581105</v>
      </c>
      <c r="CS44" s="622"/>
      <c r="CT44" s="622"/>
      <c r="CU44" s="622"/>
      <c r="CV44" s="622"/>
      <c r="CW44" s="622"/>
      <c r="CX44" s="622"/>
      <c r="CY44" s="623"/>
      <c r="CZ44" s="624">
        <v>10.9</v>
      </c>
      <c r="DA44" s="625"/>
      <c r="DB44" s="625"/>
      <c r="DC44" s="626"/>
      <c r="DD44" s="627">
        <v>85179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220282</v>
      </c>
      <c r="CS45" s="634"/>
      <c r="CT45" s="634"/>
      <c r="CU45" s="634"/>
      <c r="CV45" s="634"/>
      <c r="CW45" s="634"/>
      <c r="CX45" s="634"/>
      <c r="CY45" s="635"/>
      <c r="CZ45" s="624">
        <v>4.0999999999999996</v>
      </c>
      <c r="DA45" s="636"/>
      <c r="DB45" s="636"/>
      <c r="DC45" s="637"/>
      <c r="DD45" s="627">
        <v>18781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349423</v>
      </c>
      <c r="CS46" s="622"/>
      <c r="CT46" s="622"/>
      <c r="CU46" s="622"/>
      <c r="CV46" s="622"/>
      <c r="CW46" s="622"/>
      <c r="CX46" s="622"/>
      <c r="CY46" s="623"/>
      <c r="CZ46" s="624">
        <v>6.6</v>
      </c>
      <c r="DA46" s="625"/>
      <c r="DB46" s="625"/>
      <c r="DC46" s="626"/>
      <c r="DD46" s="627">
        <v>63698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5319292</v>
      </c>
      <c r="CS49" s="606"/>
      <c r="CT49" s="606"/>
      <c r="CU49" s="606"/>
      <c r="CV49" s="606"/>
      <c r="CW49" s="606"/>
      <c r="CX49" s="606"/>
      <c r="CY49" s="607"/>
      <c r="CZ49" s="608">
        <v>100</v>
      </c>
      <c r="DA49" s="609"/>
      <c r="DB49" s="609"/>
      <c r="DC49" s="610"/>
      <c r="DD49" s="611">
        <v>3947673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4p4fO4cuUZ7gEQaKJtths/5gbZ859gij4xJ1UQZYuN0F8A/9XeZ+om9Tcck8h2iU8Fm8xCO3jw1QGHKW7+JFvA==" saltValue="6QpyFagOMB0BlIA3Kc/OY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5640</v>
      </c>
      <c r="R7" s="1103"/>
      <c r="S7" s="1103"/>
      <c r="T7" s="1103"/>
      <c r="U7" s="1103"/>
      <c r="V7" s="1103">
        <v>5319</v>
      </c>
      <c r="W7" s="1103"/>
      <c r="X7" s="1103"/>
      <c r="Y7" s="1103"/>
      <c r="Z7" s="1103"/>
      <c r="AA7" s="1103">
        <v>321</v>
      </c>
      <c r="AB7" s="1103"/>
      <c r="AC7" s="1103"/>
      <c r="AD7" s="1103"/>
      <c r="AE7" s="1104"/>
      <c r="AF7" s="1105">
        <v>317</v>
      </c>
      <c r="AG7" s="1106"/>
      <c r="AH7" s="1106"/>
      <c r="AI7" s="1106"/>
      <c r="AJ7" s="1107"/>
      <c r="AK7" s="1108">
        <v>455</v>
      </c>
      <c r="AL7" s="1109"/>
      <c r="AM7" s="1109"/>
      <c r="AN7" s="1109"/>
      <c r="AO7" s="1109"/>
      <c r="AP7" s="1109">
        <v>5773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552</v>
      </c>
      <c r="BT7" s="1100"/>
      <c r="BU7" s="1100"/>
      <c r="BV7" s="1100"/>
      <c r="BW7" s="1100"/>
      <c r="BX7" s="1100"/>
      <c r="BY7" s="1100"/>
      <c r="BZ7" s="1100"/>
      <c r="CA7" s="1100"/>
      <c r="CB7" s="1100"/>
      <c r="CC7" s="1100"/>
      <c r="CD7" s="1100"/>
      <c r="CE7" s="1100"/>
      <c r="CF7" s="1100"/>
      <c r="CG7" s="1112"/>
      <c r="CH7" s="1096">
        <v>1</v>
      </c>
      <c r="CI7" s="1097"/>
      <c r="CJ7" s="1097"/>
      <c r="CK7" s="1097"/>
      <c r="CL7" s="1098"/>
      <c r="CM7" s="1096">
        <v>12</v>
      </c>
      <c r="CN7" s="1097"/>
      <c r="CO7" s="1097"/>
      <c r="CP7" s="1097"/>
      <c r="CQ7" s="1098"/>
      <c r="CR7" s="1096">
        <v>26</v>
      </c>
      <c r="CS7" s="1097"/>
      <c r="CT7" s="1097"/>
      <c r="CU7" s="1097"/>
      <c r="CV7" s="1098"/>
      <c r="CW7" s="1096">
        <v>1</v>
      </c>
      <c r="CX7" s="1097"/>
      <c r="CY7" s="1097"/>
      <c r="CZ7" s="1097"/>
      <c r="DA7" s="1098"/>
      <c r="DB7" s="1096" t="s">
        <v>555</v>
      </c>
      <c r="DC7" s="1097"/>
      <c r="DD7" s="1097"/>
      <c r="DE7" s="1097"/>
      <c r="DF7" s="1098"/>
      <c r="DG7" s="1096" t="s">
        <v>555</v>
      </c>
      <c r="DH7" s="1097"/>
      <c r="DI7" s="1097"/>
      <c r="DJ7" s="1097"/>
      <c r="DK7" s="1098"/>
      <c r="DL7" s="1096" t="s">
        <v>555</v>
      </c>
      <c r="DM7" s="1097"/>
      <c r="DN7" s="1097"/>
      <c r="DO7" s="1097"/>
      <c r="DP7" s="1098"/>
      <c r="DQ7" s="1096" t="s">
        <v>555</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554</v>
      </c>
      <c r="BS8" s="992" t="s">
        <v>553</v>
      </c>
      <c r="BT8" s="993"/>
      <c r="BU8" s="993"/>
      <c r="BV8" s="993"/>
      <c r="BW8" s="993"/>
      <c r="BX8" s="993"/>
      <c r="BY8" s="993"/>
      <c r="BZ8" s="993"/>
      <c r="CA8" s="993"/>
      <c r="CB8" s="993"/>
      <c r="CC8" s="993"/>
      <c r="CD8" s="993"/>
      <c r="CE8" s="993"/>
      <c r="CF8" s="993"/>
      <c r="CG8" s="1014"/>
      <c r="CH8" s="989" t="s">
        <v>555</v>
      </c>
      <c r="CI8" s="990"/>
      <c r="CJ8" s="990"/>
      <c r="CK8" s="990"/>
      <c r="CL8" s="991"/>
      <c r="CM8" s="989">
        <v>91</v>
      </c>
      <c r="CN8" s="990"/>
      <c r="CO8" s="990"/>
      <c r="CP8" s="990"/>
      <c r="CQ8" s="991"/>
      <c r="CR8" s="989">
        <v>3</v>
      </c>
      <c r="CS8" s="990"/>
      <c r="CT8" s="990"/>
      <c r="CU8" s="990"/>
      <c r="CV8" s="991"/>
      <c r="CW8" s="989" t="s">
        <v>560</v>
      </c>
      <c r="CX8" s="990"/>
      <c r="CY8" s="990"/>
      <c r="CZ8" s="990"/>
      <c r="DA8" s="991"/>
      <c r="DB8" s="989" t="s">
        <v>555</v>
      </c>
      <c r="DC8" s="990"/>
      <c r="DD8" s="990"/>
      <c r="DE8" s="990"/>
      <c r="DF8" s="991"/>
      <c r="DG8" s="989" t="s">
        <v>555</v>
      </c>
      <c r="DH8" s="990"/>
      <c r="DI8" s="990"/>
      <c r="DJ8" s="990"/>
      <c r="DK8" s="991"/>
      <c r="DL8" s="989" t="s">
        <v>555</v>
      </c>
      <c r="DM8" s="990"/>
      <c r="DN8" s="990"/>
      <c r="DO8" s="990"/>
      <c r="DP8" s="991"/>
      <c r="DQ8" s="989" t="s">
        <v>555</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5640</v>
      </c>
      <c r="R23" s="1061"/>
      <c r="S23" s="1061"/>
      <c r="T23" s="1061"/>
      <c r="U23" s="1061"/>
      <c r="V23" s="1061">
        <v>5319</v>
      </c>
      <c r="W23" s="1061"/>
      <c r="X23" s="1061"/>
      <c r="Y23" s="1061"/>
      <c r="Z23" s="1061"/>
      <c r="AA23" s="1061">
        <v>321</v>
      </c>
      <c r="AB23" s="1061"/>
      <c r="AC23" s="1061"/>
      <c r="AD23" s="1061"/>
      <c r="AE23" s="1068"/>
      <c r="AF23" s="1069">
        <v>317</v>
      </c>
      <c r="AG23" s="1061"/>
      <c r="AH23" s="1061"/>
      <c r="AI23" s="1061"/>
      <c r="AJ23" s="1070"/>
      <c r="AK23" s="1071"/>
      <c r="AL23" s="1072"/>
      <c r="AM23" s="1072"/>
      <c r="AN23" s="1072"/>
      <c r="AO23" s="1072"/>
      <c r="AP23" s="1061">
        <v>5773</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759</v>
      </c>
      <c r="R28" s="1051"/>
      <c r="S28" s="1051"/>
      <c r="T28" s="1051"/>
      <c r="U28" s="1051"/>
      <c r="V28" s="1051">
        <v>723</v>
      </c>
      <c r="W28" s="1051"/>
      <c r="X28" s="1051"/>
      <c r="Y28" s="1051"/>
      <c r="Z28" s="1051"/>
      <c r="AA28" s="1051">
        <v>36</v>
      </c>
      <c r="AB28" s="1051"/>
      <c r="AC28" s="1051"/>
      <c r="AD28" s="1051"/>
      <c r="AE28" s="1052"/>
      <c r="AF28" s="1053">
        <v>36</v>
      </c>
      <c r="AG28" s="1051"/>
      <c r="AH28" s="1051"/>
      <c r="AI28" s="1051"/>
      <c r="AJ28" s="1054"/>
      <c r="AK28" s="1042">
        <v>55</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107</v>
      </c>
      <c r="R29" s="1039"/>
      <c r="S29" s="1039"/>
      <c r="T29" s="1039"/>
      <c r="U29" s="1039"/>
      <c r="V29" s="1039">
        <v>100</v>
      </c>
      <c r="W29" s="1039"/>
      <c r="X29" s="1039"/>
      <c r="Y29" s="1039"/>
      <c r="Z29" s="1039"/>
      <c r="AA29" s="1039">
        <v>7</v>
      </c>
      <c r="AB29" s="1039"/>
      <c r="AC29" s="1039"/>
      <c r="AD29" s="1039"/>
      <c r="AE29" s="1040"/>
      <c r="AF29" s="1035">
        <v>7</v>
      </c>
      <c r="AG29" s="1036"/>
      <c r="AH29" s="1036"/>
      <c r="AI29" s="1036"/>
      <c r="AJ29" s="1037"/>
      <c r="AK29" s="980">
        <v>36</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835</v>
      </c>
      <c r="R30" s="1039"/>
      <c r="S30" s="1039"/>
      <c r="T30" s="1039"/>
      <c r="U30" s="1039"/>
      <c r="V30" s="1039">
        <v>822</v>
      </c>
      <c r="W30" s="1039"/>
      <c r="X30" s="1039"/>
      <c r="Y30" s="1039"/>
      <c r="Z30" s="1039"/>
      <c r="AA30" s="1039">
        <v>13</v>
      </c>
      <c r="AB30" s="1039"/>
      <c r="AC30" s="1039"/>
      <c r="AD30" s="1039"/>
      <c r="AE30" s="1040"/>
      <c r="AF30" s="1035">
        <v>13</v>
      </c>
      <c r="AG30" s="1036"/>
      <c r="AH30" s="1036"/>
      <c r="AI30" s="1036"/>
      <c r="AJ30" s="1037"/>
      <c r="AK30" s="980">
        <v>129</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166</v>
      </c>
      <c r="R31" s="1039"/>
      <c r="S31" s="1039"/>
      <c r="T31" s="1039"/>
      <c r="U31" s="1039"/>
      <c r="V31" s="1039">
        <v>160</v>
      </c>
      <c r="W31" s="1039"/>
      <c r="X31" s="1039"/>
      <c r="Y31" s="1039"/>
      <c r="Z31" s="1039"/>
      <c r="AA31" s="1039">
        <v>7</v>
      </c>
      <c r="AB31" s="1039"/>
      <c r="AC31" s="1039"/>
      <c r="AD31" s="1039"/>
      <c r="AE31" s="1040"/>
      <c r="AF31" s="1035">
        <v>7</v>
      </c>
      <c r="AG31" s="1036"/>
      <c r="AH31" s="1036"/>
      <c r="AI31" s="1036"/>
      <c r="AJ31" s="1037"/>
      <c r="AK31" s="980">
        <v>93</v>
      </c>
      <c r="AL31" s="971"/>
      <c r="AM31" s="971"/>
      <c r="AN31" s="971"/>
      <c r="AO31" s="971"/>
      <c r="AP31" s="971">
        <v>626</v>
      </c>
      <c r="AQ31" s="971"/>
      <c r="AR31" s="971"/>
      <c r="AS31" s="971"/>
      <c r="AT31" s="971"/>
      <c r="AU31" s="971">
        <v>619</v>
      </c>
      <c r="AV31" s="971"/>
      <c r="AW31" s="971"/>
      <c r="AX31" s="971"/>
      <c r="AY31" s="971"/>
      <c r="AZ31" s="1041"/>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403</v>
      </c>
      <c r="R32" s="1039"/>
      <c r="S32" s="1039"/>
      <c r="T32" s="1039"/>
      <c r="U32" s="1039"/>
      <c r="V32" s="1039">
        <v>396</v>
      </c>
      <c r="W32" s="1039"/>
      <c r="X32" s="1039"/>
      <c r="Y32" s="1039"/>
      <c r="Z32" s="1039"/>
      <c r="AA32" s="1039">
        <v>7</v>
      </c>
      <c r="AB32" s="1039"/>
      <c r="AC32" s="1039"/>
      <c r="AD32" s="1039"/>
      <c r="AE32" s="1040"/>
      <c r="AF32" s="1035">
        <v>7</v>
      </c>
      <c r="AG32" s="1036"/>
      <c r="AH32" s="1036"/>
      <c r="AI32" s="1036"/>
      <c r="AJ32" s="1037"/>
      <c r="AK32" s="980">
        <v>181</v>
      </c>
      <c r="AL32" s="971"/>
      <c r="AM32" s="971"/>
      <c r="AN32" s="971"/>
      <c r="AO32" s="971"/>
      <c r="AP32" s="971">
        <v>2035</v>
      </c>
      <c r="AQ32" s="971"/>
      <c r="AR32" s="971"/>
      <c r="AS32" s="971"/>
      <c r="AT32" s="971"/>
      <c r="AU32" s="971">
        <v>1830</v>
      </c>
      <c r="AV32" s="971"/>
      <c r="AW32" s="971"/>
      <c r="AX32" s="971"/>
      <c r="AY32" s="971"/>
      <c r="AZ32" s="1041"/>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68</v>
      </c>
      <c r="AG63" s="959"/>
      <c r="AH63" s="959"/>
      <c r="AI63" s="959"/>
      <c r="AJ63" s="1022"/>
      <c r="AK63" s="1023"/>
      <c r="AL63" s="963"/>
      <c r="AM63" s="963"/>
      <c r="AN63" s="963"/>
      <c r="AO63" s="963"/>
      <c r="AP63" s="959">
        <v>2662</v>
      </c>
      <c r="AQ63" s="959"/>
      <c r="AR63" s="959"/>
      <c r="AS63" s="959"/>
      <c r="AT63" s="959"/>
      <c r="AU63" s="959">
        <v>2449</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543</v>
      </c>
      <c r="C68" s="986"/>
      <c r="D68" s="986"/>
      <c r="E68" s="986"/>
      <c r="F68" s="986"/>
      <c r="G68" s="986"/>
      <c r="H68" s="986"/>
      <c r="I68" s="986"/>
      <c r="J68" s="986"/>
      <c r="K68" s="986"/>
      <c r="L68" s="986"/>
      <c r="M68" s="986"/>
      <c r="N68" s="986"/>
      <c r="O68" s="986"/>
      <c r="P68" s="987"/>
      <c r="Q68" s="988">
        <v>406</v>
      </c>
      <c r="R68" s="982"/>
      <c r="S68" s="982"/>
      <c r="T68" s="982"/>
      <c r="U68" s="982"/>
      <c r="V68" s="982">
        <v>324</v>
      </c>
      <c r="W68" s="982"/>
      <c r="X68" s="982"/>
      <c r="Y68" s="982"/>
      <c r="Z68" s="982"/>
      <c r="AA68" s="982">
        <v>82</v>
      </c>
      <c r="AB68" s="982"/>
      <c r="AC68" s="982"/>
      <c r="AD68" s="982"/>
      <c r="AE68" s="982"/>
      <c r="AF68" s="982">
        <v>82</v>
      </c>
      <c r="AG68" s="982"/>
      <c r="AH68" s="982"/>
      <c r="AI68" s="982"/>
      <c r="AJ68" s="982"/>
      <c r="AK68" s="982" t="s">
        <v>555</v>
      </c>
      <c r="AL68" s="982"/>
      <c r="AM68" s="982"/>
      <c r="AN68" s="982"/>
      <c r="AO68" s="982"/>
      <c r="AP68" s="982" t="s">
        <v>555</v>
      </c>
      <c r="AQ68" s="982"/>
      <c r="AR68" s="982"/>
      <c r="AS68" s="982"/>
      <c r="AT68" s="982"/>
      <c r="AU68" s="982" t="s">
        <v>555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544</v>
      </c>
      <c r="C69" s="975"/>
      <c r="D69" s="975"/>
      <c r="E69" s="975"/>
      <c r="F69" s="975"/>
      <c r="G69" s="975"/>
      <c r="H69" s="975"/>
      <c r="I69" s="975"/>
      <c r="J69" s="975"/>
      <c r="K69" s="975"/>
      <c r="L69" s="975"/>
      <c r="M69" s="975"/>
      <c r="N69" s="975"/>
      <c r="O69" s="975"/>
      <c r="P69" s="976"/>
      <c r="Q69" s="977">
        <v>161934</v>
      </c>
      <c r="R69" s="971"/>
      <c r="S69" s="971"/>
      <c r="T69" s="971"/>
      <c r="U69" s="971"/>
      <c r="V69" s="971">
        <v>158460</v>
      </c>
      <c r="W69" s="971"/>
      <c r="X69" s="971"/>
      <c r="Y69" s="971"/>
      <c r="Z69" s="971"/>
      <c r="AA69" s="971">
        <v>3473</v>
      </c>
      <c r="AB69" s="971"/>
      <c r="AC69" s="971"/>
      <c r="AD69" s="971"/>
      <c r="AE69" s="971"/>
      <c r="AF69" s="971">
        <v>3473</v>
      </c>
      <c r="AG69" s="971"/>
      <c r="AH69" s="971"/>
      <c r="AI69" s="971"/>
      <c r="AJ69" s="971"/>
      <c r="AK69" s="971">
        <v>1726</v>
      </c>
      <c r="AL69" s="971"/>
      <c r="AM69" s="971"/>
      <c r="AN69" s="971"/>
      <c r="AO69" s="971"/>
      <c r="AP69" s="971" t="s">
        <v>555</v>
      </c>
      <c r="AQ69" s="971"/>
      <c r="AR69" s="971"/>
      <c r="AS69" s="971"/>
      <c r="AT69" s="971"/>
      <c r="AU69" s="971" t="s">
        <v>555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545</v>
      </c>
      <c r="C70" s="975"/>
      <c r="D70" s="975"/>
      <c r="E70" s="975"/>
      <c r="F70" s="975"/>
      <c r="G70" s="975"/>
      <c r="H70" s="975"/>
      <c r="I70" s="975"/>
      <c r="J70" s="975"/>
      <c r="K70" s="975"/>
      <c r="L70" s="975"/>
      <c r="M70" s="975"/>
      <c r="N70" s="975"/>
      <c r="O70" s="975"/>
      <c r="P70" s="976"/>
      <c r="Q70" s="977">
        <v>24</v>
      </c>
      <c r="R70" s="971"/>
      <c r="S70" s="971"/>
      <c r="T70" s="971"/>
      <c r="U70" s="971"/>
      <c r="V70" s="971">
        <v>20</v>
      </c>
      <c r="W70" s="971"/>
      <c r="X70" s="971"/>
      <c r="Y70" s="971"/>
      <c r="Z70" s="971"/>
      <c r="AA70" s="971">
        <v>3</v>
      </c>
      <c r="AB70" s="971"/>
      <c r="AC70" s="971"/>
      <c r="AD70" s="971"/>
      <c r="AE70" s="971"/>
      <c r="AF70" s="971">
        <v>3</v>
      </c>
      <c r="AG70" s="971"/>
      <c r="AH70" s="971"/>
      <c r="AI70" s="971"/>
      <c r="AJ70" s="971"/>
      <c r="AK70" s="971">
        <v>6</v>
      </c>
      <c r="AL70" s="971"/>
      <c r="AM70" s="971"/>
      <c r="AN70" s="971"/>
      <c r="AO70" s="971"/>
      <c r="AP70" s="971" t="s">
        <v>555</v>
      </c>
      <c r="AQ70" s="971"/>
      <c r="AR70" s="971"/>
      <c r="AS70" s="971"/>
      <c r="AT70" s="971"/>
      <c r="AU70" s="971" t="s">
        <v>555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546</v>
      </c>
      <c r="C71" s="975"/>
      <c r="D71" s="975"/>
      <c r="E71" s="975"/>
      <c r="F71" s="975"/>
      <c r="G71" s="975"/>
      <c r="H71" s="975"/>
      <c r="I71" s="975"/>
      <c r="J71" s="975"/>
      <c r="K71" s="975"/>
      <c r="L71" s="975"/>
      <c r="M71" s="975"/>
      <c r="N71" s="975"/>
      <c r="O71" s="975"/>
      <c r="P71" s="976"/>
      <c r="Q71" s="977">
        <v>139</v>
      </c>
      <c r="R71" s="971"/>
      <c r="S71" s="971"/>
      <c r="T71" s="971"/>
      <c r="U71" s="971"/>
      <c r="V71" s="971">
        <v>112</v>
      </c>
      <c r="W71" s="971"/>
      <c r="X71" s="971"/>
      <c r="Y71" s="971"/>
      <c r="Z71" s="971"/>
      <c r="AA71" s="971">
        <v>27</v>
      </c>
      <c r="AB71" s="971"/>
      <c r="AC71" s="971"/>
      <c r="AD71" s="971"/>
      <c r="AE71" s="971"/>
      <c r="AF71" s="971">
        <v>27</v>
      </c>
      <c r="AG71" s="971"/>
      <c r="AH71" s="971"/>
      <c r="AI71" s="971"/>
      <c r="AJ71" s="971"/>
      <c r="AK71" s="971" t="s">
        <v>555</v>
      </c>
      <c r="AL71" s="971"/>
      <c r="AM71" s="971"/>
      <c r="AN71" s="971"/>
      <c r="AO71" s="971"/>
      <c r="AP71" s="971">
        <v>61</v>
      </c>
      <c r="AQ71" s="971"/>
      <c r="AR71" s="971"/>
      <c r="AS71" s="971"/>
      <c r="AT71" s="971"/>
      <c r="AU71" s="971" t="s">
        <v>555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547</v>
      </c>
      <c r="C72" s="975"/>
      <c r="D72" s="975"/>
      <c r="E72" s="975"/>
      <c r="F72" s="975"/>
      <c r="G72" s="975"/>
      <c r="H72" s="975"/>
      <c r="I72" s="975"/>
      <c r="J72" s="975"/>
      <c r="K72" s="975"/>
      <c r="L72" s="975"/>
      <c r="M72" s="975"/>
      <c r="N72" s="975"/>
      <c r="O72" s="975"/>
      <c r="P72" s="976"/>
      <c r="Q72" s="977">
        <v>541</v>
      </c>
      <c r="R72" s="971"/>
      <c r="S72" s="971"/>
      <c r="T72" s="971"/>
      <c r="U72" s="971"/>
      <c r="V72" s="971">
        <v>484</v>
      </c>
      <c r="W72" s="971"/>
      <c r="X72" s="971"/>
      <c r="Y72" s="971"/>
      <c r="Z72" s="971"/>
      <c r="AA72" s="971">
        <v>57</v>
      </c>
      <c r="AB72" s="971"/>
      <c r="AC72" s="971"/>
      <c r="AD72" s="971"/>
      <c r="AE72" s="971"/>
      <c r="AF72" s="971">
        <v>57</v>
      </c>
      <c r="AG72" s="971"/>
      <c r="AH72" s="971"/>
      <c r="AI72" s="971"/>
      <c r="AJ72" s="971"/>
      <c r="AK72" s="971">
        <v>54</v>
      </c>
      <c r="AL72" s="971"/>
      <c r="AM72" s="971"/>
      <c r="AN72" s="971"/>
      <c r="AO72" s="971"/>
      <c r="AP72" s="971">
        <v>518</v>
      </c>
      <c r="AQ72" s="971"/>
      <c r="AR72" s="971"/>
      <c r="AS72" s="971"/>
      <c r="AT72" s="971"/>
      <c r="AU72" s="971" t="s">
        <v>555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548</v>
      </c>
      <c r="C73" s="975"/>
      <c r="D73" s="975"/>
      <c r="E73" s="975"/>
      <c r="F73" s="975"/>
      <c r="G73" s="975"/>
      <c r="H73" s="975"/>
      <c r="I73" s="975"/>
      <c r="J73" s="975"/>
      <c r="K73" s="975"/>
      <c r="L73" s="975"/>
      <c r="M73" s="975"/>
      <c r="N73" s="975"/>
      <c r="O73" s="975"/>
      <c r="P73" s="976"/>
      <c r="Q73" s="977">
        <v>1103</v>
      </c>
      <c r="R73" s="971"/>
      <c r="S73" s="971"/>
      <c r="T73" s="971"/>
      <c r="U73" s="971"/>
      <c r="V73" s="971">
        <v>1100</v>
      </c>
      <c r="W73" s="971"/>
      <c r="X73" s="971"/>
      <c r="Y73" s="971"/>
      <c r="Z73" s="971"/>
      <c r="AA73" s="971">
        <v>3</v>
      </c>
      <c r="AB73" s="971"/>
      <c r="AC73" s="971"/>
      <c r="AD73" s="971"/>
      <c r="AE73" s="971"/>
      <c r="AF73" s="971">
        <v>3</v>
      </c>
      <c r="AG73" s="971"/>
      <c r="AH73" s="971"/>
      <c r="AI73" s="971"/>
      <c r="AJ73" s="971"/>
      <c r="AK73" s="971" t="s">
        <v>555</v>
      </c>
      <c r="AL73" s="971"/>
      <c r="AM73" s="971"/>
      <c r="AN73" s="971"/>
      <c r="AO73" s="971"/>
      <c r="AP73" s="971" t="s">
        <v>555</v>
      </c>
      <c r="AQ73" s="971"/>
      <c r="AR73" s="971"/>
      <c r="AS73" s="971"/>
      <c r="AT73" s="971"/>
      <c r="AU73" s="971" t="s">
        <v>555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549</v>
      </c>
      <c r="C74" s="975"/>
      <c r="D74" s="975"/>
      <c r="E74" s="975"/>
      <c r="F74" s="975"/>
      <c r="G74" s="975"/>
      <c r="H74" s="975"/>
      <c r="I74" s="975"/>
      <c r="J74" s="975"/>
      <c r="K74" s="975"/>
      <c r="L74" s="975"/>
      <c r="M74" s="975"/>
      <c r="N74" s="975"/>
      <c r="O74" s="975"/>
      <c r="P74" s="976"/>
      <c r="Q74" s="977">
        <v>83</v>
      </c>
      <c r="R74" s="971"/>
      <c r="S74" s="971"/>
      <c r="T74" s="971"/>
      <c r="U74" s="971"/>
      <c r="V74" s="971">
        <v>69</v>
      </c>
      <c r="W74" s="971"/>
      <c r="X74" s="971"/>
      <c r="Y74" s="971"/>
      <c r="Z74" s="971"/>
      <c r="AA74" s="971">
        <v>14</v>
      </c>
      <c r="AB74" s="971"/>
      <c r="AC74" s="971"/>
      <c r="AD74" s="971"/>
      <c r="AE74" s="971"/>
      <c r="AF74" s="971">
        <v>14</v>
      </c>
      <c r="AG74" s="971"/>
      <c r="AH74" s="971"/>
      <c r="AI74" s="971"/>
      <c r="AJ74" s="971"/>
      <c r="AK74" s="971" t="s">
        <v>555</v>
      </c>
      <c r="AL74" s="971"/>
      <c r="AM74" s="971"/>
      <c r="AN74" s="971"/>
      <c r="AO74" s="971"/>
      <c r="AP74" s="971" t="s">
        <v>555</v>
      </c>
      <c r="AQ74" s="971"/>
      <c r="AR74" s="971"/>
      <c r="AS74" s="971"/>
      <c r="AT74" s="971"/>
      <c r="AU74" s="971" t="s">
        <v>555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550</v>
      </c>
      <c r="C75" s="975"/>
      <c r="D75" s="975"/>
      <c r="E75" s="975"/>
      <c r="F75" s="975"/>
      <c r="G75" s="975"/>
      <c r="H75" s="975"/>
      <c r="I75" s="975"/>
      <c r="J75" s="975"/>
      <c r="K75" s="975"/>
      <c r="L75" s="975"/>
      <c r="M75" s="975"/>
      <c r="N75" s="975"/>
      <c r="O75" s="975"/>
      <c r="P75" s="976"/>
      <c r="Q75" s="978">
        <v>6431</v>
      </c>
      <c r="R75" s="979"/>
      <c r="S75" s="979"/>
      <c r="T75" s="979"/>
      <c r="U75" s="980"/>
      <c r="V75" s="981">
        <v>6234</v>
      </c>
      <c r="W75" s="979"/>
      <c r="X75" s="979"/>
      <c r="Y75" s="979"/>
      <c r="Z75" s="980"/>
      <c r="AA75" s="981">
        <v>197</v>
      </c>
      <c r="AB75" s="979"/>
      <c r="AC75" s="979"/>
      <c r="AD75" s="979"/>
      <c r="AE75" s="980"/>
      <c r="AF75" s="981">
        <v>197</v>
      </c>
      <c r="AG75" s="979"/>
      <c r="AH75" s="979"/>
      <c r="AI75" s="979"/>
      <c r="AJ75" s="980"/>
      <c r="AK75" s="981" t="s">
        <v>555</v>
      </c>
      <c r="AL75" s="979"/>
      <c r="AM75" s="979"/>
      <c r="AN75" s="979"/>
      <c r="AO75" s="980"/>
      <c r="AP75" s="981" t="s">
        <v>555</v>
      </c>
      <c r="AQ75" s="979"/>
      <c r="AR75" s="979"/>
      <c r="AS75" s="979"/>
      <c r="AT75" s="980"/>
      <c r="AU75" s="981" t="s">
        <v>555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551</v>
      </c>
      <c r="C76" s="975"/>
      <c r="D76" s="975"/>
      <c r="E76" s="975"/>
      <c r="F76" s="975"/>
      <c r="G76" s="975"/>
      <c r="H76" s="975"/>
      <c r="I76" s="975"/>
      <c r="J76" s="975"/>
      <c r="K76" s="975"/>
      <c r="L76" s="975"/>
      <c r="M76" s="975"/>
      <c r="N76" s="975"/>
      <c r="O76" s="975"/>
      <c r="P76" s="976"/>
      <c r="Q76" s="978">
        <v>25</v>
      </c>
      <c r="R76" s="979"/>
      <c r="S76" s="979"/>
      <c r="T76" s="979"/>
      <c r="U76" s="980"/>
      <c r="V76" s="981">
        <v>19</v>
      </c>
      <c r="W76" s="979"/>
      <c r="X76" s="979"/>
      <c r="Y76" s="979"/>
      <c r="Z76" s="980"/>
      <c r="AA76" s="981">
        <v>6</v>
      </c>
      <c r="AB76" s="979"/>
      <c r="AC76" s="979"/>
      <c r="AD76" s="979"/>
      <c r="AE76" s="980"/>
      <c r="AF76" s="981">
        <v>6</v>
      </c>
      <c r="AG76" s="979"/>
      <c r="AH76" s="979"/>
      <c r="AI76" s="979"/>
      <c r="AJ76" s="980"/>
      <c r="AK76" s="981">
        <v>7</v>
      </c>
      <c r="AL76" s="979"/>
      <c r="AM76" s="979"/>
      <c r="AN76" s="979"/>
      <c r="AO76" s="980"/>
      <c r="AP76" s="981" t="s">
        <v>555</v>
      </c>
      <c r="AQ76" s="979"/>
      <c r="AR76" s="979"/>
      <c r="AS76" s="979"/>
      <c r="AT76" s="980"/>
      <c r="AU76" s="981" t="s">
        <v>555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3863</v>
      </c>
      <c r="AG88" s="959"/>
      <c r="AH88" s="959"/>
      <c r="AI88" s="959"/>
      <c r="AJ88" s="959"/>
      <c r="AK88" s="963"/>
      <c r="AL88" s="963"/>
      <c r="AM88" s="963"/>
      <c r="AN88" s="963"/>
      <c r="AO88" s="963"/>
      <c r="AP88" s="959">
        <v>579</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29</v>
      </c>
      <c r="CS102" s="953"/>
      <c r="CT102" s="953"/>
      <c r="CU102" s="953"/>
      <c r="CV102" s="954"/>
      <c r="CW102" s="952">
        <v>1</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431680</v>
      </c>
      <c r="AB110" s="889"/>
      <c r="AC110" s="889"/>
      <c r="AD110" s="889"/>
      <c r="AE110" s="890"/>
      <c r="AF110" s="891">
        <v>431512</v>
      </c>
      <c r="AG110" s="889"/>
      <c r="AH110" s="889"/>
      <c r="AI110" s="889"/>
      <c r="AJ110" s="890"/>
      <c r="AK110" s="891">
        <v>471396</v>
      </c>
      <c r="AL110" s="889"/>
      <c r="AM110" s="889"/>
      <c r="AN110" s="889"/>
      <c r="AO110" s="890"/>
      <c r="AP110" s="892">
        <v>17.8</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6095595</v>
      </c>
      <c r="BR110" s="842"/>
      <c r="BS110" s="842"/>
      <c r="BT110" s="842"/>
      <c r="BU110" s="842"/>
      <c r="BV110" s="842">
        <v>6055946</v>
      </c>
      <c r="BW110" s="842"/>
      <c r="BX110" s="842"/>
      <c r="BY110" s="842"/>
      <c r="BZ110" s="842"/>
      <c r="CA110" s="842">
        <v>5773015</v>
      </c>
      <c r="CB110" s="842"/>
      <c r="CC110" s="842"/>
      <c r="CD110" s="842"/>
      <c r="CE110" s="842"/>
      <c r="CF110" s="866">
        <v>218.2</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2673567</v>
      </c>
      <c r="BR112" s="817"/>
      <c r="BS112" s="817"/>
      <c r="BT112" s="817"/>
      <c r="BU112" s="817"/>
      <c r="BV112" s="817">
        <v>2554692</v>
      </c>
      <c r="BW112" s="817"/>
      <c r="BX112" s="817"/>
      <c r="BY112" s="817"/>
      <c r="BZ112" s="817"/>
      <c r="CA112" s="817">
        <v>2448608</v>
      </c>
      <c r="CB112" s="817"/>
      <c r="CC112" s="817"/>
      <c r="CD112" s="817"/>
      <c r="CE112" s="817"/>
      <c r="CF112" s="875">
        <v>92.6</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204795</v>
      </c>
      <c r="AB113" s="919"/>
      <c r="AC113" s="919"/>
      <c r="AD113" s="919"/>
      <c r="AE113" s="920"/>
      <c r="AF113" s="921">
        <v>218695</v>
      </c>
      <c r="AG113" s="919"/>
      <c r="AH113" s="919"/>
      <c r="AI113" s="919"/>
      <c r="AJ113" s="920"/>
      <c r="AK113" s="921">
        <v>237535</v>
      </c>
      <c r="AL113" s="919"/>
      <c r="AM113" s="919"/>
      <c r="AN113" s="919"/>
      <c r="AO113" s="920"/>
      <c r="AP113" s="922">
        <v>9</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782</v>
      </c>
      <c r="BR113" s="817"/>
      <c r="BS113" s="817"/>
      <c r="BT113" s="817"/>
      <c r="BU113" s="817"/>
      <c r="BV113" s="817">
        <v>1617</v>
      </c>
      <c r="BW113" s="817"/>
      <c r="BX113" s="817"/>
      <c r="BY113" s="817"/>
      <c r="BZ113" s="817"/>
      <c r="CA113" s="817">
        <v>1581</v>
      </c>
      <c r="CB113" s="817"/>
      <c r="CC113" s="817"/>
      <c r="CD113" s="817"/>
      <c r="CE113" s="817"/>
      <c r="CF113" s="875">
        <v>0.1</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350</v>
      </c>
      <c r="AB114" s="780"/>
      <c r="AC114" s="780"/>
      <c r="AD114" s="780"/>
      <c r="AE114" s="781"/>
      <c r="AF114" s="782">
        <v>272</v>
      </c>
      <c r="AG114" s="780"/>
      <c r="AH114" s="780"/>
      <c r="AI114" s="780"/>
      <c r="AJ114" s="781"/>
      <c r="AK114" s="782">
        <v>430</v>
      </c>
      <c r="AL114" s="780"/>
      <c r="AM114" s="780"/>
      <c r="AN114" s="780"/>
      <c r="AO114" s="781"/>
      <c r="AP114" s="824">
        <v>0</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603251</v>
      </c>
      <c r="BR114" s="817"/>
      <c r="BS114" s="817"/>
      <c r="BT114" s="817"/>
      <c r="BU114" s="817"/>
      <c r="BV114" s="817">
        <v>584558</v>
      </c>
      <c r="BW114" s="817"/>
      <c r="BX114" s="817"/>
      <c r="BY114" s="817"/>
      <c r="BZ114" s="817"/>
      <c r="CA114" s="817">
        <v>550218</v>
      </c>
      <c r="CB114" s="817"/>
      <c r="CC114" s="817"/>
      <c r="CD114" s="817"/>
      <c r="CE114" s="817"/>
      <c r="CF114" s="875">
        <v>20.8</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4170</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640995</v>
      </c>
      <c r="AB117" s="903"/>
      <c r="AC117" s="903"/>
      <c r="AD117" s="903"/>
      <c r="AE117" s="904"/>
      <c r="AF117" s="905">
        <v>650479</v>
      </c>
      <c r="AG117" s="903"/>
      <c r="AH117" s="903"/>
      <c r="AI117" s="903"/>
      <c r="AJ117" s="904"/>
      <c r="AK117" s="905">
        <v>709361</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9373195</v>
      </c>
      <c r="BR119" s="845"/>
      <c r="BS119" s="845"/>
      <c r="BT119" s="845"/>
      <c r="BU119" s="845"/>
      <c r="BV119" s="845">
        <v>9196813</v>
      </c>
      <c r="BW119" s="845"/>
      <c r="BX119" s="845"/>
      <c r="BY119" s="845"/>
      <c r="BZ119" s="845"/>
      <c r="CA119" s="845">
        <v>8773422</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1494691</v>
      </c>
      <c r="BR120" s="842"/>
      <c r="BS120" s="842"/>
      <c r="BT120" s="842"/>
      <c r="BU120" s="842"/>
      <c r="BV120" s="842">
        <v>1704077</v>
      </c>
      <c r="BW120" s="842"/>
      <c r="BX120" s="842"/>
      <c r="BY120" s="842"/>
      <c r="BZ120" s="842"/>
      <c r="CA120" s="842">
        <v>1694835</v>
      </c>
      <c r="CB120" s="842"/>
      <c r="CC120" s="842"/>
      <c r="CD120" s="842"/>
      <c r="CE120" s="842"/>
      <c r="CF120" s="866">
        <v>64.099999999999994</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2001269</v>
      </c>
      <c r="DH120" s="842"/>
      <c r="DI120" s="842"/>
      <c r="DJ120" s="842"/>
      <c r="DK120" s="842"/>
      <c r="DL120" s="842">
        <v>1905716</v>
      </c>
      <c r="DM120" s="842"/>
      <c r="DN120" s="842"/>
      <c r="DO120" s="842"/>
      <c r="DP120" s="842"/>
      <c r="DQ120" s="842">
        <v>1829717</v>
      </c>
      <c r="DR120" s="842"/>
      <c r="DS120" s="842"/>
      <c r="DT120" s="842"/>
      <c r="DU120" s="842"/>
      <c r="DV120" s="843">
        <v>69.2</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28143</v>
      </c>
      <c r="BR121" s="817"/>
      <c r="BS121" s="817"/>
      <c r="BT121" s="817"/>
      <c r="BU121" s="817"/>
      <c r="BV121" s="817">
        <v>21109</v>
      </c>
      <c r="BW121" s="817"/>
      <c r="BX121" s="817"/>
      <c r="BY121" s="817"/>
      <c r="BZ121" s="817"/>
      <c r="CA121" s="817">
        <v>14075</v>
      </c>
      <c r="CB121" s="817"/>
      <c r="CC121" s="817"/>
      <c r="CD121" s="817"/>
      <c r="CE121" s="817"/>
      <c r="CF121" s="875">
        <v>0.5</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672298</v>
      </c>
      <c r="DH121" s="817"/>
      <c r="DI121" s="817"/>
      <c r="DJ121" s="817"/>
      <c r="DK121" s="817"/>
      <c r="DL121" s="817">
        <v>648976</v>
      </c>
      <c r="DM121" s="817"/>
      <c r="DN121" s="817"/>
      <c r="DO121" s="817"/>
      <c r="DP121" s="817"/>
      <c r="DQ121" s="817">
        <v>618891</v>
      </c>
      <c r="DR121" s="817"/>
      <c r="DS121" s="817"/>
      <c r="DT121" s="817"/>
      <c r="DU121" s="817"/>
      <c r="DV121" s="794">
        <v>23.4</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4922416</v>
      </c>
      <c r="BR122" s="845"/>
      <c r="BS122" s="845"/>
      <c r="BT122" s="845"/>
      <c r="BU122" s="845"/>
      <c r="BV122" s="845">
        <v>4733145</v>
      </c>
      <c r="BW122" s="845"/>
      <c r="BX122" s="845"/>
      <c r="BY122" s="845"/>
      <c r="BZ122" s="845"/>
      <c r="CA122" s="845">
        <v>4453136</v>
      </c>
      <c r="CB122" s="845"/>
      <c r="CC122" s="845"/>
      <c r="CD122" s="845"/>
      <c r="CE122" s="845"/>
      <c r="CF122" s="846">
        <v>168.3</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4170</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6445250</v>
      </c>
      <c r="BR123" s="833"/>
      <c r="BS123" s="833"/>
      <c r="BT123" s="833"/>
      <c r="BU123" s="833"/>
      <c r="BV123" s="833">
        <v>6458331</v>
      </c>
      <c r="BW123" s="833"/>
      <c r="BX123" s="833"/>
      <c r="BY123" s="833"/>
      <c r="BZ123" s="833"/>
      <c r="CA123" s="833">
        <v>6162046</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111.5</v>
      </c>
      <c r="BR124" s="831"/>
      <c r="BS124" s="831"/>
      <c r="BT124" s="831"/>
      <c r="BU124" s="831"/>
      <c r="BV124" s="831">
        <v>105.9</v>
      </c>
      <c r="BW124" s="831"/>
      <c r="BX124" s="831"/>
      <c r="BY124" s="831"/>
      <c r="BZ124" s="831"/>
      <c r="CA124" s="831">
        <v>98.7</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7034</v>
      </c>
      <c r="AB128" s="801"/>
      <c r="AC128" s="801"/>
      <c r="AD128" s="801"/>
      <c r="AE128" s="802"/>
      <c r="AF128" s="803">
        <v>7034</v>
      </c>
      <c r="AG128" s="801"/>
      <c r="AH128" s="801"/>
      <c r="AI128" s="801"/>
      <c r="AJ128" s="802"/>
      <c r="AK128" s="803">
        <v>7034</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3010325</v>
      </c>
      <c r="AB129" s="780"/>
      <c r="AC129" s="780"/>
      <c r="AD129" s="780"/>
      <c r="AE129" s="781"/>
      <c r="AF129" s="782">
        <v>2965150</v>
      </c>
      <c r="AG129" s="780"/>
      <c r="AH129" s="780"/>
      <c r="AI129" s="780"/>
      <c r="AJ129" s="781"/>
      <c r="AK129" s="782">
        <v>3043294</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384441</v>
      </c>
      <c r="AB130" s="780"/>
      <c r="AC130" s="780"/>
      <c r="AD130" s="780"/>
      <c r="AE130" s="781"/>
      <c r="AF130" s="782">
        <v>381406</v>
      </c>
      <c r="AG130" s="780"/>
      <c r="AH130" s="780"/>
      <c r="AI130" s="780"/>
      <c r="AJ130" s="781"/>
      <c r="AK130" s="782">
        <v>397735</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10.3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2625884</v>
      </c>
      <c r="AB131" s="764"/>
      <c r="AC131" s="764"/>
      <c r="AD131" s="764"/>
      <c r="AE131" s="765"/>
      <c r="AF131" s="766">
        <v>2583744</v>
      </c>
      <c r="AG131" s="764"/>
      <c r="AH131" s="764"/>
      <c r="AI131" s="764"/>
      <c r="AJ131" s="765"/>
      <c r="AK131" s="766">
        <v>2645559</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98.7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9.5023237890000001</v>
      </c>
      <c r="AB132" s="745"/>
      <c r="AC132" s="745"/>
      <c r="AD132" s="745"/>
      <c r="AE132" s="746"/>
      <c r="AF132" s="747">
        <v>10.14183294</v>
      </c>
      <c r="AG132" s="745"/>
      <c r="AH132" s="745"/>
      <c r="AI132" s="745"/>
      <c r="AJ132" s="746"/>
      <c r="AK132" s="747">
        <v>11.51333234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10.6</v>
      </c>
      <c r="AB133" s="724"/>
      <c r="AC133" s="724"/>
      <c r="AD133" s="724"/>
      <c r="AE133" s="725"/>
      <c r="AF133" s="723">
        <v>9.8000000000000007</v>
      </c>
      <c r="AG133" s="724"/>
      <c r="AH133" s="724"/>
      <c r="AI133" s="724"/>
      <c r="AJ133" s="725"/>
      <c r="AK133" s="723">
        <v>10.3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wgHb67S0dD3lxzUHqbuvH39u93dAOfh9Hikl/FDULBAkKnlYCea4FcXjwqnX0O3A13zze0RU+8uEeL76nIS+A==" saltValue="s9YsYmdSX3WHxgD6XDyi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6dz/Z7bns/dmLBbQn84li7Ij92LGL5t/8DoTlGmUoqo3xJrVfVKCcqY1I8KcI0mLjt8fhULFtD0z5DU/LaUGrg==" saltValue="0F+UqraMzVIz/W2TWLTA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5KZNfyTXySM2HJ4WWBvxQ8uVK/tXgp11fAwRmIU/LQiA1PWPDVVeDoK2mb7F+FPBkWyaef8Oe3U0J4CTnwH2w==" saltValue="1ib85WT2pAdo23JffVDa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930454</v>
      </c>
      <c r="AP9" s="281">
        <v>131755</v>
      </c>
      <c r="AQ9" s="282">
        <v>143042</v>
      </c>
      <c r="AR9" s="283">
        <v>-7.9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361</v>
      </c>
      <c r="AP10" s="284">
        <v>51</v>
      </c>
      <c r="AQ10" s="285">
        <v>17233</v>
      </c>
      <c r="AR10" s="286">
        <v>-99.7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1297</v>
      </c>
      <c r="AR11" s="286" t="s">
        <v>485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t="s">
        <v>485</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26839</v>
      </c>
      <c r="AP13" s="284">
        <v>3800</v>
      </c>
      <c r="AQ13" s="285">
        <v>5542</v>
      </c>
      <c r="AR13" s="286">
        <v>-31.4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13980</v>
      </c>
      <c r="AP14" s="284">
        <v>1980</v>
      </c>
      <c r="AQ14" s="285">
        <v>2886</v>
      </c>
      <c r="AR14" s="286">
        <v>-31.4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-57842</v>
      </c>
      <c r="AP15" s="284">
        <v>-8191</v>
      </c>
      <c r="AQ15" s="285">
        <v>-8856</v>
      </c>
      <c r="AR15" s="286">
        <v>-7.5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913792</v>
      </c>
      <c r="AP16" s="284">
        <v>129396</v>
      </c>
      <c r="AQ16" s="285">
        <v>161143</v>
      </c>
      <c r="AR16" s="286">
        <v>-19.7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11.89</v>
      </c>
      <c r="AP21" s="298">
        <v>14.02</v>
      </c>
      <c r="AQ21" s="299">
        <v>-2.13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97.9</v>
      </c>
      <c r="AP22" s="303">
        <v>96.2</v>
      </c>
      <c r="AQ22" s="304">
        <v>1.7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471396</v>
      </c>
      <c r="AP32" s="312">
        <v>66751</v>
      </c>
      <c r="AQ32" s="313">
        <v>81691</v>
      </c>
      <c r="AR32" s="314">
        <v>-18.3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t="s">
        <v>485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237535</v>
      </c>
      <c r="AP35" s="312">
        <v>33636</v>
      </c>
      <c r="AQ35" s="313">
        <v>27672</v>
      </c>
      <c r="AR35" s="314">
        <v>21.6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430</v>
      </c>
      <c r="AP36" s="312">
        <v>61</v>
      </c>
      <c r="AQ36" s="313">
        <v>4845</v>
      </c>
      <c r="AR36" s="314">
        <v>-98.7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485</v>
      </c>
      <c r="AP37" s="312" t="s">
        <v>485</v>
      </c>
      <c r="AQ37" s="313">
        <v>448</v>
      </c>
      <c r="AR37" s="314" t="s">
        <v>485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4</v>
      </c>
      <c r="AR38" s="304" t="s">
        <v>485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-7034</v>
      </c>
      <c r="AP39" s="312">
        <v>-996</v>
      </c>
      <c r="AQ39" s="313">
        <v>-1961</v>
      </c>
      <c r="AR39" s="314">
        <v>-49.2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-397735</v>
      </c>
      <c r="AP40" s="312">
        <v>-56320</v>
      </c>
      <c r="AQ40" s="313">
        <v>-75713</v>
      </c>
      <c r="AR40" s="314">
        <v>-25.6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304592</v>
      </c>
      <c r="AP41" s="312">
        <v>43131</v>
      </c>
      <c r="AQ41" s="313">
        <v>36985</v>
      </c>
      <c r="AR41" s="314">
        <v>16.600000000000001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1612582</v>
      </c>
      <c r="AN51" s="334">
        <v>217622</v>
      </c>
      <c r="AO51" s="335">
        <v>178.6</v>
      </c>
      <c r="AP51" s="336">
        <v>126262</v>
      </c>
      <c r="AQ51" s="337">
        <v>10</v>
      </c>
      <c r="AR51" s="338">
        <v>168.6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173963</v>
      </c>
      <c r="AN52" s="342">
        <v>23477</v>
      </c>
      <c r="AO52" s="343">
        <v>-53.2</v>
      </c>
      <c r="AP52" s="344">
        <v>56769</v>
      </c>
      <c r="AQ52" s="345">
        <v>2.1</v>
      </c>
      <c r="AR52" s="346">
        <v>-55.3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2101211</v>
      </c>
      <c r="AN53" s="334">
        <v>284833</v>
      </c>
      <c r="AO53" s="335">
        <v>30.9</v>
      </c>
      <c r="AP53" s="336">
        <v>126525</v>
      </c>
      <c r="AQ53" s="337">
        <v>0.2</v>
      </c>
      <c r="AR53" s="338">
        <v>30.7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1413190</v>
      </c>
      <c r="AN54" s="342">
        <v>191567</v>
      </c>
      <c r="AO54" s="343">
        <v>716</v>
      </c>
      <c r="AP54" s="344">
        <v>67052</v>
      </c>
      <c r="AQ54" s="345">
        <v>18.100000000000001</v>
      </c>
      <c r="AR54" s="346">
        <v>697.9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1053037</v>
      </c>
      <c r="AN55" s="334">
        <v>144035</v>
      </c>
      <c r="AO55" s="335">
        <v>-49.4</v>
      </c>
      <c r="AP55" s="336">
        <v>122054</v>
      </c>
      <c r="AQ55" s="337">
        <v>-3.5</v>
      </c>
      <c r="AR55" s="338">
        <v>-45.9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662409</v>
      </c>
      <c r="AN56" s="342">
        <v>90604</v>
      </c>
      <c r="AO56" s="343">
        <v>-52.7</v>
      </c>
      <c r="AP56" s="344">
        <v>68298</v>
      </c>
      <c r="AQ56" s="345">
        <v>1.9</v>
      </c>
      <c r="AR56" s="346">
        <v>-54.6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313325</v>
      </c>
      <c r="AN57" s="334">
        <v>43548</v>
      </c>
      <c r="AO57" s="335">
        <v>-69.8</v>
      </c>
      <c r="AP57" s="336">
        <v>111644</v>
      </c>
      <c r="AQ57" s="337">
        <v>-8.5</v>
      </c>
      <c r="AR57" s="338">
        <v>-61.3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244453</v>
      </c>
      <c r="AN58" s="342">
        <v>33975</v>
      </c>
      <c r="AO58" s="343">
        <v>-62.5</v>
      </c>
      <c r="AP58" s="344">
        <v>66606</v>
      </c>
      <c r="AQ58" s="345">
        <v>-2.5</v>
      </c>
      <c r="AR58" s="346">
        <v>-60</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581105</v>
      </c>
      <c r="AN59" s="334">
        <v>82286</v>
      </c>
      <c r="AO59" s="335">
        <v>89</v>
      </c>
      <c r="AP59" s="336">
        <v>127917</v>
      </c>
      <c r="AQ59" s="337">
        <v>14.6</v>
      </c>
      <c r="AR59" s="338">
        <v>74.400000000000006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349423</v>
      </c>
      <c r="AN60" s="342">
        <v>49479</v>
      </c>
      <c r="AO60" s="343">
        <v>45.6</v>
      </c>
      <c r="AP60" s="344">
        <v>69746</v>
      </c>
      <c r="AQ60" s="345">
        <v>4.7</v>
      </c>
      <c r="AR60" s="346">
        <v>40.9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1132252</v>
      </c>
      <c r="AN61" s="349">
        <v>154465</v>
      </c>
      <c r="AO61" s="350">
        <v>35.9</v>
      </c>
      <c r="AP61" s="351">
        <v>122880</v>
      </c>
      <c r="AQ61" s="352">
        <v>2.6</v>
      </c>
      <c r="AR61" s="338">
        <v>33.299999999999997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568688</v>
      </c>
      <c r="AN62" s="342">
        <v>77820</v>
      </c>
      <c r="AO62" s="343">
        <v>118.6</v>
      </c>
      <c r="AP62" s="344">
        <v>65694</v>
      </c>
      <c r="AQ62" s="345">
        <v>4.9000000000000004</v>
      </c>
      <c r="AR62" s="346">
        <v>113.7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yXGMdzOp3xaQ3Ru0FSp2ONqoAEbeu7ITbLES8xNQ+Kl7i1H2DkrGmWes6k4scZrikmakXmRTc2pQgRhEieTzQ==" saltValue="rMrYbqfFAozyQOQ24mIfg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9" scale="63"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0" spans="125:125" ht="13.5" hidden="1" customHeight="1" x14ac:dyDescent="0.2"/>
    <row r="121" spans="125:125" ht="13.5" hidden="1" customHeight="1" x14ac:dyDescent="0.2">
      <c r="DU121" s="259"/>
    </row>
  </sheetData>
  <sheetProtection algorithmName="SHA-512" hashValue="4T+M4PRusrqyLrhHdoCuAkQswap0XqXiJcVeYkgQ1VPP0+yF5K3Byn57AyZQJTlmx1rj+wM5cyUJru/BeOy3KA==" saltValue="1IaEAEDXoBynIvYa/NTJ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rI8aSWAXUG/76jT8ablQYm5iq3ybMAIXDm85t5ZzXVsm4djuIAhvvAsnJbURmxY7Umyv3rQ/8DKi/6/T6A5cPw==" saltValue="Bo9CYYw5UTNsPzXo9SZf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20.03</v>
      </c>
      <c r="G47" s="12">
        <v>20.07</v>
      </c>
      <c r="H47" s="12">
        <v>16.690000000000001</v>
      </c>
      <c r="I47" s="12">
        <v>19.18</v>
      </c>
      <c r="J47" s="13">
        <v>21.21</v>
      </c>
    </row>
    <row r="48" spans="2:10" ht="57.75" customHeight="1" x14ac:dyDescent="0.2">
      <c r="B48" s="14"/>
      <c r="C48" s="1141" t="s">
        <v>4</v>
      </c>
      <c r="D48" s="1141"/>
      <c r="E48" s="1142"/>
      <c r="F48" s="15">
        <v>9.6199999999999992</v>
      </c>
      <c r="G48" s="16">
        <v>8.48</v>
      </c>
      <c r="H48" s="16">
        <v>10.34</v>
      </c>
      <c r="I48" s="16">
        <v>11.69</v>
      </c>
      <c r="J48" s="17">
        <v>10.41</v>
      </c>
    </row>
    <row r="49" spans="2:10" ht="57.75" customHeight="1" thickBot="1" x14ac:dyDescent="0.25">
      <c r="B49" s="18"/>
      <c r="C49" s="1143" t="s">
        <v>5</v>
      </c>
      <c r="D49" s="1143"/>
      <c r="E49" s="1144"/>
      <c r="F49" s="19" t="s">
        <v>529</v>
      </c>
      <c r="G49" s="20">
        <v>0.57999999999999996</v>
      </c>
      <c r="H49" s="20">
        <v>0.13</v>
      </c>
      <c r="I49" s="20">
        <v>3.44</v>
      </c>
      <c r="J49" s="21">
        <v>1.54</v>
      </c>
    </row>
    <row r="50" spans="2:10" ht="13.2" x14ac:dyDescent="0.2"/>
  </sheetData>
  <sheetProtection algorithmName="SHA-512" hashValue="oIh08H+AsicefbII1zW15MU4FfOwzQGEqP/JKnJ50fc0DlIJcfqlGToLry3i6MrVQknKOKXvQf0wut36iSpdlA==" saltValue="3SRgZHuxqL8Nv5OisMr4FA=="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530</v>
      </c>
      <c r="D34" s="1151"/>
      <c r="E34" s="1152"/>
      <c r="F34" s="32">
        <v>9.6199999999999992</v>
      </c>
      <c r="G34" s="33">
        <v>8.4700000000000006</v>
      </c>
      <c r="H34" s="33">
        <v>10.33</v>
      </c>
      <c r="I34" s="33">
        <v>11.69</v>
      </c>
      <c r="J34" s="34">
        <v>10.41</v>
      </c>
      <c r="K34" s="22"/>
      <c r="L34" s="22"/>
      <c r="M34" s="22"/>
      <c r="N34" s="22"/>
      <c r="O34" s="22"/>
      <c r="P34" s="22"/>
    </row>
    <row r="35" spans="1:16" ht="39" customHeight="1" x14ac:dyDescent="0.2">
      <c r="A35" s="22"/>
      <c r="B35" s="35"/>
      <c r="C35" s="1145" t="s">
        <v>531</v>
      </c>
      <c r="D35" s="1146"/>
      <c r="E35" s="1147"/>
      <c r="F35" s="36">
        <v>1.1100000000000001</v>
      </c>
      <c r="G35" s="37">
        <v>1.19</v>
      </c>
      <c r="H35" s="37">
        <v>0.72</v>
      </c>
      <c r="I35" s="37">
        <v>0.47</v>
      </c>
      <c r="J35" s="38">
        <v>1.17</v>
      </c>
      <c r="K35" s="22"/>
      <c r="L35" s="22"/>
      <c r="M35" s="22"/>
      <c r="N35" s="22"/>
      <c r="O35" s="22"/>
      <c r="P35" s="22"/>
    </row>
    <row r="36" spans="1:16" ht="39" customHeight="1" x14ac:dyDescent="0.2">
      <c r="A36" s="22"/>
      <c r="B36" s="35"/>
      <c r="C36" s="1145" t="s">
        <v>532</v>
      </c>
      <c r="D36" s="1146"/>
      <c r="E36" s="1147"/>
      <c r="F36" s="36">
        <v>7.0000000000000007E-2</v>
      </c>
      <c r="G36" s="37">
        <v>0.55000000000000004</v>
      </c>
      <c r="H36" s="37">
        <v>1.08</v>
      </c>
      <c r="I36" s="37">
        <v>1.1499999999999999</v>
      </c>
      <c r="J36" s="38">
        <v>0.42</v>
      </c>
      <c r="K36" s="22"/>
      <c r="L36" s="22"/>
      <c r="M36" s="22"/>
      <c r="N36" s="22"/>
      <c r="O36" s="22"/>
      <c r="P36" s="22"/>
    </row>
    <row r="37" spans="1:16" ht="39" customHeight="1" x14ac:dyDescent="0.2">
      <c r="A37" s="22"/>
      <c r="B37" s="35"/>
      <c r="C37" s="1145" t="s">
        <v>533</v>
      </c>
      <c r="D37" s="1146"/>
      <c r="E37" s="1147"/>
      <c r="F37" s="36">
        <v>0</v>
      </c>
      <c r="G37" s="37">
        <v>0</v>
      </c>
      <c r="H37" s="37">
        <v>0</v>
      </c>
      <c r="I37" s="37">
        <v>0</v>
      </c>
      <c r="J37" s="38">
        <v>0.21</v>
      </c>
      <c r="K37" s="22"/>
      <c r="L37" s="22"/>
      <c r="M37" s="22"/>
      <c r="N37" s="22"/>
      <c r="O37" s="22"/>
      <c r="P37" s="22"/>
    </row>
    <row r="38" spans="1:16" ht="39" customHeight="1" x14ac:dyDescent="0.2">
      <c r="A38" s="22"/>
      <c r="B38" s="35"/>
      <c r="C38" s="1145" t="s">
        <v>534</v>
      </c>
      <c r="D38" s="1146"/>
      <c r="E38" s="1147"/>
      <c r="F38" s="36">
        <v>0</v>
      </c>
      <c r="G38" s="37">
        <v>0</v>
      </c>
      <c r="H38" s="37">
        <v>0</v>
      </c>
      <c r="I38" s="37">
        <v>0</v>
      </c>
      <c r="J38" s="38">
        <v>0.21</v>
      </c>
      <c r="K38" s="22"/>
      <c r="L38" s="22"/>
      <c r="M38" s="22"/>
      <c r="N38" s="22"/>
      <c r="O38" s="22"/>
      <c r="P38" s="22"/>
    </row>
    <row r="39" spans="1:16" ht="39" customHeight="1" x14ac:dyDescent="0.2">
      <c r="A39" s="22"/>
      <c r="B39" s="35"/>
      <c r="C39" s="1145" t="s">
        <v>535</v>
      </c>
      <c r="D39" s="1146"/>
      <c r="E39" s="1147"/>
      <c r="F39" s="36">
        <v>0.43</v>
      </c>
      <c r="G39" s="37">
        <v>0.09</v>
      </c>
      <c r="H39" s="37">
        <v>0.08</v>
      </c>
      <c r="I39" s="37">
        <v>0.09</v>
      </c>
      <c r="J39" s="38">
        <v>0.21</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536</v>
      </c>
      <c r="D42" s="1146"/>
      <c r="E42" s="1147"/>
      <c r="F42" s="36" t="s">
        <v>485</v>
      </c>
      <c r="G42" s="37" t="s">
        <v>485</v>
      </c>
      <c r="H42" s="37" t="s">
        <v>485</v>
      </c>
      <c r="I42" s="37" t="s">
        <v>485</v>
      </c>
      <c r="J42" s="38" t="s">
        <v>485</v>
      </c>
      <c r="K42" s="22"/>
      <c r="L42" s="22"/>
      <c r="M42" s="22"/>
      <c r="N42" s="22"/>
      <c r="O42" s="22"/>
      <c r="P42" s="22"/>
    </row>
    <row r="43" spans="1:16" ht="39" customHeight="1" thickBot="1" x14ac:dyDescent="0.25">
      <c r="A43" s="22"/>
      <c r="B43" s="40"/>
      <c r="C43" s="1148" t="s">
        <v>537</v>
      </c>
      <c r="D43" s="1149"/>
      <c r="E43" s="1150"/>
      <c r="F43" s="41" t="s">
        <v>485</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YzZSzCvzFujYYmlIKMKbuDHcZVV/G79q8wNl+uk/dRyAY7bjsfWCdds8ErC0I9NZ6UHWEXzw8Bd8up+ZceZBg==" saltValue="7Ylv1OMWg+NbDP8ePIkv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478</v>
      </c>
      <c r="L45" s="60">
        <v>440</v>
      </c>
      <c r="M45" s="60">
        <v>432</v>
      </c>
      <c r="N45" s="60">
        <v>432</v>
      </c>
      <c r="O45" s="61">
        <v>471</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2">
      <c r="A48" s="48"/>
      <c r="B48" s="1178"/>
      <c r="C48" s="1179"/>
      <c r="D48" s="62"/>
      <c r="E48" s="1155" t="s">
        <v>13</v>
      </c>
      <c r="F48" s="1155"/>
      <c r="G48" s="1155"/>
      <c r="H48" s="1155"/>
      <c r="I48" s="1155"/>
      <c r="J48" s="1156"/>
      <c r="K48" s="63">
        <v>216</v>
      </c>
      <c r="L48" s="64">
        <v>204</v>
      </c>
      <c r="M48" s="64">
        <v>205</v>
      </c>
      <c r="N48" s="64">
        <v>219</v>
      </c>
      <c r="O48" s="65">
        <v>238</v>
      </c>
      <c r="P48" s="48"/>
      <c r="Q48" s="48"/>
      <c r="R48" s="48"/>
      <c r="S48" s="48"/>
      <c r="T48" s="48"/>
      <c r="U48" s="48"/>
    </row>
    <row r="49" spans="1:21" ht="30.75" customHeight="1" x14ac:dyDescent="0.2">
      <c r="A49" s="48"/>
      <c r="B49" s="1178"/>
      <c r="C49" s="1179"/>
      <c r="D49" s="62"/>
      <c r="E49" s="1155" t="s">
        <v>14</v>
      </c>
      <c r="F49" s="1155"/>
      <c r="G49" s="1155"/>
      <c r="H49" s="1155"/>
      <c r="I49" s="1155"/>
      <c r="J49" s="1156"/>
      <c r="K49" s="63">
        <v>1</v>
      </c>
      <c r="L49" s="64">
        <v>0</v>
      </c>
      <c r="M49" s="64">
        <v>0</v>
      </c>
      <c r="N49" s="64">
        <v>0</v>
      </c>
      <c r="O49" s="65">
        <v>0</v>
      </c>
      <c r="P49" s="48"/>
      <c r="Q49" s="48"/>
      <c r="R49" s="48"/>
      <c r="S49" s="48"/>
      <c r="T49" s="48"/>
      <c r="U49" s="48"/>
    </row>
    <row r="50" spans="1:21" ht="30.75" customHeight="1" x14ac:dyDescent="0.2">
      <c r="A50" s="48"/>
      <c r="B50" s="1178"/>
      <c r="C50" s="1179"/>
      <c r="D50" s="62"/>
      <c r="E50" s="1155" t="s">
        <v>15</v>
      </c>
      <c r="F50" s="1155"/>
      <c r="G50" s="1155"/>
      <c r="H50" s="1155"/>
      <c r="I50" s="1155"/>
      <c r="J50" s="1156"/>
      <c r="K50" s="63">
        <v>4</v>
      </c>
      <c r="L50" s="64">
        <v>4</v>
      </c>
      <c r="M50" s="64">
        <v>4</v>
      </c>
      <c r="N50" s="64" t="s">
        <v>485</v>
      </c>
      <c r="O50" s="65" t="s">
        <v>485</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t="s">
        <v>485</v>
      </c>
      <c r="N51" s="64" t="s">
        <v>485</v>
      </c>
      <c r="O51" s="65" t="s">
        <v>485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411</v>
      </c>
      <c r="L52" s="64">
        <v>407</v>
      </c>
      <c r="M52" s="64">
        <v>391</v>
      </c>
      <c r="N52" s="64">
        <v>388</v>
      </c>
      <c r="O52" s="65">
        <v>405</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288</v>
      </c>
      <c r="L53" s="69">
        <v>241</v>
      </c>
      <c r="M53" s="69">
        <v>250</v>
      </c>
      <c r="N53" s="69">
        <v>263</v>
      </c>
      <c r="O53" s="70">
        <v>304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562</v>
      </c>
      <c r="L58" s="84" t="s">
        <v>562</v>
      </c>
      <c r="M58" s="84" t="s">
        <v>562</v>
      </c>
      <c r="N58" s="84" t="s">
        <v>562</v>
      </c>
      <c r="O58" s="85" t="s">
        <v>562</v>
      </c>
    </row>
    <row r="59" spans="1:21" ht="31.5" customHeight="1" x14ac:dyDescent="0.2">
      <c r="B59" s="1163"/>
      <c r="C59" s="1164"/>
      <c r="D59" s="1170" t="s">
        <v>26</v>
      </c>
      <c r="E59" s="1171"/>
      <c r="F59" s="1171"/>
      <c r="G59" s="1171"/>
      <c r="H59" s="1171"/>
      <c r="I59" s="1171"/>
      <c r="J59" s="1172"/>
      <c r="K59" s="86" t="s">
        <v>562</v>
      </c>
      <c r="L59" s="87" t="s">
        <v>562</v>
      </c>
      <c r="M59" s="87" t="s">
        <v>562</v>
      </c>
      <c r="N59" s="87" t="s">
        <v>562</v>
      </c>
      <c r="O59" s="88" t="s">
        <v>562</v>
      </c>
    </row>
    <row r="60" spans="1:21" ht="31.5" customHeight="1" thickBot="1" x14ac:dyDescent="0.25">
      <c r="B60" s="1165"/>
      <c r="C60" s="1166"/>
      <c r="D60" s="1173" t="s">
        <v>27</v>
      </c>
      <c r="E60" s="1174"/>
      <c r="F60" s="1174"/>
      <c r="G60" s="1174"/>
      <c r="H60" s="1174"/>
      <c r="I60" s="1174"/>
      <c r="J60" s="1175"/>
      <c r="K60" s="89" t="s">
        <v>562</v>
      </c>
      <c r="L60" s="90" t="s">
        <v>562</v>
      </c>
      <c r="M60" s="90" t="s">
        <v>562</v>
      </c>
      <c r="N60" s="90" t="s">
        <v>562</v>
      </c>
      <c r="O60" s="91" t="s">
        <v>562</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3r3SIYEBNrmR+3aqSkZ9pLrCl8PWNZO6rnhmWLv82B1o2VILs5UUqQxAJb5WLTPXtDZaw5kuRupv+ypqhYC0Q==" saltValue="Tj2RPRgFxNrweFgJrofWs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verticalCentered="1"/>
  <pageMargins left="0" right="0" top="0.19685039370078741" bottom="0" header="0.39370078740157483"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6" t="s">
        <v>30</v>
      </c>
      <c r="C41" s="1197"/>
      <c r="D41" s="105"/>
      <c r="E41" s="1198" t="s">
        <v>31</v>
      </c>
      <c r="F41" s="1198"/>
      <c r="G41" s="1198"/>
      <c r="H41" s="1199"/>
      <c r="I41" s="355">
        <v>5225</v>
      </c>
      <c r="J41" s="356">
        <v>5953</v>
      </c>
      <c r="K41" s="356">
        <v>6096</v>
      </c>
      <c r="L41" s="356">
        <v>6056</v>
      </c>
      <c r="M41" s="357">
        <v>5773</v>
      </c>
    </row>
    <row r="42" spans="2:13" ht="27.75" customHeight="1" x14ac:dyDescent="0.2">
      <c r="B42" s="1186"/>
      <c r="C42" s="1187"/>
      <c r="D42" s="106"/>
      <c r="E42" s="1190" t="s">
        <v>32</v>
      </c>
      <c r="F42" s="1190"/>
      <c r="G42" s="1190"/>
      <c r="H42" s="1191"/>
      <c r="I42" s="358">
        <v>8</v>
      </c>
      <c r="J42" s="359">
        <v>4</v>
      </c>
      <c r="K42" s="359" t="s">
        <v>485</v>
      </c>
      <c r="L42" s="359" t="s">
        <v>485</v>
      </c>
      <c r="M42" s="360" t="s">
        <v>485</v>
      </c>
    </row>
    <row r="43" spans="2:13" ht="27.75" customHeight="1" x14ac:dyDescent="0.2">
      <c r="B43" s="1186"/>
      <c r="C43" s="1187"/>
      <c r="D43" s="106"/>
      <c r="E43" s="1190" t="s">
        <v>33</v>
      </c>
      <c r="F43" s="1190"/>
      <c r="G43" s="1190"/>
      <c r="H43" s="1191"/>
      <c r="I43" s="358">
        <v>2946</v>
      </c>
      <c r="J43" s="359">
        <v>2804</v>
      </c>
      <c r="K43" s="359">
        <v>2674</v>
      </c>
      <c r="L43" s="359">
        <v>2555</v>
      </c>
      <c r="M43" s="360">
        <v>2449</v>
      </c>
    </row>
    <row r="44" spans="2:13" ht="27.75" customHeight="1" x14ac:dyDescent="0.2">
      <c r="B44" s="1186"/>
      <c r="C44" s="1187"/>
      <c r="D44" s="106"/>
      <c r="E44" s="1190" t="s">
        <v>34</v>
      </c>
      <c r="F44" s="1190"/>
      <c r="G44" s="1190"/>
      <c r="H44" s="1191"/>
      <c r="I44" s="358">
        <v>1</v>
      </c>
      <c r="J44" s="359">
        <v>1</v>
      </c>
      <c r="K44" s="359">
        <v>1</v>
      </c>
      <c r="L44" s="359">
        <v>2</v>
      </c>
      <c r="M44" s="360">
        <v>2</v>
      </c>
    </row>
    <row r="45" spans="2:13" ht="27.75" customHeight="1" x14ac:dyDescent="0.2">
      <c r="B45" s="1186"/>
      <c r="C45" s="1187"/>
      <c r="D45" s="106"/>
      <c r="E45" s="1190" t="s">
        <v>35</v>
      </c>
      <c r="F45" s="1190"/>
      <c r="G45" s="1190"/>
      <c r="H45" s="1191"/>
      <c r="I45" s="358">
        <v>597</v>
      </c>
      <c r="J45" s="359">
        <v>612</v>
      </c>
      <c r="K45" s="359">
        <v>603</v>
      </c>
      <c r="L45" s="359">
        <v>585</v>
      </c>
      <c r="M45" s="360">
        <v>550</v>
      </c>
    </row>
    <row r="46" spans="2:13" ht="27.75" customHeight="1" x14ac:dyDescent="0.2">
      <c r="B46" s="1186"/>
      <c r="C46" s="1187"/>
      <c r="D46" s="107"/>
      <c r="E46" s="1190" t="s">
        <v>36</v>
      </c>
      <c r="F46" s="1190"/>
      <c r="G46" s="1190"/>
      <c r="H46" s="1191"/>
      <c r="I46" s="358" t="s">
        <v>485</v>
      </c>
      <c r="J46" s="359" t="s">
        <v>485</v>
      </c>
      <c r="K46" s="359" t="s">
        <v>485</v>
      </c>
      <c r="L46" s="359" t="s">
        <v>485</v>
      </c>
      <c r="M46" s="360" t="s">
        <v>485</v>
      </c>
    </row>
    <row r="47" spans="2:13" ht="27.75" customHeight="1" x14ac:dyDescent="0.2">
      <c r="B47" s="1186"/>
      <c r="C47" s="1187"/>
      <c r="D47" s="108"/>
      <c r="E47" s="1200" t="s">
        <v>37</v>
      </c>
      <c r="F47" s="1201"/>
      <c r="G47" s="1201"/>
      <c r="H47" s="1202"/>
      <c r="I47" s="358" t="s">
        <v>485</v>
      </c>
      <c r="J47" s="359" t="s">
        <v>485</v>
      </c>
      <c r="K47" s="359" t="s">
        <v>485</v>
      </c>
      <c r="L47" s="359" t="s">
        <v>485</v>
      </c>
      <c r="M47" s="360" t="s">
        <v>485</v>
      </c>
    </row>
    <row r="48" spans="2:13" ht="27.75" customHeight="1" x14ac:dyDescent="0.2">
      <c r="B48" s="1186"/>
      <c r="C48" s="1187"/>
      <c r="D48" s="106"/>
      <c r="E48" s="1190" t="s">
        <v>38</v>
      </c>
      <c r="F48" s="1190"/>
      <c r="G48" s="1190"/>
      <c r="H48" s="1191"/>
      <c r="I48" s="358" t="s">
        <v>485</v>
      </c>
      <c r="J48" s="359" t="s">
        <v>485</v>
      </c>
      <c r="K48" s="359" t="s">
        <v>485</v>
      </c>
      <c r="L48" s="359" t="s">
        <v>485</v>
      </c>
      <c r="M48" s="360" t="s">
        <v>485</v>
      </c>
    </row>
    <row r="49" spans="2:13" ht="27.75" customHeight="1" x14ac:dyDescent="0.2">
      <c r="B49" s="1188"/>
      <c r="C49" s="1189"/>
      <c r="D49" s="106"/>
      <c r="E49" s="1190" t="s">
        <v>39</v>
      </c>
      <c r="F49" s="1190"/>
      <c r="G49" s="1190"/>
      <c r="H49" s="1191"/>
      <c r="I49" s="358" t="s">
        <v>485</v>
      </c>
      <c r="J49" s="359" t="s">
        <v>485</v>
      </c>
      <c r="K49" s="359" t="s">
        <v>485</v>
      </c>
      <c r="L49" s="359" t="s">
        <v>485</v>
      </c>
      <c r="M49" s="360" t="s">
        <v>485</v>
      </c>
    </row>
    <row r="50" spans="2:13" ht="27.75" customHeight="1" x14ac:dyDescent="0.2">
      <c r="B50" s="1184" t="s">
        <v>40</v>
      </c>
      <c r="C50" s="1185"/>
      <c r="D50" s="109"/>
      <c r="E50" s="1190" t="s">
        <v>41</v>
      </c>
      <c r="F50" s="1190"/>
      <c r="G50" s="1190"/>
      <c r="H50" s="1191"/>
      <c r="I50" s="358">
        <v>1639</v>
      </c>
      <c r="J50" s="359">
        <v>1446</v>
      </c>
      <c r="K50" s="359">
        <v>1495</v>
      </c>
      <c r="L50" s="359">
        <v>1704</v>
      </c>
      <c r="M50" s="360">
        <v>1695</v>
      </c>
    </row>
    <row r="51" spans="2:13" ht="27.75" customHeight="1" x14ac:dyDescent="0.2">
      <c r="B51" s="1186"/>
      <c r="C51" s="1187"/>
      <c r="D51" s="106"/>
      <c r="E51" s="1190" t="s">
        <v>42</v>
      </c>
      <c r="F51" s="1190"/>
      <c r="G51" s="1190"/>
      <c r="H51" s="1191"/>
      <c r="I51" s="358">
        <v>42</v>
      </c>
      <c r="J51" s="359">
        <v>35</v>
      </c>
      <c r="K51" s="359">
        <v>28</v>
      </c>
      <c r="L51" s="359">
        <v>21</v>
      </c>
      <c r="M51" s="360">
        <v>14</v>
      </c>
    </row>
    <row r="52" spans="2:13" ht="27.75" customHeight="1" x14ac:dyDescent="0.2">
      <c r="B52" s="1188"/>
      <c r="C52" s="1189"/>
      <c r="D52" s="106"/>
      <c r="E52" s="1190" t="s">
        <v>43</v>
      </c>
      <c r="F52" s="1190"/>
      <c r="G52" s="1190"/>
      <c r="H52" s="1191"/>
      <c r="I52" s="358">
        <v>4815</v>
      </c>
      <c r="J52" s="359">
        <v>5024</v>
      </c>
      <c r="K52" s="359">
        <v>4922</v>
      </c>
      <c r="L52" s="359">
        <v>4733</v>
      </c>
      <c r="M52" s="360">
        <v>4453</v>
      </c>
    </row>
    <row r="53" spans="2:13" ht="27.75" customHeight="1" thickBot="1" x14ac:dyDescent="0.25">
      <c r="B53" s="1192" t="s">
        <v>19</v>
      </c>
      <c r="C53" s="1193"/>
      <c r="D53" s="110"/>
      <c r="E53" s="1194" t="s">
        <v>44</v>
      </c>
      <c r="F53" s="1194"/>
      <c r="G53" s="1194"/>
      <c r="H53" s="1195"/>
      <c r="I53" s="361">
        <v>2281</v>
      </c>
      <c r="J53" s="362">
        <v>2869</v>
      </c>
      <c r="K53" s="362">
        <v>2928</v>
      </c>
      <c r="L53" s="362">
        <v>2738</v>
      </c>
      <c r="M53" s="363">
        <v>2611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L+hGqQitSp6ZE4Szk8gzr6VvvVhpi6aQAX1HpYWhgCOhaRICsbI0HRioeCO6ZLMaWA1XqK6HEb970/JpTjeY7w==" saltValue="RJkenikZ2l9IiO6JfWhT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19685039370078741" bottom="0" header="0.39370078740157483"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1" t="s">
        <v>46</v>
      </c>
      <c r="D55" s="1211"/>
      <c r="E55" s="1212"/>
      <c r="F55" s="122">
        <v>502</v>
      </c>
      <c r="G55" s="122">
        <v>569</v>
      </c>
      <c r="H55" s="123">
        <v>645</v>
      </c>
    </row>
    <row r="56" spans="2:8" ht="52.5" customHeight="1" x14ac:dyDescent="0.2">
      <c r="B56" s="124"/>
      <c r="C56" s="1213" t="s">
        <v>47</v>
      </c>
      <c r="D56" s="1213"/>
      <c r="E56" s="1214"/>
      <c r="F56" s="125">
        <v>68</v>
      </c>
      <c r="G56" s="125">
        <v>68</v>
      </c>
      <c r="H56" s="126">
        <v>68</v>
      </c>
    </row>
    <row r="57" spans="2:8" ht="53.25" customHeight="1" x14ac:dyDescent="0.2">
      <c r="B57" s="124"/>
      <c r="C57" s="1215" t="s">
        <v>48</v>
      </c>
      <c r="D57" s="1215"/>
      <c r="E57" s="1216"/>
      <c r="F57" s="127">
        <v>778</v>
      </c>
      <c r="G57" s="127">
        <v>917</v>
      </c>
      <c r="H57" s="128">
        <v>821</v>
      </c>
    </row>
    <row r="58" spans="2:8" ht="45.75" customHeight="1" x14ac:dyDescent="0.2">
      <c r="B58" s="129"/>
      <c r="C58" s="1203" t="s">
        <v>556</v>
      </c>
      <c r="D58" s="1204"/>
      <c r="E58" s="1205"/>
      <c r="F58" s="130">
        <v>402</v>
      </c>
      <c r="G58" s="130">
        <v>470</v>
      </c>
      <c r="H58" s="131">
        <v>497</v>
      </c>
    </row>
    <row r="59" spans="2:8" ht="45.75" customHeight="1" x14ac:dyDescent="0.2">
      <c r="B59" s="129"/>
      <c r="C59" s="1203" t="s">
        <v>557</v>
      </c>
      <c r="D59" s="1204"/>
      <c r="E59" s="1205"/>
      <c r="F59" s="130">
        <v>285</v>
      </c>
      <c r="G59" s="130">
        <v>338</v>
      </c>
      <c r="H59" s="131">
        <v>208</v>
      </c>
    </row>
    <row r="60" spans="2:8" ht="45.75" customHeight="1" x14ac:dyDescent="0.2">
      <c r="B60" s="129"/>
      <c r="C60" s="1203" t="s">
        <v>558</v>
      </c>
      <c r="D60" s="1204"/>
      <c r="E60" s="1205"/>
      <c r="F60" s="130">
        <v>75</v>
      </c>
      <c r="G60" s="130">
        <v>93</v>
      </c>
      <c r="H60" s="131">
        <v>99</v>
      </c>
    </row>
    <row r="61" spans="2:8" ht="45.75" customHeight="1" x14ac:dyDescent="0.2">
      <c r="B61" s="129"/>
      <c r="C61" s="1203" t="s">
        <v>559</v>
      </c>
      <c r="D61" s="1204"/>
      <c r="E61" s="1205"/>
      <c r="F61" s="130">
        <v>12</v>
      </c>
      <c r="G61" s="130">
        <v>12</v>
      </c>
      <c r="H61" s="131">
        <v>12</v>
      </c>
    </row>
    <row r="62" spans="2:8" ht="45.75" customHeight="1" thickBot="1" x14ac:dyDescent="0.25">
      <c r="B62" s="132"/>
      <c r="C62" s="1206" t="s">
        <v>561</v>
      </c>
      <c r="D62" s="1207"/>
      <c r="E62" s="1208"/>
      <c r="F62" s="133">
        <v>1</v>
      </c>
      <c r="G62" s="133">
        <v>2</v>
      </c>
      <c r="H62" s="134">
        <v>3</v>
      </c>
    </row>
    <row r="63" spans="2:8" ht="52.5" customHeight="1" thickBot="1" x14ac:dyDescent="0.25">
      <c r="B63" s="135"/>
      <c r="C63" s="1209" t="s">
        <v>49</v>
      </c>
      <c r="D63" s="1209"/>
      <c r="E63" s="1210"/>
      <c r="F63" s="136">
        <v>1348</v>
      </c>
      <c r="G63" s="136">
        <v>1554</v>
      </c>
      <c r="H63" s="137">
        <v>1535</v>
      </c>
    </row>
    <row r="64" spans="2:8" ht="13.2" x14ac:dyDescent="0.2"/>
  </sheetData>
  <sheetProtection algorithmName="SHA-512" hashValue="DmN6HkIg8mxM3ggPcD4gaE8ZxwAjBQam+vJZ8SwvysT5rKiGiMCC8tAR65FRZQP4kmmJYxJYs+04ocogl8EuPg==" saltValue="YefudlLbgdIP7gCu+Bqx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39370078740157483"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217622</v>
      </c>
      <c r="E3" s="156"/>
      <c r="F3" s="157">
        <v>126262</v>
      </c>
      <c r="G3" s="158"/>
      <c r="H3" s="159"/>
    </row>
    <row r="4" spans="1:8" x14ac:dyDescent="0.2">
      <c r="A4" s="160"/>
      <c r="B4" s="161"/>
      <c r="C4" s="162"/>
      <c r="D4" s="163">
        <v>23477</v>
      </c>
      <c r="E4" s="164"/>
      <c r="F4" s="165">
        <v>56769</v>
      </c>
      <c r="G4" s="166"/>
      <c r="H4" s="167"/>
    </row>
    <row r="5" spans="1:8" x14ac:dyDescent="0.2">
      <c r="A5" s="148" t="s">
        <v>518</v>
      </c>
      <c r="B5" s="153"/>
      <c r="C5" s="154"/>
      <c r="D5" s="155">
        <v>284833</v>
      </c>
      <c r="E5" s="156"/>
      <c r="F5" s="157">
        <v>126525</v>
      </c>
      <c r="G5" s="158"/>
      <c r="H5" s="159"/>
    </row>
    <row r="6" spans="1:8" x14ac:dyDescent="0.2">
      <c r="A6" s="160"/>
      <c r="B6" s="161"/>
      <c r="C6" s="162"/>
      <c r="D6" s="163">
        <v>191567</v>
      </c>
      <c r="E6" s="164"/>
      <c r="F6" s="165">
        <v>67052</v>
      </c>
      <c r="G6" s="166"/>
      <c r="H6" s="167"/>
    </row>
    <row r="7" spans="1:8" x14ac:dyDescent="0.2">
      <c r="A7" s="148" t="s">
        <v>519</v>
      </c>
      <c r="B7" s="153"/>
      <c r="C7" s="154"/>
      <c r="D7" s="155">
        <v>144035</v>
      </c>
      <c r="E7" s="156"/>
      <c r="F7" s="157">
        <v>122054</v>
      </c>
      <c r="G7" s="158"/>
      <c r="H7" s="159"/>
    </row>
    <row r="8" spans="1:8" x14ac:dyDescent="0.2">
      <c r="A8" s="160"/>
      <c r="B8" s="161"/>
      <c r="C8" s="162"/>
      <c r="D8" s="163">
        <v>90604</v>
      </c>
      <c r="E8" s="164"/>
      <c r="F8" s="165">
        <v>68298</v>
      </c>
      <c r="G8" s="166"/>
      <c r="H8" s="167"/>
    </row>
    <row r="9" spans="1:8" x14ac:dyDescent="0.2">
      <c r="A9" s="148" t="s">
        <v>520</v>
      </c>
      <c r="B9" s="153"/>
      <c r="C9" s="154"/>
      <c r="D9" s="155">
        <v>43548</v>
      </c>
      <c r="E9" s="156"/>
      <c r="F9" s="157">
        <v>111644</v>
      </c>
      <c r="G9" s="158"/>
      <c r="H9" s="159"/>
    </row>
    <row r="10" spans="1:8" x14ac:dyDescent="0.2">
      <c r="A10" s="160"/>
      <c r="B10" s="161"/>
      <c r="C10" s="162"/>
      <c r="D10" s="163">
        <v>33975</v>
      </c>
      <c r="E10" s="164"/>
      <c r="F10" s="165">
        <v>66606</v>
      </c>
      <c r="G10" s="166"/>
      <c r="H10" s="167"/>
    </row>
    <row r="11" spans="1:8" x14ac:dyDescent="0.2">
      <c r="A11" s="148" t="s">
        <v>521</v>
      </c>
      <c r="B11" s="153"/>
      <c r="C11" s="154"/>
      <c r="D11" s="155">
        <v>82286</v>
      </c>
      <c r="E11" s="156"/>
      <c r="F11" s="157">
        <v>127917</v>
      </c>
      <c r="G11" s="158"/>
      <c r="H11" s="159"/>
    </row>
    <row r="12" spans="1:8" x14ac:dyDescent="0.2">
      <c r="A12" s="160"/>
      <c r="B12" s="161"/>
      <c r="C12" s="168"/>
      <c r="D12" s="163">
        <v>49479</v>
      </c>
      <c r="E12" s="164"/>
      <c r="F12" s="165">
        <v>69746</v>
      </c>
      <c r="G12" s="166"/>
      <c r="H12" s="167"/>
    </row>
    <row r="13" spans="1:8" x14ac:dyDescent="0.2">
      <c r="A13" s="148"/>
      <c r="B13" s="153"/>
      <c r="C13" s="169"/>
      <c r="D13" s="170">
        <v>154465</v>
      </c>
      <c r="E13" s="171"/>
      <c r="F13" s="172">
        <v>122880</v>
      </c>
      <c r="G13" s="173"/>
      <c r="H13" s="159"/>
    </row>
    <row r="14" spans="1:8" x14ac:dyDescent="0.2">
      <c r="A14" s="160"/>
      <c r="B14" s="161"/>
      <c r="C14" s="162"/>
      <c r="D14" s="163">
        <v>77820</v>
      </c>
      <c r="E14" s="164"/>
      <c r="F14" s="165">
        <v>65694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9.6199999999999992</v>
      </c>
      <c r="C19" s="174">
        <f>ROUND(VALUE(SUBSTITUTE(実質収支比率等に係る経年分析!G$48,"▲","-")),2)</f>
        <v>8.48</v>
      </c>
      <c r="D19" s="174">
        <f>ROUND(VALUE(SUBSTITUTE(実質収支比率等に係る経年分析!H$48,"▲","-")),2)</f>
        <v>10.34</v>
      </c>
      <c r="E19" s="174">
        <f>ROUND(VALUE(SUBSTITUTE(実質収支比率等に係る経年分析!I$48,"▲","-")),2)</f>
        <v>11.69</v>
      </c>
      <c r="F19" s="174">
        <f>ROUND(VALUE(SUBSTITUTE(実質収支比率等に係る経年分析!J$48,"▲","-")),2)</f>
        <v>10.41</v>
      </c>
    </row>
    <row r="20" spans="1:11" x14ac:dyDescent="0.2">
      <c r="A20" s="174" t="s">
        <v>53</v>
      </c>
      <c r="B20" s="174">
        <f>ROUND(VALUE(SUBSTITUTE(実質収支比率等に係る経年分析!F$47,"▲","-")),2)</f>
        <v>20.03</v>
      </c>
      <c r="C20" s="174">
        <f>ROUND(VALUE(SUBSTITUTE(実質収支比率等に係る経年分析!G$47,"▲","-")),2)</f>
        <v>20.07</v>
      </c>
      <c r="D20" s="174">
        <f>ROUND(VALUE(SUBSTITUTE(実質収支比率等に係る経年分析!H$47,"▲","-")),2)</f>
        <v>16.690000000000001</v>
      </c>
      <c r="E20" s="174">
        <f>ROUND(VALUE(SUBSTITUTE(実質収支比率等に係る経年分析!I$47,"▲","-")),2)</f>
        <v>19.18</v>
      </c>
      <c r="F20" s="174">
        <f>ROUND(VALUE(SUBSTITUTE(実質収支比率等に係る経年分析!J$47,"▲","-")),2)</f>
        <v>21.21</v>
      </c>
    </row>
    <row r="21" spans="1:11" x14ac:dyDescent="0.2">
      <c r="A21" s="174" t="s">
        <v>54</v>
      </c>
      <c r="B21" s="174">
        <f>IF(ISNUMBER(VALUE(SUBSTITUTE(実質収支比率等に係る経年分析!F$49,"▲","-"))),ROUND(VALUE(SUBSTITUTE(実質収支比率等に係る経年分析!F$49,"▲","-")),2),NA())</f>
        <v>-0.54</v>
      </c>
      <c r="C21" s="174">
        <f>IF(ISNUMBER(VALUE(SUBSTITUTE(実質収支比率等に係る経年分析!G$49,"▲","-"))),ROUND(VALUE(SUBSTITUTE(実質収支比率等に係る経年分析!G$49,"▲","-")),2),NA())</f>
        <v>0.57999999999999996</v>
      </c>
      <c r="D21" s="174">
        <f>IF(ISNUMBER(VALUE(SUBSTITUTE(実質収支比率等に係る経年分析!H$49,"▲","-"))),ROUND(VALUE(SUBSTITUTE(実質収支比率等に係る経年分析!H$49,"▲","-")),2),NA())</f>
        <v>0.13</v>
      </c>
      <c r="E21" s="174">
        <f>IF(ISNUMBER(VALUE(SUBSTITUTE(実質収支比率等に係る経年分析!I$49,"▲","-"))),ROUND(VALUE(SUBSTITUTE(実質収支比率等に係る経年分析!I$49,"▲","-")),2),NA())</f>
        <v>3.44</v>
      </c>
      <c r="F21" s="174">
        <f>IF(ISNUMBER(VALUE(SUBSTITUTE(実質収支比率等に係る経年分析!J$49,"▲","-"))),ROUND(VALUE(SUBSTITUTE(実質収支比率等に係る経年分析!J$49,"▲","-")),2),NA())</f>
        <v>1.54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三川町後期高齢者医療特別会計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x14ac:dyDescent="0.2">
      <c r="A32" s="175" t="str">
        <f>IF(連結実質赤字比率に係る赤字・黒字の構成分析!C$38="",NA(),連結実質赤字比率に係る赤字・黒字の構成分析!C$38)</f>
        <v>三川町農業集落排水事業特別会計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2">
      <c r="A33" s="175" t="str">
        <f>IF(連結実質赤字比率に係る赤字・黒字の構成分析!C$37="",NA(),連結実質赤字比率に係る赤字・黒字の構成分析!C$37)</f>
        <v>三川町下水道事業特別会計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2">
      <c r="A34" s="175" t="str">
        <f>IF(連結実質赤字比率に係る赤字・黒字の構成分析!C$36="",NA(),連結実質赤字比率に係る赤字・黒字の構成分析!C$36)</f>
        <v>三川町介護保険特別会計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7.0000000000000007E-2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0.55000000000000004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1.1499999999999999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0.42</v>
      </c>
    </row>
    <row r="35" spans="1:16" x14ac:dyDescent="0.2">
      <c r="A35" s="175" t="str">
        <f>IF(連結実質赤字比率に係る赤字・黒字の構成分析!C$35="",NA(),連結実質赤字比率に係る赤字・黒字の構成分析!C$35)</f>
        <v>三川町国民健康保険特別会計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1.1100000000000001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9.6199999999999992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8.4700000000000006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10.41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411</v>
      </c>
      <c r="E42" s="176"/>
      <c r="F42" s="176"/>
      <c r="G42" s="176">
        <f>'実質公債費比率（分子）の構造'!L$52</f>
        <v>407</v>
      </c>
      <c r="H42" s="176"/>
      <c r="I42" s="176"/>
      <c r="J42" s="176">
        <f>'実質公債費比率（分子）の構造'!M$52</f>
        <v>391</v>
      </c>
      <c r="K42" s="176"/>
      <c r="L42" s="176"/>
      <c r="M42" s="176">
        <f>'実質公債費比率（分子）の構造'!N$52</f>
        <v>388</v>
      </c>
      <c r="N42" s="176"/>
      <c r="O42" s="176"/>
      <c r="P42" s="176">
        <f>'実質公債費比率（分子）の構造'!O$52</f>
        <v>405</v>
      </c>
    </row>
    <row r="43" spans="1:16" x14ac:dyDescent="0.2">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4</v>
      </c>
      <c r="C44" s="176"/>
      <c r="D44" s="176"/>
      <c r="E44" s="176">
        <f>'実質公債費比率（分子）の構造'!L$50</f>
        <v>4</v>
      </c>
      <c r="F44" s="176"/>
      <c r="G44" s="176"/>
      <c r="H44" s="176">
        <f>'実質公債費比率（分子）の構造'!M$50</f>
        <v>4</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2">
      <c r="A46" s="176" t="s">
        <v>64</v>
      </c>
      <c r="B46" s="176">
        <f>'実質公債費比率（分子）の構造'!K$48</f>
        <v>216</v>
      </c>
      <c r="C46" s="176"/>
      <c r="D46" s="176"/>
      <c r="E46" s="176">
        <f>'実質公債費比率（分子）の構造'!L$48</f>
        <v>204</v>
      </c>
      <c r="F46" s="176"/>
      <c r="G46" s="176"/>
      <c r="H46" s="176">
        <f>'実質公債費比率（分子）の構造'!M$48</f>
        <v>205</v>
      </c>
      <c r="I46" s="176"/>
      <c r="J46" s="176"/>
      <c r="K46" s="176">
        <f>'実質公債費比率（分子）の構造'!N$48</f>
        <v>219</v>
      </c>
      <c r="L46" s="176"/>
      <c r="M46" s="176"/>
      <c r="N46" s="176">
        <f>'実質公債費比率（分子）の構造'!O$48</f>
        <v>238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478</v>
      </c>
      <c r="C49" s="176"/>
      <c r="D49" s="176"/>
      <c r="E49" s="176">
        <f>'実質公債費比率（分子）の構造'!L$45</f>
        <v>440</v>
      </c>
      <c r="F49" s="176"/>
      <c r="G49" s="176"/>
      <c r="H49" s="176">
        <f>'実質公債費比率（分子）の構造'!M$45</f>
        <v>432</v>
      </c>
      <c r="I49" s="176"/>
      <c r="J49" s="176"/>
      <c r="K49" s="176">
        <f>'実質公債費比率（分子）の構造'!N$45</f>
        <v>432</v>
      </c>
      <c r="L49" s="176"/>
      <c r="M49" s="176"/>
      <c r="N49" s="176">
        <f>'実質公債費比率（分子）の構造'!O$45</f>
        <v>471</v>
      </c>
      <c r="O49" s="176"/>
      <c r="P49" s="176"/>
    </row>
    <row r="50" spans="1:16" x14ac:dyDescent="0.2">
      <c r="A50" s="176" t="s">
        <v>67</v>
      </c>
      <c r="B50" s="176" t="e">
        <f>NA()</f>
        <v>#N/A</v>
      </c>
      <c r="C50" s="176">
        <f>IF(ISNUMBER('実質公債費比率（分子）の構造'!K$53),'実質公債費比率（分子）の構造'!K$53,NA())</f>
        <v>288</v>
      </c>
      <c r="D50" s="176" t="e">
        <f>NA()</f>
        <v>#N/A</v>
      </c>
      <c r="E50" s="176" t="e">
        <f>NA()</f>
        <v>#N/A</v>
      </c>
      <c r="F50" s="176">
        <f>IF(ISNUMBER('実質公債費比率（分子）の構造'!L$53),'実質公債費比率（分子）の構造'!L$53,NA())</f>
        <v>241</v>
      </c>
      <c r="G50" s="176" t="e">
        <f>NA()</f>
        <v>#N/A</v>
      </c>
      <c r="H50" s="176" t="e">
        <f>NA()</f>
        <v>#N/A</v>
      </c>
      <c r="I50" s="176">
        <f>IF(ISNUMBER('実質公債費比率（分子）の構造'!M$53),'実質公債費比率（分子）の構造'!M$53,NA())</f>
        <v>250</v>
      </c>
      <c r="J50" s="176" t="e">
        <f>NA()</f>
        <v>#N/A</v>
      </c>
      <c r="K50" s="176" t="e">
        <f>NA()</f>
        <v>#N/A</v>
      </c>
      <c r="L50" s="176">
        <f>IF(ISNUMBER('実質公債費比率（分子）の構造'!N$53),'実質公債費比率（分子）の構造'!N$53,NA())</f>
        <v>263</v>
      </c>
      <c r="M50" s="176" t="e">
        <f>NA()</f>
        <v>#N/A</v>
      </c>
      <c r="N50" s="176" t="e">
        <f>NA()</f>
        <v>#N/A</v>
      </c>
      <c r="O50" s="176">
        <f>IF(ISNUMBER('実質公債費比率（分子）の構造'!O$53),'実質公債費比率（分子）の構造'!O$53,NA())</f>
        <v>304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4815</v>
      </c>
      <c r="E56" s="175"/>
      <c r="F56" s="175"/>
      <c r="G56" s="175">
        <f>'将来負担比率（分子）の構造'!J$52</f>
        <v>5024</v>
      </c>
      <c r="H56" s="175"/>
      <c r="I56" s="175"/>
      <c r="J56" s="175">
        <f>'将来負担比率（分子）の構造'!K$52</f>
        <v>4922</v>
      </c>
      <c r="K56" s="175"/>
      <c r="L56" s="175"/>
      <c r="M56" s="175">
        <f>'将来負担比率（分子）の構造'!L$52</f>
        <v>4733</v>
      </c>
      <c r="N56" s="175"/>
      <c r="O56" s="175"/>
      <c r="P56" s="175">
        <f>'将来負担比率（分子）の構造'!M$52</f>
        <v>4453</v>
      </c>
    </row>
    <row r="57" spans="1:16" x14ac:dyDescent="0.2">
      <c r="A57" s="175" t="s">
        <v>42</v>
      </c>
      <c r="B57" s="175"/>
      <c r="C57" s="175"/>
      <c r="D57" s="175">
        <f>'将来負担比率（分子）の構造'!I$51</f>
        <v>42</v>
      </c>
      <c r="E57" s="175"/>
      <c r="F57" s="175"/>
      <c r="G57" s="175">
        <f>'将来負担比率（分子）の構造'!J$51</f>
        <v>35</v>
      </c>
      <c r="H57" s="175"/>
      <c r="I57" s="175"/>
      <c r="J57" s="175">
        <f>'将来負担比率（分子）の構造'!K$51</f>
        <v>28</v>
      </c>
      <c r="K57" s="175"/>
      <c r="L57" s="175"/>
      <c r="M57" s="175">
        <f>'将来負担比率（分子）の構造'!L$51</f>
        <v>21</v>
      </c>
      <c r="N57" s="175"/>
      <c r="O57" s="175"/>
      <c r="P57" s="175">
        <f>'将来負担比率（分子）の構造'!M$51</f>
        <v>14</v>
      </c>
    </row>
    <row r="58" spans="1:16" x14ac:dyDescent="0.2">
      <c r="A58" s="175" t="s">
        <v>41</v>
      </c>
      <c r="B58" s="175"/>
      <c r="C58" s="175"/>
      <c r="D58" s="175">
        <f>'将来負担比率（分子）の構造'!I$50</f>
        <v>1639</v>
      </c>
      <c r="E58" s="175"/>
      <c r="F58" s="175"/>
      <c r="G58" s="175">
        <f>'将来負担比率（分子）の構造'!J$50</f>
        <v>1446</v>
      </c>
      <c r="H58" s="175"/>
      <c r="I58" s="175"/>
      <c r="J58" s="175">
        <f>'将来負担比率（分子）の構造'!K$50</f>
        <v>1495</v>
      </c>
      <c r="K58" s="175"/>
      <c r="L58" s="175"/>
      <c r="M58" s="175">
        <f>'将来負担比率（分子）の構造'!L$50</f>
        <v>1704</v>
      </c>
      <c r="N58" s="175"/>
      <c r="O58" s="175"/>
      <c r="P58" s="175">
        <f>'将来負担比率（分子）の構造'!M$50</f>
        <v>1695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597</v>
      </c>
      <c r="C62" s="175"/>
      <c r="D62" s="175"/>
      <c r="E62" s="175">
        <f>'将来負担比率（分子）の構造'!J$45</f>
        <v>612</v>
      </c>
      <c r="F62" s="175"/>
      <c r="G62" s="175"/>
      <c r="H62" s="175">
        <f>'将来負担比率（分子）の構造'!K$45</f>
        <v>603</v>
      </c>
      <c r="I62" s="175"/>
      <c r="J62" s="175"/>
      <c r="K62" s="175">
        <f>'将来負担比率（分子）の構造'!L$45</f>
        <v>585</v>
      </c>
      <c r="L62" s="175"/>
      <c r="M62" s="175"/>
      <c r="N62" s="175">
        <f>'将来負担比率（分子）の構造'!M$45</f>
        <v>550</v>
      </c>
      <c r="O62" s="175"/>
      <c r="P62" s="175"/>
    </row>
    <row r="63" spans="1:16" x14ac:dyDescent="0.2">
      <c r="A63" s="175" t="s">
        <v>34</v>
      </c>
      <c r="B63" s="175">
        <f>'将来負担比率（分子）の構造'!I$44</f>
        <v>1</v>
      </c>
      <c r="C63" s="175"/>
      <c r="D63" s="175"/>
      <c r="E63" s="175">
        <f>'将来負担比率（分子）の構造'!J$44</f>
        <v>1</v>
      </c>
      <c r="F63" s="175"/>
      <c r="G63" s="175"/>
      <c r="H63" s="175">
        <f>'将来負担比率（分子）の構造'!K$44</f>
        <v>1</v>
      </c>
      <c r="I63" s="175"/>
      <c r="J63" s="175"/>
      <c r="K63" s="175">
        <f>'将来負担比率（分子）の構造'!L$44</f>
        <v>2</v>
      </c>
      <c r="L63" s="175"/>
      <c r="M63" s="175"/>
      <c r="N63" s="175">
        <f>'将来負担比率（分子）の構造'!M$44</f>
        <v>2</v>
      </c>
      <c r="O63" s="175"/>
      <c r="P63" s="175"/>
    </row>
    <row r="64" spans="1:16" x14ac:dyDescent="0.2">
      <c r="A64" s="175" t="s">
        <v>33</v>
      </c>
      <c r="B64" s="175">
        <f>'将来負担比率（分子）の構造'!I$43</f>
        <v>2946</v>
      </c>
      <c r="C64" s="175"/>
      <c r="D64" s="175"/>
      <c r="E64" s="175">
        <f>'将来負担比率（分子）の構造'!J$43</f>
        <v>2804</v>
      </c>
      <c r="F64" s="175"/>
      <c r="G64" s="175"/>
      <c r="H64" s="175">
        <f>'将来負担比率（分子）の構造'!K$43</f>
        <v>2674</v>
      </c>
      <c r="I64" s="175"/>
      <c r="J64" s="175"/>
      <c r="K64" s="175">
        <f>'将来負担比率（分子）の構造'!L$43</f>
        <v>2555</v>
      </c>
      <c r="L64" s="175"/>
      <c r="M64" s="175"/>
      <c r="N64" s="175">
        <f>'将来負担比率（分子）の構造'!M$43</f>
        <v>2449</v>
      </c>
      <c r="O64" s="175"/>
      <c r="P64" s="175"/>
    </row>
    <row r="65" spans="1:16" x14ac:dyDescent="0.2">
      <c r="A65" s="175" t="s">
        <v>32</v>
      </c>
      <c r="B65" s="175">
        <f>'将来負担比率（分子）の構造'!I$42</f>
        <v>8</v>
      </c>
      <c r="C65" s="175"/>
      <c r="D65" s="175"/>
      <c r="E65" s="175">
        <f>'将来負担比率（分子）の構造'!J$42</f>
        <v>4</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5225</v>
      </c>
      <c r="C66" s="175"/>
      <c r="D66" s="175"/>
      <c r="E66" s="175">
        <f>'将来負担比率（分子）の構造'!J$41</f>
        <v>5953</v>
      </c>
      <c r="F66" s="175"/>
      <c r="G66" s="175"/>
      <c r="H66" s="175">
        <f>'将来負担比率（分子）の構造'!K$41</f>
        <v>6096</v>
      </c>
      <c r="I66" s="175"/>
      <c r="J66" s="175"/>
      <c r="K66" s="175">
        <f>'将来負担比率（分子）の構造'!L$41</f>
        <v>6056</v>
      </c>
      <c r="L66" s="175"/>
      <c r="M66" s="175"/>
      <c r="N66" s="175">
        <f>'将来負担比率（分子）の構造'!M$41</f>
        <v>5773</v>
      </c>
      <c r="O66" s="175"/>
      <c r="P66" s="175"/>
    </row>
    <row r="67" spans="1:16" x14ac:dyDescent="0.2">
      <c r="A67" s="175" t="s">
        <v>71</v>
      </c>
      <c r="B67" s="175" t="e">
        <f>NA()</f>
        <v>#N/A</v>
      </c>
      <c r="C67" s="175">
        <f>IF(ISNUMBER('将来負担比率（分子）の構造'!I$53), IF('将来負担比率（分子）の構造'!I$53 &lt; 0, 0, '将来負担比率（分子）の構造'!I$53), NA())</f>
        <v>2281</v>
      </c>
      <c r="D67" s="175" t="e">
        <f>NA()</f>
        <v>#N/A</v>
      </c>
      <c r="E67" s="175" t="e">
        <f>NA()</f>
        <v>#N/A</v>
      </c>
      <c r="F67" s="175">
        <f>IF(ISNUMBER('将来負担比率（分子）の構造'!J$53), IF('将来負担比率（分子）の構造'!J$53 &lt; 0, 0, '将来負担比率（分子）の構造'!J$53), NA())</f>
        <v>2869</v>
      </c>
      <c r="G67" s="175" t="e">
        <f>NA()</f>
        <v>#N/A</v>
      </c>
      <c r="H67" s="175" t="e">
        <f>NA()</f>
        <v>#N/A</v>
      </c>
      <c r="I67" s="175">
        <f>IF(ISNUMBER('将来負担比率（分子）の構造'!K$53), IF('将来負担比率（分子）の構造'!K$53 &lt; 0, 0, '将来負担比率（分子）の構造'!K$53), NA())</f>
        <v>2928</v>
      </c>
      <c r="J67" s="175" t="e">
        <f>NA()</f>
        <v>#N/A</v>
      </c>
      <c r="K67" s="175" t="e">
        <f>NA()</f>
        <v>#N/A</v>
      </c>
      <c r="L67" s="175">
        <f>IF(ISNUMBER('将来負担比率（分子）の構造'!L$53), IF('将来負担比率（分子）の構造'!L$53 &lt; 0, 0, '将来負担比率（分子）の構造'!L$53), NA())</f>
        <v>2738</v>
      </c>
      <c r="M67" s="175" t="e">
        <f>NA()</f>
        <v>#N/A</v>
      </c>
      <c r="N67" s="175" t="e">
        <f>NA()</f>
        <v>#N/A</v>
      </c>
      <c r="O67" s="175">
        <f>IF(ISNUMBER('将来負担比率（分子）の構造'!M$53), IF('将来負担比率（分子）の構造'!M$53 &lt; 0, 0, '将来負担比率（分子）の構造'!M$53), NA())</f>
        <v>2611</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502</v>
      </c>
      <c r="C72" s="179">
        <f>基金残高に係る経年分析!G55</f>
        <v>569</v>
      </c>
      <c r="D72" s="179">
        <f>基金残高に係る経年分析!H55</f>
        <v>645</v>
      </c>
    </row>
    <row r="73" spans="1:16" x14ac:dyDescent="0.2">
      <c r="A73" s="178" t="s">
        <v>74</v>
      </c>
      <c r="B73" s="179">
        <f>基金残高に係る経年分析!F56</f>
        <v>68</v>
      </c>
      <c r="C73" s="179">
        <f>基金残高に係る経年分析!G56</f>
        <v>68</v>
      </c>
      <c r="D73" s="179">
        <f>基金残高に係る経年分析!H56</f>
        <v>68</v>
      </c>
    </row>
    <row r="74" spans="1:16" x14ac:dyDescent="0.2">
      <c r="A74" s="178" t="s">
        <v>75</v>
      </c>
      <c r="B74" s="179">
        <f>基金残高に係る経年分析!F57</f>
        <v>778</v>
      </c>
      <c r="C74" s="179">
        <f>基金残高に係る経年分析!G57</f>
        <v>917</v>
      </c>
      <c r="D74" s="179">
        <f>基金残高に係る経年分析!H57</f>
        <v>821</v>
      </c>
    </row>
  </sheetData>
  <sheetProtection algorithmName="SHA-512" hashValue="OWgUQbit269s+gdjnYhIN/AxhsIdDOIskHRHYbirJ+PTzSsFdoY49FDX2Wtgkh/wP5GguLS1KkfpzcXbvss7RQ==" saltValue="nUJKxTZuSnHLbSD/wXNT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2025-03-17T08:51:30Z</cp:lastPrinted>
  <dcterms:created xsi:type="dcterms:W3CDTF">2025-02-19T00:54:37Z</dcterms:created>
  <dcterms:modified xsi:type="dcterms:W3CDTF">2025-03-18T01:55:17Z</dcterms:modified>
  <cp:category/>
</cp:coreProperties>
</file>